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namedSheetViews/namedSheetView1.xml" ContentType="application/vnd.ms-excel.namedsheetviews+xml"/>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https://lucasonderwijs.sharepoint.com/sites/EAMJOP-CH/Gedeelde documenten/General/02 Aanbestedingsdocumenten publicatie/"/>
    </mc:Choice>
  </mc:AlternateContent>
  <xr:revisionPtr revIDLastSave="373" documentId="13_ncr:1_{8279811B-333D-4FE5-A24A-2683342625D4}" xr6:coauthVersionLast="47" xr6:coauthVersionMax="47" xr10:uidLastSave="{D267B43F-83BF-4205-AADD-245D406381E8}"/>
  <bookViews>
    <workbookView xWindow="28680" yWindow="2340" windowWidth="29040" windowHeight="15720" firstSheet="3" activeTab="3" xr2:uid="{00000000-000D-0000-FFFF-FFFF00000000}"/>
  </bookViews>
  <sheets>
    <sheet name="Voorblad" sheetId="1" r:id="rId1"/>
    <sheet name="Inhoudsopgave" sheetId="2" r:id="rId2"/>
    <sheet name="Inleiding" sheetId="3" r:id="rId3"/>
    <sheet name="_Inhoud Product_" sheetId="4" r:id="rId4"/>
    <sheet name="Colofon" sheetId="5" r:id="rId5"/>
  </sheets>
  <definedNames>
    <definedName name="_xlnm._FilterDatabase" localSheetId="3" hidden="1">'_Inhoud Product_'!$A$6:$AC$110</definedName>
    <definedName name="_Toc194309760" localSheetId="4">Colofon!$A$5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4" i="4" l="1"/>
  <c r="L110" i="4"/>
  <c r="B122" i="4"/>
  <c r="B124" i="4"/>
  <c r="B123" i="4"/>
  <c r="B125" i="4"/>
  <c r="B126" i="4"/>
  <c r="H105" i="4"/>
  <c r="H51" i="4"/>
  <c r="H27" i="4"/>
  <c r="H54" i="4"/>
  <c r="H30" i="4"/>
  <c r="H35" i="4"/>
  <c r="H53" i="4"/>
  <c r="B127" i="4" l="1"/>
  <c r="H110" i="4"/>
</calcChain>
</file>

<file path=xl/sharedStrings.xml><?xml version="1.0" encoding="utf-8"?>
<sst xmlns="http://schemas.openxmlformats.org/spreadsheetml/2006/main" count="905" uniqueCount="297">
  <si>
    <t>*Naam hoofd- en deelproducten indien van toepassing*</t>
  </si>
  <si>
    <t>Productnummer</t>
  </si>
  <si>
    <t>##</t>
  </si>
  <si>
    <t>Fase productontwikkeling</t>
  </si>
  <si>
    <t>1.1</t>
  </si>
  <si>
    <t xml:space="preserve">Datum </t>
  </si>
  <si>
    <t>Bijlage X: Locatie Overzicht</t>
  </si>
  <si>
    <t>Inhoudsopgave</t>
  </si>
  <si>
    <t>0.</t>
  </si>
  <si>
    <t>Voorblad</t>
  </si>
  <si>
    <t>1.</t>
  </si>
  <si>
    <t>2.</t>
  </si>
  <si>
    <t>Inleiding</t>
  </si>
  <si>
    <t>3.</t>
  </si>
  <si>
    <t>Hoofdstuk 1. XYZ</t>
  </si>
  <si>
    <t>4.</t>
  </si>
  <si>
    <t>Hoofdstuk 2. XYZ</t>
  </si>
  <si>
    <t>5.</t>
  </si>
  <si>
    <t>6.</t>
  </si>
  <si>
    <t>7.</t>
  </si>
  <si>
    <t>Colofon</t>
  </si>
  <si>
    <t>*Naam product*</t>
  </si>
  <si>
    <t>Programma Onderwijshuisvesting</t>
  </si>
  <si>
    <t xml:space="preserve">In 2050 moeten alle schoolgebouwen in Nederland toekomstbestendig zijn. Het programma onderwijshuisvesting (POHV) is gestart omdat het verduurzamen en toekomstbestendig maken van schoolgebouwen niet snel genoeg verloopt. Uitgangspunt is dat schoolgebouwen een prettige, veilige en gezonde leeromgeving bieden. Dat ze modulair en (onderwijs)adaptief zijn, geschikt voor inclusief onderwijs. En dat ze circulair, duurzaam en betaalbaar zijn. Om de doelstelling te halen is een versnelling van de realisatie nodig. Hiervoor heeft het POHV meerdere producten ontwikkeld, welke gezamenlijk de tools vormen om ontwikkel- en bouwtijd te verkorten, kosten te verlagen en de kwaliteit en prestaties van gebouwen te verbeteren. </t>
  </si>
  <si>
    <t>Bijlage #: Locatie overzicht</t>
  </si>
  <si>
    <r>
      <t>Deze bijlage # Locatie Overzicht vormt onderdeel van de Offerte Aanvraag</t>
    </r>
    <r>
      <rPr>
        <i/>
        <sz val="12"/>
        <color theme="0" tint="-0.34998626667073579"/>
        <rFont val="Aptos"/>
        <family val="2"/>
      </rPr>
      <t xml:space="preserve"> [Uitvoeren NEN 2767 conditiemeting en Opstellen MJOP-C / Uitvoeren NEN 2767 conditiemeting] of [Opstellen MJOP-C en Uitvoeren gebouwbeheerwerkzaamheden]</t>
    </r>
    <r>
      <rPr>
        <i/>
        <sz val="12"/>
        <color theme="1"/>
        <rFont val="Aptos"/>
        <family val="2"/>
      </rPr>
      <t>.</t>
    </r>
  </si>
  <si>
    <t>Samenhang POHV productportfolio</t>
  </si>
  <si>
    <t>*Samenhang met andere producten aan de hand van de fasen in het lemniscaat*</t>
  </si>
  <si>
    <t>Bijlage C: Locatie Overzicht</t>
  </si>
  <si>
    <t xml:space="preserve">Nr. </t>
  </si>
  <si>
    <t>Naam school</t>
  </si>
  <si>
    <t>Type locatie</t>
  </si>
  <si>
    <t>Straat + nr</t>
  </si>
  <si>
    <t>Plaats</t>
  </si>
  <si>
    <t>Bouwjaar</t>
  </si>
  <si>
    <t>Monumentale status</t>
  </si>
  <si>
    <t>BVO (m2)</t>
  </si>
  <si>
    <t>Eigendom/VVE/huur</t>
  </si>
  <si>
    <t>Eigendomsvorm</t>
  </si>
  <si>
    <t>Onderhoudsniveau</t>
  </si>
  <si>
    <t>Stopjaar</t>
  </si>
  <si>
    <t>Prioriteit</t>
  </si>
  <si>
    <t>Balans</t>
  </si>
  <si>
    <t>Hoofd</t>
  </si>
  <si>
    <t xml:space="preserve">Klaverveld 5-15 </t>
  </si>
  <si>
    <t>Den Haag</t>
  </si>
  <si>
    <t>Nee</t>
  </si>
  <si>
    <t>Eigendom</t>
  </si>
  <si>
    <t>Juridisch eigendom</t>
  </si>
  <si>
    <t>Regulier onderhoud</t>
  </si>
  <si>
    <t>Balans Villa</t>
  </si>
  <si>
    <t>Disloc</t>
  </si>
  <si>
    <t>THV, juridisch eigendom</t>
  </si>
  <si>
    <t>Drie Linden</t>
  </si>
  <si>
    <t xml:space="preserve">2e Braamstraat 4 - 5 </t>
  </si>
  <si>
    <t>Volle eigendom</t>
  </si>
  <si>
    <t>Emmaüs</t>
  </si>
  <si>
    <t>Leenkamp 15</t>
  </si>
  <si>
    <t>Leidschendam</t>
  </si>
  <si>
    <t>1983/2017</t>
  </si>
  <si>
    <t>Esloo College</t>
  </si>
  <si>
    <t xml:space="preserve">Noordpolderkade 167 </t>
  </si>
  <si>
    <t>International School Delft</t>
  </si>
  <si>
    <t>Colijnlaan 2</t>
  </si>
  <si>
    <t>Delft</t>
  </si>
  <si>
    <t>J.F. Kennedy</t>
  </si>
  <si>
    <t>Gradaland 3 - 5</t>
  </si>
  <si>
    <t>KC Aquamarijn</t>
  </si>
  <si>
    <t>Donker Curtiusstraat 4</t>
  </si>
  <si>
    <t xml:space="preserve">Koos Meindertschool </t>
  </si>
  <si>
    <t>Lichtbaken</t>
  </si>
  <si>
    <t xml:space="preserve">Georges Bizetstraat 21 </t>
  </si>
  <si>
    <t>Nutsschool Woonstede</t>
  </si>
  <si>
    <t>Woonstede 98</t>
  </si>
  <si>
    <t>Nutsschool Zorgvliet</t>
  </si>
  <si>
    <t>Adriaan Goekooplaan 13</t>
  </si>
  <si>
    <t>Onze Wereld</t>
  </si>
  <si>
    <t xml:space="preserve">Brandtstraat 80 </t>
  </si>
  <si>
    <t xml:space="preserve">Brandtstraat 87 </t>
  </si>
  <si>
    <t>Brandtstraat 89</t>
  </si>
  <si>
    <t xml:space="preserve">Paradijsvogel </t>
  </si>
  <si>
    <t>Weidevogellaan 201</t>
  </si>
  <si>
    <t>Weidevogellaan 203</t>
  </si>
  <si>
    <t>Huur</t>
  </si>
  <si>
    <t>SBO Aquamarijn</t>
  </si>
  <si>
    <t>SBO Avontuur</t>
  </si>
  <si>
    <t>Bottgerwater 21</t>
  </si>
  <si>
    <t>jur eigendom</t>
  </si>
  <si>
    <t>Snijdersschool KC</t>
  </si>
  <si>
    <t>hoofd</t>
  </si>
  <si>
    <t>Willem van Rijswijckstraat 13</t>
  </si>
  <si>
    <t>Rijswijk</t>
  </si>
  <si>
    <t>Stichting Lucas Onderwijs (Bureau)</t>
  </si>
  <si>
    <t>Saffierhorst 105</t>
  </si>
  <si>
    <t>Toermalijn</t>
  </si>
  <si>
    <t>Beeklaan 184</t>
  </si>
  <si>
    <t>Triangel</t>
  </si>
  <si>
    <t>Meester de Bruinplein 3</t>
  </si>
  <si>
    <t>YES College</t>
  </si>
  <si>
    <t>Zuid-West College</t>
  </si>
  <si>
    <t>Beresteinlaan 627</t>
  </si>
  <si>
    <t>Boldingh</t>
  </si>
  <si>
    <t xml:space="preserve">Verhulstplein 21 </t>
  </si>
  <si>
    <t>College St. Paul</t>
  </si>
  <si>
    <t>Isabellaland 259</t>
  </si>
  <si>
    <t>Corbulo College</t>
  </si>
  <si>
    <t>Van Tuyll van Serooskerkenstraat 2</t>
  </si>
  <si>
    <t>Voorburg</t>
  </si>
  <si>
    <t>Diamant College</t>
  </si>
  <si>
    <t>Diamanthorst 183</t>
  </si>
  <si>
    <t>Grote Beer</t>
  </si>
  <si>
    <t>Guntersteinweg 60 - 62</t>
  </si>
  <si>
    <t>ISW Gasthuislaan</t>
  </si>
  <si>
    <t>Gasthuislaan 145</t>
  </si>
  <si>
    <t>s-Gravenzande</t>
  </si>
  <si>
    <t>ISW Hoogeland</t>
  </si>
  <si>
    <t>Professor Holwerdalaan 54- 56</t>
  </si>
  <si>
    <t>Naaldwijk</t>
  </si>
  <si>
    <t>Jeroen</t>
  </si>
  <si>
    <t>Guido Gezellestraat 51</t>
  </si>
  <si>
    <t>van Meursstraat 1A</t>
  </si>
  <si>
    <t>Jonge Wereld</t>
  </si>
  <si>
    <t>Den Helderstraat 250 (248)</t>
  </si>
  <si>
    <t xml:space="preserve">Melodie </t>
  </si>
  <si>
    <t>Admiraal Helfrichsingel 20</t>
  </si>
  <si>
    <t>in gebruik geving</t>
  </si>
  <si>
    <t>Montaigne Lyceum</t>
  </si>
  <si>
    <t>Kiekendiefstraat 25</t>
  </si>
  <si>
    <t>Nutsschool Morgenstond</t>
  </si>
  <si>
    <t>Zweeloostraat 61</t>
  </si>
  <si>
    <t>Opperd</t>
  </si>
  <si>
    <t xml:space="preserve">Hengelolaan  602 </t>
  </si>
  <si>
    <t xml:space="preserve">Prins Mauritsschool </t>
  </si>
  <si>
    <t>Kerklaan 144</t>
  </si>
  <si>
    <t>Stanislas Beweeg vmbo/mavo</t>
  </si>
  <si>
    <t>P.C. Boutenslaan 203</t>
  </si>
  <si>
    <t>Stanislas Dalton Delft</t>
  </si>
  <si>
    <t>Reinier de Graafpad 1</t>
  </si>
  <si>
    <t>1988/2003</t>
  </si>
  <si>
    <t>Stanislas Pijnacker</t>
  </si>
  <si>
    <t>Sportlaan 3a</t>
  </si>
  <si>
    <t>Pijnacker</t>
  </si>
  <si>
    <t>Stanislas PRO</t>
  </si>
  <si>
    <t>Papyruspad 13</t>
  </si>
  <si>
    <t>Stanislas VMBO/MAVO Delft</t>
  </si>
  <si>
    <t>Krakeelpolderweg 1</t>
  </si>
  <si>
    <t>1969/2002</t>
  </si>
  <si>
    <t>Stanislascollege Praktijkonderwijs</t>
  </si>
  <si>
    <t>P.C. Boutenslaan 201</t>
  </si>
  <si>
    <t>Stanislascollege Westplantsoen</t>
  </si>
  <si>
    <t>Westplantsoen 71</t>
  </si>
  <si>
    <t>1956-2001</t>
  </si>
  <si>
    <t>Vlieger</t>
  </si>
  <si>
    <t>Frits Diepenlaan 39</t>
  </si>
  <si>
    <t xml:space="preserve">Frits Diepenlaan 43 </t>
  </si>
  <si>
    <t>Zandvliet Christelijk Lyceum</t>
  </si>
  <si>
    <t>Bezuidenhoutseweg 40</t>
  </si>
  <si>
    <t>Bernardusschool SO</t>
  </si>
  <si>
    <t>Ruychrocklaan 340</t>
  </si>
  <si>
    <t>Bernardusschool VSO</t>
  </si>
  <si>
    <t>Theo Mann Bouwmeesterlaan 63</t>
  </si>
  <si>
    <t>Bras</t>
  </si>
  <si>
    <t xml:space="preserve">Oeverwallaan 104 - 106 </t>
  </si>
  <si>
    <t>Chr. College De Populier/Boldingh</t>
  </si>
  <si>
    <t>Dunklerstraat 7</t>
  </si>
  <si>
    <t>Diamant KC</t>
  </si>
  <si>
    <t>Diamanthorst 181a</t>
  </si>
  <si>
    <t>Edith Stein College</t>
  </si>
  <si>
    <t>Louis Couperusplein 33</t>
  </si>
  <si>
    <t xml:space="preserve">Hofstad Lyceum </t>
  </si>
  <si>
    <t xml:space="preserve">Colijnplein 9 </t>
  </si>
  <si>
    <t>Hofstede College</t>
  </si>
  <si>
    <t>Droogscheerdersgaarde 70</t>
  </si>
  <si>
    <t>ISW Sweelincklaan</t>
  </si>
  <si>
    <t>Sweelincklaan 1</t>
  </si>
  <si>
    <t>Palet</t>
  </si>
  <si>
    <t>disloc</t>
  </si>
  <si>
    <t>Doedijnstraat 4</t>
  </si>
  <si>
    <t>Gerard Doustraat 192</t>
  </si>
  <si>
    <t xml:space="preserve">Vaillantlaan 230 </t>
  </si>
  <si>
    <t>Picasso Lyceum</t>
  </si>
  <si>
    <t>Paletsingel 38c</t>
  </si>
  <si>
    <t>Zoetermeer</t>
  </si>
  <si>
    <t>Praktijkcollege Zoetermeer</t>
  </si>
  <si>
    <t>Paltelaan 1</t>
  </si>
  <si>
    <t>1976/1994</t>
  </si>
  <si>
    <t>SBO Merlijn</t>
  </si>
  <si>
    <t>Paets van Troostwijkstraat 87</t>
  </si>
  <si>
    <t>Zonnewijzer</t>
  </si>
  <si>
    <t>Rijnlandstraat 159</t>
  </si>
  <si>
    <t xml:space="preserve">Bamboe KC </t>
  </si>
  <si>
    <t>Bentelostraat 53</t>
  </si>
  <si>
    <t>Tinaarlostraat 78</t>
  </si>
  <si>
    <t>BuitenRijck KC</t>
  </si>
  <si>
    <t>Van Rijnweg 7</t>
  </si>
  <si>
    <t>Tijdelijke huisvesting</t>
  </si>
  <si>
    <t>Metelerkampstraat 105</t>
  </si>
  <si>
    <t>In gebruikgeving</t>
  </si>
  <si>
    <t>Cascade KC</t>
  </si>
  <si>
    <t>Delflandlaan 6 - 4</t>
  </si>
  <si>
    <t>Fontein</t>
  </si>
  <si>
    <t xml:space="preserve">Laan van Wateringse veld 462 </t>
  </si>
  <si>
    <t>Heldring Business School</t>
  </si>
  <si>
    <t>Morsestraat 1</t>
  </si>
  <si>
    <t>ISW Westland Vakcollege</t>
  </si>
  <si>
    <t>Hoge Woerd 2</t>
  </si>
  <si>
    <t>Parkiet</t>
  </si>
  <si>
    <t xml:space="preserve">Parkietlaan 1 </t>
  </si>
  <si>
    <t>Paschalis</t>
  </si>
  <si>
    <t xml:space="preserve">Bisschopstraat 3 </t>
  </si>
  <si>
    <t>Regenboog</t>
  </si>
  <si>
    <t xml:space="preserve">Linnaeusstraat 12 </t>
  </si>
  <si>
    <t xml:space="preserve">Linnaeusstraat 4-6 </t>
  </si>
  <si>
    <t>Roemer Visscher College</t>
  </si>
  <si>
    <t>Roemer Visscherstraat 106</t>
  </si>
  <si>
    <t>Trampoline</t>
  </si>
  <si>
    <t>De haar 200a</t>
  </si>
  <si>
    <t>Waterwilg Disloc (De Buis)</t>
  </si>
  <si>
    <t>s Gravenweg 5</t>
  </si>
  <si>
    <t>Nootdorp</t>
  </si>
  <si>
    <t>Bruikleen</t>
  </si>
  <si>
    <t>Waterwilg Hoofd</t>
  </si>
  <si>
    <t>De Poort 4 - 4a</t>
  </si>
  <si>
    <t>2001/2004</t>
  </si>
  <si>
    <t>Binck, KC de</t>
  </si>
  <si>
    <t>Sint Barbaraweg 4</t>
  </si>
  <si>
    <t>Carolus</t>
  </si>
  <si>
    <t>Westeinde 103</t>
  </si>
  <si>
    <t xml:space="preserve">Westeinde 107 </t>
  </si>
  <si>
    <t>Chr. College De Populier</t>
  </si>
  <si>
    <t>Populierstraat 109</t>
  </si>
  <si>
    <t>De School</t>
  </si>
  <si>
    <t>J.P. Thijsseweg 24</t>
  </si>
  <si>
    <t>Zandvoort</t>
  </si>
  <si>
    <t>Juridisch eigendom, gehele onderwijsdeel. Deel is maar van De School</t>
  </si>
  <si>
    <t>Driemaster</t>
  </si>
  <si>
    <t>Spinozalaan 175</t>
  </si>
  <si>
    <t>1957/2002/2019</t>
  </si>
  <si>
    <t xml:space="preserve">Groen Van Prinstererschool </t>
  </si>
  <si>
    <t>Paradijsstraat 51</t>
  </si>
  <si>
    <t>ISW Irenestraat</t>
  </si>
  <si>
    <t>Irenestraat 35</t>
  </si>
  <si>
    <t>Poeldijk</t>
  </si>
  <si>
    <t>ISW Westland Praktijkcollege</t>
  </si>
  <si>
    <t>Lage Woerd 2</t>
  </si>
  <si>
    <t>John Dewey College</t>
  </si>
  <si>
    <t>tijdelijk</t>
  </si>
  <si>
    <t>KC Speleon</t>
  </si>
  <si>
    <t xml:space="preserve">s Gravenzandelaan 262 </t>
  </si>
  <si>
    <t>Kraaiennest ZMLK</t>
  </si>
  <si>
    <t>Brasserskade 4 - Voorstraat</t>
  </si>
  <si>
    <t>Kristal</t>
  </si>
  <si>
    <t>Henri Dunantlaan 90</t>
  </si>
  <si>
    <t>Liduina</t>
  </si>
  <si>
    <t>Amalia van Solmstraat 157</t>
  </si>
  <si>
    <t>MOTION Beweeg college</t>
  </si>
  <si>
    <t>Van Doorneplantsoen 1</t>
  </si>
  <si>
    <t>Nutsschool Bezuidenhout</t>
  </si>
  <si>
    <t xml:space="preserve">Merkusstraat 19 </t>
  </si>
  <si>
    <t>Nutsschool Laan van Poot</t>
  </si>
  <si>
    <t xml:space="preserve">Laan van Poot 355 - 357 </t>
  </si>
  <si>
    <t>SBO Vliethorst</t>
  </si>
  <si>
    <t>Prinses Carolinalaan 1</t>
  </si>
  <si>
    <t>Statenkwartier</t>
  </si>
  <si>
    <t>Van Beverningkstraat 29 - 31</t>
  </si>
  <si>
    <t>Vijverhof</t>
  </si>
  <si>
    <t>Vijverhof 7</t>
  </si>
  <si>
    <t>Wateringse Veld College</t>
  </si>
  <si>
    <t>Missouri 1</t>
  </si>
  <si>
    <t>Toelichting:</t>
  </si>
  <si>
    <r>
      <t xml:space="preserve">: keuze uit </t>
    </r>
    <r>
      <rPr>
        <i/>
        <sz val="10"/>
        <color theme="1"/>
        <rFont val="Arial"/>
        <family val="2"/>
      </rPr>
      <t>'n.v.t.</t>
    </r>
    <r>
      <rPr>
        <sz val="10"/>
        <color theme="1"/>
        <rFont val="Arial"/>
        <family val="2"/>
      </rPr>
      <t xml:space="preserve">', </t>
    </r>
    <r>
      <rPr>
        <i/>
        <sz val="10"/>
        <color theme="1"/>
        <rFont val="Arial"/>
        <family val="2"/>
      </rPr>
      <t>'Rijksmonument</t>
    </r>
    <r>
      <rPr>
        <sz val="10"/>
        <color theme="1"/>
        <rFont val="Arial"/>
        <family val="2"/>
      </rPr>
      <t>' of '</t>
    </r>
    <r>
      <rPr>
        <i/>
        <sz val="10"/>
        <color theme="1"/>
        <rFont val="Arial"/>
        <family val="2"/>
      </rPr>
      <t>Gemeentelijke Monument'</t>
    </r>
  </si>
  <si>
    <t>: bruto vloeroppervlakte in m2. NB. in de BAG Viewer van het Kadaster staat het GO (gebruiksoppervlak) aangegeven, niet het BVO</t>
  </si>
  <si>
    <r>
      <t xml:space="preserve">: keuze uit </t>
    </r>
    <r>
      <rPr>
        <i/>
        <sz val="10"/>
        <color theme="1"/>
        <rFont val="Arial"/>
        <family val="2"/>
      </rPr>
      <t>'Eigendom</t>
    </r>
    <r>
      <rPr>
        <sz val="10"/>
        <color theme="1"/>
        <rFont val="Arial"/>
        <family val="2"/>
      </rPr>
      <t>', '</t>
    </r>
    <r>
      <rPr>
        <i/>
        <sz val="10"/>
        <color theme="1"/>
        <rFont val="Arial"/>
        <family val="2"/>
      </rPr>
      <t>VvE constructie</t>
    </r>
    <r>
      <rPr>
        <sz val="10"/>
        <color theme="1"/>
        <rFont val="Arial"/>
        <family val="2"/>
      </rPr>
      <t xml:space="preserve">' (bijvoorbeeld bij MFA of IKC) of </t>
    </r>
    <r>
      <rPr>
        <i/>
        <sz val="10"/>
        <color theme="1"/>
        <rFont val="Arial"/>
        <family val="2"/>
      </rPr>
      <t>'Huurpand</t>
    </r>
    <r>
      <rPr>
        <sz val="10"/>
        <color theme="1"/>
        <rFont val="Arial"/>
        <family val="2"/>
      </rPr>
      <t xml:space="preserve">'. </t>
    </r>
  </si>
  <si>
    <r>
      <t xml:space="preserve">: </t>
    </r>
    <r>
      <rPr>
        <u/>
        <sz val="10"/>
        <color theme="1"/>
        <rFont val="Arial"/>
        <family val="2"/>
      </rPr>
      <t>Indien</t>
    </r>
    <r>
      <rPr>
        <sz val="10"/>
        <color theme="1"/>
        <rFont val="Arial"/>
        <family val="2"/>
      </rPr>
      <t xml:space="preserve"> er sprake is van 'Eigendom' (zie kolom H), keuze uit '</t>
    </r>
    <r>
      <rPr>
        <i/>
        <sz val="10"/>
        <color theme="1"/>
        <rFont val="Arial"/>
        <family val="2"/>
      </rPr>
      <t>Volledige eigendom</t>
    </r>
    <r>
      <rPr>
        <sz val="10"/>
        <color theme="1"/>
        <rFont val="Arial"/>
        <family val="2"/>
      </rPr>
      <t>' of '</t>
    </r>
    <r>
      <rPr>
        <i/>
        <sz val="10"/>
        <color theme="1"/>
        <rFont val="Arial"/>
        <family val="2"/>
      </rPr>
      <t>Economisch claimrecht</t>
    </r>
    <r>
      <rPr>
        <sz val="10"/>
        <color theme="1"/>
        <rFont val="Arial"/>
        <family val="2"/>
      </rPr>
      <t xml:space="preserve">' (anders </t>
    </r>
    <r>
      <rPr>
        <i/>
        <sz val="10"/>
        <color theme="1"/>
        <rFont val="Arial"/>
        <family val="2"/>
      </rPr>
      <t>'n.v.t.</t>
    </r>
    <r>
      <rPr>
        <sz val="10"/>
        <color theme="1"/>
        <rFont val="Arial"/>
        <family val="2"/>
      </rPr>
      <t>')</t>
    </r>
  </si>
  <si>
    <r>
      <t>: keuze uit '</t>
    </r>
    <r>
      <rPr>
        <i/>
        <sz val="10"/>
        <color theme="1"/>
        <rFont val="Arial"/>
        <family val="2"/>
      </rPr>
      <t>Regulier</t>
    </r>
    <r>
      <rPr>
        <sz val="10"/>
        <color theme="1"/>
        <rFont val="Arial"/>
        <family val="2"/>
      </rPr>
      <t>' of '</t>
    </r>
    <r>
      <rPr>
        <i/>
        <sz val="10"/>
        <color theme="1"/>
        <rFont val="Arial"/>
        <family val="2"/>
      </rPr>
      <t>Minimaal</t>
    </r>
    <r>
      <rPr>
        <sz val="10"/>
        <color theme="1"/>
        <rFont val="Arial"/>
        <family val="2"/>
      </rPr>
      <t>'</t>
    </r>
  </si>
  <si>
    <r>
      <t xml:space="preserve">: </t>
    </r>
    <r>
      <rPr>
        <u/>
        <sz val="10"/>
        <color theme="1"/>
        <rFont val="Arial"/>
        <family val="2"/>
      </rPr>
      <t>Indien</t>
    </r>
    <r>
      <rPr>
        <sz val="10"/>
        <color theme="1"/>
        <rFont val="Arial"/>
        <family val="2"/>
      </rPr>
      <t xml:space="preserve"> er sprake is van onderhoudsniveau 'Minimaal' (zie kolom J) hier het jaar van sloop / integrale renovatie opnemen (anders '</t>
    </r>
    <r>
      <rPr>
        <i/>
        <sz val="10"/>
        <color theme="1"/>
        <rFont val="Arial"/>
        <family val="2"/>
      </rPr>
      <t>n.v.t.</t>
    </r>
    <r>
      <rPr>
        <sz val="10"/>
        <color theme="1"/>
        <rFont val="Arial"/>
        <family val="2"/>
      </rPr>
      <t>')</t>
    </r>
  </si>
  <si>
    <t>Prioriteit aantallen per jaar</t>
  </si>
  <si>
    <t>Bijlage # Locatie Overzicht</t>
  </si>
  <si>
    <r>
      <t>Colofon</t>
    </r>
    <r>
      <rPr>
        <sz val="8"/>
        <rFont val="Aptos"/>
        <family val="2"/>
      </rPr>
      <t> </t>
    </r>
  </si>
  <si>
    <t>In navolging op het Interdepartementaal onderzoek Onderwijshuisvesting is het Programma Onderwijshuisvesting (POHV) opgezet door het Ministerie van Onderwijs, Cultuur en Wetenschap in samenwerking met de Vereniging Nederlandse gemeenten, de sectorraden PO-raad en VO-raad. Het Programma wordt tot uitvoering gebracht door Ruimte-OK en Invest-NL.</t>
  </si>
  <si>
    <t>Productversie</t>
  </si>
  <si>
    <t>Datum</t>
  </si>
  <si>
    <t>Opdrachtgevers</t>
  </si>
  <si>
    <t>Ministerie van Onderwijs, Cultuur en Wetenschap, de Vereniging Nederlandse Gemeenten, PO-raad en VO-raad</t>
  </si>
  <si>
    <t>Productontwikkelaar</t>
  </si>
  <si>
    <t>Invest-NL</t>
  </si>
  <si>
    <t>Productie</t>
  </si>
  <si>
    <t>Ingenieursbureau Multical b.v.</t>
  </si>
  <si>
    <t>Publicatie</t>
  </si>
  <si>
    <t>Ruimte-OK</t>
  </si>
  <si>
    <t>Alle belangrijke informatie is terug te vinden op onze website.</t>
  </si>
  <si>
    <t>https://www.pohv.nl/</t>
  </si>
  <si>
    <t>Minimaal onderhoud</t>
  </si>
  <si>
    <t>PPS</t>
  </si>
  <si>
    <t>VVE</t>
  </si>
  <si>
    <t>C.A. van Beverenstraat 48</t>
  </si>
  <si>
    <t>Eigendom/huur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</si>
</sst>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_ * #,##0_ ;_ * \-#,##0_ ;_ * &quot;-&quot;??_ ;_ @_ "/>
  </numFmts>
  <fonts count="29" x14ac:knownFonts="1">
    <font>
      <sz val="11"/>
      <color theme="1"/>
      <name val="Aptos Narrow"/>
      <family val="2"/>
      <scheme val="minor"/>
    </font>
    <font>
      <sz val="12"/>
      <color theme="1"/>
      <name val="Aptos"/>
      <family val="2"/>
    </font>
    <font>
      <b/>
      <sz val="12"/>
      <color theme="1"/>
      <name val="Aptos"/>
      <family val="2"/>
    </font>
    <font>
      <b/>
      <i/>
      <sz val="14"/>
      <color rgb="FF00415B"/>
      <name val="Aptos"/>
      <family val="2"/>
    </font>
    <font>
      <b/>
      <sz val="12"/>
      <color rgb="FF000000"/>
      <name val="Aptos"/>
      <family val="2"/>
    </font>
    <font>
      <b/>
      <sz val="16"/>
      <color rgb="FF00415B"/>
      <name val="Aptos Display"/>
      <family val="2"/>
    </font>
    <font>
      <sz val="14"/>
      <color rgb="FF00415B"/>
      <name val="Aptos"/>
      <family val="2"/>
    </font>
    <font>
      <i/>
      <sz val="12"/>
      <color theme="1"/>
      <name val="Aptos"/>
      <family val="2"/>
    </font>
    <font>
      <b/>
      <sz val="20"/>
      <color rgb="FF00415B"/>
      <name val="Aptos Display"/>
      <family val="2"/>
    </font>
    <font>
      <sz val="8"/>
      <name val="Aptos"/>
      <family val="2"/>
    </font>
    <font>
      <sz val="14"/>
      <color rgb="FF595959"/>
      <name val="Aptos"/>
      <family val="2"/>
    </font>
    <font>
      <b/>
      <sz val="12"/>
      <color rgb="FF00415B"/>
      <name val="Aptos"/>
      <family val="2"/>
    </font>
    <font>
      <sz val="12"/>
      <color rgb="FF008FC4"/>
      <name val="Aptos"/>
      <family val="2"/>
    </font>
    <font>
      <sz val="11"/>
      <color theme="0"/>
      <name val="Aptos Narrow"/>
      <family val="2"/>
      <scheme val="minor"/>
    </font>
    <font>
      <sz val="10"/>
      <color theme="1"/>
      <name val="Arial"/>
      <family val="2"/>
    </font>
    <font>
      <sz val="10"/>
      <color theme="0"/>
      <name val="Arial"/>
      <family val="2"/>
    </font>
    <font>
      <b/>
      <i/>
      <sz val="10"/>
      <color theme="0"/>
      <name val="Arial"/>
      <family val="2"/>
    </font>
    <font>
      <b/>
      <i/>
      <sz val="10"/>
      <color theme="7"/>
      <name val="Arial"/>
      <family val="2"/>
    </font>
    <font>
      <i/>
      <sz val="12"/>
      <color theme="0" tint="-0.34998626667073579"/>
      <name val="Aptos"/>
      <family val="2"/>
    </font>
    <font>
      <sz val="11"/>
      <color theme="1"/>
      <name val="Aptos Narrow"/>
      <family val="2"/>
      <scheme val="minor"/>
    </font>
    <font>
      <sz val="10"/>
      <name val="Arial"/>
      <family val="2"/>
    </font>
    <font>
      <i/>
      <sz val="10"/>
      <color theme="1"/>
      <name val="Arial"/>
      <family val="2"/>
    </font>
    <font>
      <u/>
      <sz val="10"/>
      <color theme="1"/>
      <name val="Arial"/>
      <family val="2"/>
    </font>
    <font>
      <i/>
      <sz val="10"/>
      <name val="Arial"/>
      <family val="2"/>
    </font>
    <font>
      <b/>
      <sz val="10"/>
      <color theme="1"/>
      <name val="Arial"/>
      <family val="2"/>
    </font>
    <font>
      <sz val="10"/>
      <color theme="1"/>
      <name val="Arial"/>
    </font>
    <font>
      <sz val="10"/>
      <name val="Arial"/>
    </font>
    <font>
      <i/>
      <sz val="10"/>
      <name val="Arial"/>
    </font>
    <font>
      <b/>
      <i/>
      <sz val="10"/>
      <color theme="7"/>
      <name val="Arial"/>
    </font>
  </fonts>
  <fills count="8">
    <fill>
      <patternFill patternType="none"/>
    </fill>
    <fill>
      <patternFill patternType="gray125"/>
    </fill>
    <fill>
      <patternFill patternType="solid">
        <fgColor rgb="FFB8E0EA"/>
        <bgColor indexed="64"/>
      </patternFill>
    </fill>
    <fill>
      <patternFill patternType="solid">
        <fgColor rgb="FFF2F2F2"/>
        <bgColor indexed="64"/>
      </patternFill>
    </fill>
    <fill>
      <patternFill patternType="solid">
        <fgColor theme="0" tint="-4.9989318521683403E-2"/>
        <bgColor indexed="64"/>
      </patternFill>
    </fill>
    <fill>
      <patternFill patternType="solid">
        <fgColor rgb="FF008FC5"/>
        <bgColor indexed="64"/>
      </patternFill>
    </fill>
    <fill>
      <patternFill patternType="solid">
        <fgColor theme="2" tint="-0.249977111117893"/>
        <bgColor indexed="64"/>
      </patternFill>
    </fill>
    <fill>
      <patternFill patternType="solid">
        <fgColor theme="3"/>
        <bgColor indexed="64"/>
      </patternFill>
    </fill>
  </fills>
  <borders count="7">
    <border>
      <left/>
      <right/>
      <top/>
      <bottom/>
      <diagonal/>
    </border>
    <border>
      <left/>
      <right style="medium">
        <color rgb="FF7F7F7F"/>
      </right>
      <top/>
      <bottom/>
      <diagonal/>
    </border>
    <border>
      <left style="medium">
        <color rgb="FF7F7F7F"/>
      </left>
      <right/>
      <top/>
      <bottom/>
      <diagonal/>
    </border>
    <border>
      <left/>
      <right/>
      <top/>
      <bottom style="medium">
        <color indexed="64"/>
      </bottom>
      <diagonal/>
    </border>
    <border>
      <left style="medium">
        <color rgb="FF7F7F7F"/>
      </left>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9" fillId="0" borderId="0" applyFont="0" applyFill="0" applyBorder="0" applyAlignment="0" applyProtection="0"/>
  </cellStyleXfs>
  <cellXfs count="68">
    <xf numFmtId="0" fontId="0" fillId="0" borderId="0" xfId="0"/>
    <xf numFmtId="0" fontId="0" fillId="0" borderId="0" xfId="0" applyAlignment="1">
      <alignment horizontal="right"/>
    </xf>
    <xf numFmtId="0" fontId="1" fillId="0" borderId="0" xfId="0" applyFont="1" applyAlignment="1">
      <alignment vertical="center"/>
    </xf>
    <xf numFmtId="0" fontId="1" fillId="0" borderId="0" xfId="0" applyFont="1" applyAlignment="1">
      <alignment vertical="top" wrapText="1"/>
    </xf>
    <xf numFmtId="0" fontId="11" fillId="0" borderId="0" xfId="0" applyFont="1" applyAlignment="1">
      <alignment horizontal="right"/>
    </xf>
    <xf numFmtId="0" fontId="11" fillId="0" borderId="0" xfId="0" applyFont="1" applyAlignment="1">
      <alignment horizontal="right" vertical="center"/>
    </xf>
    <xf numFmtId="0" fontId="1" fillId="0" borderId="0" xfId="0" applyFont="1" applyAlignment="1">
      <alignment horizontal="right" vertical="center"/>
    </xf>
    <xf numFmtId="0" fontId="0" fillId="5" borderId="0" xfId="0" applyFill="1"/>
    <xf numFmtId="0" fontId="13" fillId="5" borderId="0" xfId="0" applyFont="1" applyFill="1"/>
    <xf numFmtId="0" fontId="14" fillId="6" borderId="6" xfId="0" applyFont="1" applyFill="1" applyBorder="1"/>
    <xf numFmtId="3" fontId="15" fillId="6" borderId="6" xfId="0" applyNumberFormat="1" applyFont="1" applyFill="1" applyBorder="1" applyAlignment="1">
      <alignment horizontal="center"/>
    </xf>
    <xf numFmtId="0" fontId="14" fillId="0" borderId="0" xfId="0" applyFont="1"/>
    <xf numFmtId="0" fontId="17" fillId="0" borderId="6" xfId="0" applyFont="1" applyBorder="1" applyAlignment="1">
      <alignment horizontal="center"/>
    </xf>
    <xf numFmtId="0" fontId="16" fillId="7" borderId="6" xfId="0" applyFont="1" applyFill="1" applyBorder="1"/>
    <xf numFmtId="0" fontId="14" fillId="5" borderId="0" xfId="0" applyFont="1" applyFill="1"/>
    <xf numFmtId="0" fontId="15" fillId="5" borderId="0" xfId="0" applyFont="1" applyFill="1"/>
    <xf numFmtId="0" fontId="21" fillId="0" borderId="0" xfId="0" applyFont="1"/>
    <xf numFmtId="0" fontId="20" fillId="0" borderId="6" xfId="0" applyFont="1" applyBorder="1" applyAlignment="1">
      <alignment horizontal="left"/>
    </xf>
    <xf numFmtId="164" fontId="20" fillId="0" borderId="6" xfId="1" applyNumberFormat="1" applyFont="1" applyFill="1" applyBorder="1" applyAlignment="1">
      <alignment horizontal="left"/>
    </xf>
    <xf numFmtId="0" fontId="20" fillId="0" borderId="6" xfId="0" applyFont="1" applyBorder="1" applyAlignment="1">
      <alignment horizontal="left" wrapText="1"/>
    </xf>
    <xf numFmtId="164" fontId="20" fillId="0" borderId="6" xfId="1" applyNumberFormat="1" applyFont="1" applyFill="1" applyBorder="1" applyAlignment="1">
      <alignment horizontal="left" wrapText="1"/>
    </xf>
    <xf numFmtId="0" fontId="20" fillId="0" borderId="6" xfId="0" quotePrefix="1" applyFont="1" applyBorder="1" applyAlignment="1">
      <alignment horizontal="left"/>
    </xf>
    <xf numFmtId="0" fontId="20" fillId="0" borderId="6" xfId="0" applyFont="1" applyBorder="1" applyAlignment="1">
      <alignment horizontal="left" vertical="top"/>
    </xf>
    <xf numFmtId="164" fontId="20" fillId="0" borderId="6" xfId="1" applyNumberFormat="1" applyFont="1" applyFill="1" applyBorder="1" applyAlignment="1">
      <alignment horizontal="left" vertical="top"/>
    </xf>
    <xf numFmtId="164" fontId="20" fillId="0" borderId="6" xfId="1" applyNumberFormat="1" applyFont="1" applyFill="1" applyBorder="1" applyAlignment="1">
      <alignment horizontal="right"/>
    </xf>
    <xf numFmtId="0" fontId="20" fillId="0" borderId="6" xfId="0" quotePrefix="1" applyFont="1" applyBorder="1" applyAlignment="1">
      <alignment horizontal="left" vertical="top"/>
    </xf>
    <xf numFmtId="3" fontId="20" fillId="0" borderId="6" xfId="0" applyNumberFormat="1" applyFont="1" applyBorder="1" applyAlignment="1">
      <alignment horizontal="left" wrapText="1"/>
    </xf>
    <xf numFmtId="0" fontId="23" fillId="0" borderId="6" xfId="0" applyFont="1" applyBorder="1"/>
    <xf numFmtId="0" fontId="24" fillId="0" borderId="0" xfId="0" applyFont="1"/>
    <xf numFmtId="0" fontId="14" fillId="0" borderId="0" xfId="0" applyFont="1" applyAlignment="1">
      <alignment vertical="center"/>
    </xf>
    <xf numFmtId="0" fontId="0" fillId="4" borderId="4" xfId="0" applyFill="1" applyBorder="1" applyAlignment="1">
      <alignment horizontal="center"/>
    </xf>
    <xf numFmtId="0" fontId="0" fillId="4" borderId="5" xfId="0" applyFill="1" applyBorder="1" applyAlignment="1">
      <alignment horizontal="center"/>
    </xf>
    <xf numFmtId="0" fontId="3" fillId="2" borderId="3"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0" xfId="0" applyFont="1" applyAlignment="1">
      <alignment horizontal="center" vertical="center" wrapText="1"/>
    </xf>
    <xf numFmtId="14" fontId="0" fillId="4" borderId="2" xfId="0" applyNumberFormat="1" applyFill="1" applyBorder="1" applyAlignment="1">
      <alignment horizontal="center"/>
    </xf>
    <xf numFmtId="0" fontId="0" fillId="4" borderId="0" xfId="0" applyFill="1" applyAlignment="1">
      <alignment horizontal="center"/>
    </xf>
    <xf numFmtId="0" fontId="4" fillId="4" borderId="0" xfId="0" applyFont="1" applyFill="1" applyAlignment="1">
      <alignment horizontal="left" vertical="center" wrapText="1"/>
    </xf>
    <xf numFmtId="0" fontId="4" fillId="4" borderId="1" xfId="0" applyFont="1" applyFill="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4" fillId="3" borderId="1" xfId="0" applyFont="1" applyFill="1" applyBorder="1" applyAlignment="1">
      <alignment horizontal="left" vertical="center" wrapText="1"/>
    </xf>
    <xf numFmtId="0" fontId="5" fillId="0" borderId="0" xfId="0" applyFont="1" applyAlignment="1">
      <alignment horizontal="left" vertical="center"/>
    </xf>
    <xf numFmtId="0" fontId="7" fillId="0" borderId="0" xfId="0" applyFont="1" applyAlignment="1">
      <alignment horizontal="left" vertical="top" wrapText="1"/>
    </xf>
    <xf numFmtId="0" fontId="7" fillId="0" borderId="0" xfId="0" applyFont="1" applyAlignment="1">
      <alignment horizontal="left" vertical="top"/>
    </xf>
    <xf numFmtId="0" fontId="6" fillId="0" borderId="0" xfId="0" applyFont="1" applyAlignment="1">
      <alignment horizontal="left" vertical="center"/>
    </xf>
    <xf numFmtId="0" fontId="1" fillId="0" borderId="0" xfId="0" applyFont="1" applyAlignment="1">
      <alignment horizontal="left" vertical="top" wrapText="1"/>
    </xf>
    <xf numFmtId="0" fontId="8" fillId="0" borderId="0" xfId="0" applyFont="1" applyAlignment="1">
      <alignment horizontal="left" vertical="center"/>
    </xf>
    <xf numFmtId="14" fontId="1" fillId="0" borderId="0" xfId="0" applyNumberFormat="1" applyFont="1" applyAlignment="1">
      <alignment horizontal="left"/>
    </xf>
    <xf numFmtId="0" fontId="1" fillId="0" borderId="0" xfId="0" applyFont="1" applyAlignment="1">
      <alignment horizontal="left"/>
    </xf>
    <xf numFmtId="0" fontId="11" fillId="0" borderId="0" xfId="0" applyFont="1" applyAlignment="1">
      <alignment horizontal="right"/>
    </xf>
    <xf numFmtId="0" fontId="1" fillId="0" borderId="0" xfId="0" applyFont="1" applyAlignment="1">
      <alignment horizontal="left" wrapText="1"/>
    </xf>
    <xf numFmtId="0" fontId="12" fillId="0" borderId="0" xfId="0" applyFont="1" applyAlignment="1">
      <alignment horizontal="left" vertical="center"/>
    </xf>
    <xf numFmtId="0" fontId="1" fillId="0" borderId="0" xfId="0" applyFont="1" applyAlignment="1">
      <alignment horizontal="left" vertical="center"/>
    </xf>
    <xf numFmtId="0" fontId="10" fillId="0" borderId="0" xfId="0" applyFont="1" applyAlignment="1">
      <alignment horizontal="left" vertical="center"/>
    </xf>
    <xf numFmtId="0" fontId="25" fillId="0" borderId="0" xfId="0" applyFont="1"/>
    <xf numFmtId="164" fontId="26" fillId="0" borderId="6" xfId="1" applyNumberFormat="1" applyFont="1" applyBorder="1" applyAlignment="1">
      <alignment horizontal="left"/>
    </xf>
    <xf numFmtId="0" fontId="27" fillId="0" borderId="6" xfId="0" applyFont="1" applyBorder="1"/>
    <xf numFmtId="0" fontId="26" fillId="0" borderId="6" xfId="0" applyFont="1" applyBorder="1" applyAlignment="1">
      <alignment horizontal="left"/>
    </xf>
    <xf numFmtId="0" fontId="28" fillId="0" borderId="6" xfId="0" applyFont="1" applyBorder="1" applyAlignment="1">
      <alignment horizontal="center"/>
    </xf>
    <xf numFmtId="0" fontId="23" fillId="0" borderId="6" xfId="0" applyFont="1" applyFill="1" applyBorder="1"/>
    <xf numFmtId="0" fontId="20" fillId="0" borderId="6" xfId="0" applyFont="1" applyBorder="1" applyAlignment="1">
      <alignment horizontal="right"/>
    </xf>
    <xf numFmtId="0" fontId="20" fillId="0" borderId="6" xfId="0" applyFont="1" applyFill="1" applyBorder="1" applyAlignment="1">
      <alignment horizontal="left"/>
    </xf>
    <xf numFmtId="0" fontId="20" fillId="0" borderId="6" xfId="0" applyFont="1" applyFill="1" applyBorder="1" applyAlignment="1">
      <alignment horizontal="left" vertical="top"/>
    </xf>
    <xf numFmtId="0" fontId="20" fillId="0" borderId="6" xfId="0" quotePrefix="1" applyFont="1" applyFill="1" applyBorder="1" applyAlignment="1">
      <alignment horizontal="left" vertical="top"/>
    </xf>
    <xf numFmtId="0" fontId="20" fillId="0" borderId="6" xfId="0" quotePrefix="1" applyFont="1" applyFill="1" applyBorder="1" applyAlignment="1">
      <alignment horizontal="left"/>
    </xf>
    <xf numFmtId="3" fontId="20" fillId="0" borderId="6" xfId="0" applyNumberFormat="1" applyFont="1" applyFill="1" applyBorder="1" applyAlignment="1">
      <alignment horizontal="left" wrapText="1"/>
    </xf>
    <xf numFmtId="0" fontId="26" fillId="0" borderId="6" xfId="0" applyFont="1" applyFill="1" applyBorder="1" applyAlignment="1">
      <alignment horizontal="left"/>
    </xf>
  </cellXfs>
  <cellStyles count="2">
    <cellStyle name="Komma" xfId="1" builtinId="3"/>
    <cellStyle name="Standaard" xfId="0" builtinId="0"/>
  </cellStyles>
  <dxfs count="0"/>
  <tableStyles count="0" defaultTableStyle="TableStyleMedium2" defaultPivotStyle="PivotStyleMedium9"/>
  <colors>
    <mruColors>
      <color rgb="FF008F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17</xdr:row>
      <xdr:rowOff>44455</xdr:rowOff>
    </xdr:from>
    <xdr:to>
      <xdr:col>21</xdr:col>
      <xdr:colOff>151039</xdr:colOff>
      <xdr:row>51</xdr:row>
      <xdr:rowOff>183440</xdr:rowOff>
    </xdr:to>
    <xdr:pic>
      <xdr:nvPicPr>
        <xdr:cNvPr id="2" name="Afbeelding 1" descr="Afbeelding met roze&#10;&#10;Automatisch gegenereerde beschrijving">
          <a:extLst>
            <a:ext uri="{FF2B5EF4-FFF2-40B4-BE49-F238E27FC236}">
              <a16:creationId xmlns:a16="http://schemas.microsoft.com/office/drawing/2014/main" id="{D4564AA0-B796-5B2F-A866-50F301F4C7D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535" r="67"/>
        <a:stretch/>
      </xdr:blipFill>
      <xdr:spPr bwMode="auto">
        <a:xfrm>
          <a:off x="28575" y="3054355"/>
          <a:ext cx="12924064" cy="644453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276224</xdr:colOff>
      <xdr:row>1</xdr:row>
      <xdr:rowOff>76200</xdr:rowOff>
    </xdr:from>
    <xdr:to>
      <xdr:col>5</xdr:col>
      <xdr:colOff>296440</xdr:colOff>
      <xdr:row>7</xdr:row>
      <xdr:rowOff>161925</xdr:rowOff>
    </xdr:to>
    <xdr:pic>
      <xdr:nvPicPr>
        <xdr:cNvPr id="3" name="Afbeelding 2" descr="Afbeelding met Lettertype, schermopname, Graphics, cirkel&#10;&#10;Automatisch gegenereerde beschrijving">
          <a:extLst>
            <a:ext uri="{FF2B5EF4-FFF2-40B4-BE49-F238E27FC236}">
              <a16:creationId xmlns:a16="http://schemas.microsoft.com/office/drawing/2014/main" id="{D08B3E1F-F16E-FD93-8546-2C6754ECD60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6224" y="76200"/>
          <a:ext cx="2437512" cy="1158315"/>
        </a:xfrm>
        <a:prstGeom prst="rect">
          <a:avLst/>
        </a:prstGeom>
      </xdr:spPr>
    </xdr:pic>
    <xdr:clientData/>
  </xdr:twoCellAnchor>
  <xdr:twoCellAnchor>
    <xdr:from>
      <xdr:col>10</xdr:col>
      <xdr:colOff>240071</xdr:colOff>
      <xdr:row>6</xdr:row>
      <xdr:rowOff>170243</xdr:rowOff>
    </xdr:from>
    <xdr:to>
      <xdr:col>19</xdr:col>
      <xdr:colOff>381000</xdr:colOff>
      <xdr:row>22</xdr:row>
      <xdr:rowOff>0</xdr:rowOff>
    </xdr:to>
    <xdr:sp macro="" textlink="">
      <xdr:nvSpPr>
        <xdr:cNvPr id="4" name="Rechthoek: met één afgeronde hoek 3">
          <a:extLst>
            <a:ext uri="{FF2B5EF4-FFF2-40B4-BE49-F238E27FC236}">
              <a16:creationId xmlns:a16="http://schemas.microsoft.com/office/drawing/2014/main" id="{B1B99A77-8EBC-B84A-C075-D685B6430CB9}"/>
            </a:ext>
          </a:extLst>
        </xdr:cNvPr>
        <xdr:cNvSpPr/>
      </xdr:nvSpPr>
      <xdr:spPr>
        <a:xfrm>
          <a:off x="6336071" y="1313243"/>
          <a:ext cx="5627329" cy="3020632"/>
        </a:xfrm>
        <a:prstGeom prst="round1Rect">
          <a:avLst>
            <a:gd name="adj" fmla="val 27560"/>
          </a:avLst>
        </a:prstGeom>
        <a:solidFill>
          <a:srgbClr val="00415B"/>
        </a:solidFill>
        <a:ln>
          <a:solidFill>
            <a:srgbClr val="00415B"/>
          </a:solidFill>
        </a:ln>
      </xdr:spPr>
      <xdr:style>
        <a:lnRef idx="2">
          <a:schemeClr val="accent1">
            <a:shade val="15000"/>
          </a:schemeClr>
        </a:lnRef>
        <a:fillRef idx="1">
          <a:schemeClr val="accent1"/>
        </a:fillRef>
        <a:effectRef idx="0">
          <a:schemeClr val="accent1"/>
        </a:effectRef>
        <a:fontRef idx="minor">
          <a:schemeClr val="lt1"/>
        </a:fontRef>
      </xdr:style>
      <xdr:txBody>
        <a:bodyPr wrap="square" lIns="91440" tIns="45720" rIns="91440" bIns="45720" rtlCol="0" anchor="ctr">
          <a:noAutofit/>
        </a:bodyPr>
        <a:lstStyle/>
        <a:p>
          <a:pPr algn="ctr">
            <a:lnSpc>
              <a:spcPct val="115000"/>
            </a:lnSpc>
            <a:spcAft>
              <a:spcPts val="800"/>
            </a:spcAft>
            <a:buNone/>
          </a:pPr>
          <a:r>
            <a:rPr lang="nl-NL" sz="2800" b="1" kern="1200">
              <a:solidFill>
                <a:srgbClr val="FFFFFF"/>
              </a:solidFill>
              <a:effectLst/>
              <a:latin typeface="Arial" panose="020B0604020202020204" pitchFamily="34" charset="0"/>
              <a:ea typeface="Aptos" panose="020B0004020202020204" pitchFamily="34" charset="0"/>
              <a:cs typeface="Arial" panose="020B0604020202020204" pitchFamily="34" charset="0"/>
            </a:rPr>
            <a:t>Bijlage</a:t>
          </a:r>
          <a:r>
            <a:rPr lang="nl-NL" sz="2800" b="1" kern="1200" baseline="0">
              <a:solidFill>
                <a:srgbClr val="FFFFFF"/>
              </a:solidFill>
              <a:effectLst/>
              <a:latin typeface="Arial" panose="020B0604020202020204" pitchFamily="34" charset="0"/>
              <a:ea typeface="Aptos" panose="020B0004020202020204" pitchFamily="34" charset="0"/>
              <a:cs typeface="Arial" panose="020B0604020202020204" pitchFamily="34" charset="0"/>
            </a:rPr>
            <a:t> #</a:t>
          </a:r>
          <a:endParaRPr lang="nl-NL" sz="1200" kern="100">
            <a:effectLst/>
            <a:ea typeface="Aptos" panose="020B0004020202020204" pitchFamily="34" charset="0"/>
            <a:cs typeface="Arial" panose="020B0604020202020204" pitchFamily="34" charset="0"/>
          </a:endParaRPr>
        </a:p>
        <a:p>
          <a:pPr algn="ctr">
            <a:lnSpc>
              <a:spcPct val="115000"/>
            </a:lnSpc>
            <a:spcAft>
              <a:spcPts val="800"/>
            </a:spcAft>
            <a:buNone/>
          </a:pPr>
          <a:r>
            <a:rPr lang="nl-NL" sz="2200" i="1" kern="1200">
              <a:solidFill>
                <a:srgbClr val="FFFFFF"/>
              </a:solidFill>
              <a:effectLst/>
              <a:latin typeface="Arial" panose="020B0604020202020204" pitchFamily="34" charset="0"/>
              <a:ea typeface="Aptos" panose="020B0004020202020204" pitchFamily="34" charset="0"/>
              <a:cs typeface="Arial" panose="020B0604020202020204" pitchFamily="34" charset="0"/>
            </a:rPr>
            <a:t>Locatie Overzicht</a:t>
          </a:r>
          <a:endParaRPr lang="nl-NL" sz="1200" kern="100">
            <a:effectLst/>
            <a:ea typeface="Aptos" panose="020B0004020202020204" pitchFamily="34" charset="0"/>
            <a:cs typeface="Arial" panose="020B0604020202020204" pitchFamily="34" charset="0"/>
          </a:endParaRPr>
        </a:p>
        <a:p>
          <a:pPr algn="ctr">
            <a:lnSpc>
              <a:spcPct val="115000"/>
            </a:lnSpc>
            <a:spcAft>
              <a:spcPts val="800"/>
            </a:spcAft>
          </a:pPr>
          <a:r>
            <a:rPr lang="nl-NL" sz="2200" i="1" kern="1200">
              <a:solidFill>
                <a:srgbClr val="FFFFFF"/>
              </a:solidFill>
              <a:effectLst/>
              <a:latin typeface="Arial" panose="020B0604020202020204" pitchFamily="34" charset="0"/>
              <a:ea typeface="Aptos" panose="020B0004020202020204" pitchFamily="34" charset="0"/>
              <a:cs typeface="Arial" panose="020B0604020202020204" pitchFamily="34" charset="0"/>
            </a:rPr>
            <a:t> </a:t>
          </a:r>
          <a:endParaRPr lang="nl-NL" sz="1200" kern="100">
            <a:effectLst/>
            <a:ea typeface="Aptos" panose="020B00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21</xdr:col>
      <xdr:colOff>302228</xdr:colOff>
      <xdr:row>0</xdr:row>
      <xdr:rowOff>0</xdr:rowOff>
    </xdr:from>
    <xdr:to>
      <xdr:col>24</xdr:col>
      <xdr:colOff>158750</xdr:colOff>
      <xdr:row>2</xdr:row>
      <xdr:rowOff>152400</xdr:rowOff>
    </xdr:to>
    <xdr:pic>
      <xdr:nvPicPr>
        <xdr:cNvPr id="4" name="Afbeelding 3">
          <a:extLst>
            <a:ext uri="{FF2B5EF4-FFF2-40B4-BE49-F238E27FC236}">
              <a16:creationId xmlns:a16="http://schemas.microsoft.com/office/drawing/2014/main" id="{918241CB-DFC0-4D87-1B09-407E3D167D7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4783" b="31011"/>
        <a:stretch/>
      </xdr:blipFill>
      <xdr:spPr>
        <a:xfrm>
          <a:off x="13103828" y="0"/>
          <a:ext cx="1685322" cy="5143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21</xdr:col>
      <xdr:colOff>302228</xdr:colOff>
      <xdr:row>0</xdr:row>
      <xdr:rowOff>0</xdr:rowOff>
    </xdr:from>
    <xdr:to>
      <xdr:col>24</xdr:col>
      <xdr:colOff>161925</xdr:colOff>
      <xdr:row>2</xdr:row>
      <xdr:rowOff>152400</xdr:rowOff>
    </xdr:to>
    <xdr:pic>
      <xdr:nvPicPr>
        <xdr:cNvPr id="4" name="Afbeelding 3">
          <a:extLst>
            <a:ext uri="{FF2B5EF4-FFF2-40B4-BE49-F238E27FC236}">
              <a16:creationId xmlns:a16="http://schemas.microsoft.com/office/drawing/2014/main" id="{8151BC77-5012-4C2D-AA20-43BAF93A40E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4783" b="31011"/>
        <a:stretch/>
      </xdr:blipFill>
      <xdr:spPr>
        <a:xfrm>
          <a:off x="13103828" y="0"/>
          <a:ext cx="1688497" cy="5143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21</xdr:col>
      <xdr:colOff>302228</xdr:colOff>
      <xdr:row>0</xdr:row>
      <xdr:rowOff>0</xdr:rowOff>
    </xdr:from>
    <xdr:to>
      <xdr:col>24</xdr:col>
      <xdr:colOff>168275</xdr:colOff>
      <xdr:row>3</xdr:row>
      <xdr:rowOff>53340</xdr:rowOff>
    </xdr:to>
    <xdr:pic>
      <xdr:nvPicPr>
        <xdr:cNvPr id="3" name="Afbeelding 2">
          <a:extLst>
            <a:ext uri="{FF2B5EF4-FFF2-40B4-BE49-F238E27FC236}">
              <a16:creationId xmlns:a16="http://schemas.microsoft.com/office/drawing/2014/main" id="{BD1EAF02-A801-473A-A8ED-AA7836015EB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4783" b="31011"/>
        <a:stretch/>
      </xdr:blipFill>
      <xdr:spPr>
        <a:xfrm>
          <a:off x="13103828" y="0"/>
          <a:ext cx="1685322" cy="5143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21</xdr:col>
      <xdr:colOff>302228</xdr:colOff>
      <xdr:row>0</xdr:row>
      <xdr:rowOff>0</xdr:rowOff>
    </xdr:from>
    <xdr:to>
      <xdr:col>24</xdr:col>
      <xdr:colOff>158750</xdr:colOff>
      <xdr:row>2</xdr:row>
      <xdr:rowOff>152400</xdr:rowOff>
    </xdr:to>
    <xdr:pic>
      <xdr:nvPicPr>
        <xdr:cNvPr id="3" name="Afbeelding 2">
          <a:extLst>
            <a:ext uri="{FF2B5EF4-FFF2-40B4-BE49-F238E27FC236}">
              <a16:creationId xmlns:a16="http://schemas.microsoft.com/office/drawing/2014/main" id="{723209C9-8DC3-41CA-98DA-82A1CE5B8BF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4783" b="31011"/>
        <a:stretch/>
      </xdr:blipFill>
      <xdr:spPr>
        <a:xfrm>
          <a:off x="13103828" y="0"/>
          <a:ext cx="1685322" cy="514350"/>
        </a:xfrm>
        <a:prstGeom prst="rect">
          <a:avLst/>
        </a:prstGeom>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2:J52"/>
  <sheetViews>
    <sheetView showGridLines="0" zoomScaleNormal="100" workbookViewId="0">
      <selection activeCell="Y16" sqref="Y16"/>
    </sheetView>
  </sheetViews>
  <sheetFormatPr defaultRowHeight="14.4" x14ac:dyDescent="0.3"/>
  <sheetData>
    <row r="12" spans="2:10" ht="18.600000000000001" thickBot="1" x14ac:dyDescent="0.35">
      <c r="B12" s="32" t="s">
        <v>0</v>
      </c>
      <c r="C12" s="32"/>
      <c r="D12" s="32"/>
      <c r="E12" s="32"/>
      <c r="F12" s="32"/>
      <c r="G12" s="32"/>
      <c r="H12" s="32"/>
      <c r="I12" s="32"/>
      <c r="J12" s="32"/>
    </row>
    <row r="13" spans="2:10" ht="15.6" x14ac:dyDescent="0.3">
      <c r="B13" s="37" t="s">
        <v>1</v>
      </c>
      <c r="C13" s="37"/>
      <c r="D13" s="37"/>
      <c r="E13" s="38"/>
      <c r="F13" s="30" t="s">
        <v>2</v>
      </c>
      <c r="G13" s="31"/>
      <c r="H13" s="31"/>
      <c r="I13" s="31"/>
      <c r="J13" s="31"/>
    </row>
    <row r="14" spans="2:10" ht="15.6" x14ac:dyDescent="0.3">
      <c r="B14" s="39" t="s">
        <v>3</v>
      </c>
      <c r="C14" s="39"/>
      <c r="D14" s="39"/>
      <c r="E14" s="40"/>
      <c r="F14" s="33" t="s">
        <v>4</v>
      </c>
      <c r="G14" s="34"/>
      <c r="H14" s="34"/>
      <c r="I14" s="34"/>
      <c r="J14" s="34"/>
    </row>
    <row r="15" spans="2:10" ht="15.6" x14ac:dyDescent="0.3">
      <c r="B15" s="41" t="s">
        <v>5</v>
      </c>
      <c r="C15" s="41"/>
      <c r="D15" s="41"/>
      <c r="E15" s="41"/>
      <c r="F15" s="35">
        <v>45818</v>
      </c>
      <c r="G15" s="36"/>
      <c r="H15" s="36"/>
      <c r="I15" s="36"/>
      <c r="J15" s="36"/>
    </row>
    <row r="18" ht="18.899999999999999" customHeight="1" x14ac:dyDescent="0.3"/>
    <row r="20" ht="15.9" customHeight="1" x14ac:dyDescent="0.3"/>
    <row r="50" ht="18.600000000000001" customHeight="1" x14ac:dyDescent="0.3"/>
    <row r="51" ht="15.9" customHeight="1" x14ac:dyDescent="0.3"/>
    <row r="52" ht="15.9" customHeight="1" x14ac:dyDescent="0.3"/>
  </sheetData>
  <mergeCells count="7">
    <mergeCell ref="F13:J13"/>
    <mergeCell ref="B12:J12"/>
    <mergeCell ref="F14:J14"/>
    <mergeCell ref="F15:J15"/>
    <mergeCell ref="B13:E13"/>
    <mergeCell ref="B14:E14"/>
    <mergeCell ref="B15:E1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8B1D7-BCB9-4B79-A20D-2BBBCBE5481C}">
  <dimension ref="A1:AC13"/>
  <sheetViews>
    <sheetView showGridLines="0" workbookViewId="0">
      <selection activeCell="J16" sqref="J16"/>
    </sheetView>
  </sheetViews>
  <sheetFormatPr defaultRowHeight="14.4" x14ac:dyDescent="0.3"/>
  <sheetData>
    <row r="1" spans="1:29" x14ac:dyDescent="0.3">
      <c r="A1" s="7"/>
      <c r="B1" s="7"/>
      <c r="C1" s="7"/>
      <c r="D1" s="7"/>
      <c r="E1" s="7"/>
      <c r="F1" s="7"/>
      <c r="G1" s="7"/>
      <c r="H1" s="7"/>
      <c r="I1" s="7"/>
      <c r="J1" s="7"/>
      <c r="K1" s="7"/>
      <c r="L1" s="7"/>
      <c r="M1" s="7"/>
      <c r="N1" s="7"/>
      <c r="O1" s="7"/>
      <c r="P1" s="7"/>
      <c r="Q1" s="7"/>
      <c r="R1" s="7"/>
      <c r="S1" s="7"/>
      <c r="T1" s="7"/>
      <c r="U1" s="7"/>
      <c r="V1" s="7"/>
      <c r="W1" s="7"/>
      <c r="X1" s="7"/>
      <c r="Y1" s="7"/>
      <c r="Z1" s="7"/>
      <c r="AA1" s="7"/>
      <c r="AB1" s="7"/>
      <c r="AC1" s="7"/>
    </row>
    <row r="2" spans="1:29" x14ac:dyDescent="0.3">
      <c r="A2" s="7"/>
      <c r="B2" s="8" t="s">
        <v>6</v>
      </c>
      <c r="C2" s="7"/>
      <c r="D2" s="7"/>
      <c r="E2" s="7"/>
      <c r="F2" s="7"/>
      <c r="G2" s="7"/>
      <c r="H2" s="7"/>
      <c r="I2" s="7"/>
      <c r="J2" s="7"/>
      <c r="K2" s="7"/>
      <c r="L2" s="7"/>
      <c r="M2" s="7"/>
      <c r="N2" s="7"/>
      <c r="O2" s="7"/>
      <c r="P2" s="7"/>
      <c r="Q2" s="7"/>
      <c r="R2" s="7"/>
      <c r="S2" s="7"/>
      <c r="T2" s="7"/>
      <c r="U2" s="7"/>
      <c r="V2" s="7"/>
      <c r="W2" s="7"/>
      <c r="X2" s="7"/>
      <c r="Y2" s="7"/>
      <c r="Z2" s="7"/>
      <c r="AA2" s="7"/>
      <c r="AB2" s="7"/>
      <c r="AC2" s="7"/>
    </row>
    <row r="3" spans="1:29" x14ac:dyDescent="0.3">
      <c r="A3" s="7"/>
      <c r="B3" s="7"/>
      <c r="C3" s="7"/>
      <c r="D3" s="7"/>
      <c r="E3" s="7"/>
      <c r="F3" s="7"/>
      <c r="G3" s="7"/>
      <c r="H3" s="7"/>
      <c r="I3" s="7"/>
      <c r="J3" s="7"/>
      <c r="K3" s="7"/>
      <c r="L3" s="7"/>
      <c r="M3" s="7"/>
      <c r="N3" s="7"/>
      <c r="O3" s="7"/>
      <c r="P3" s="7"/>
      <c r="Q3" s="7"/>
      <c r="R3" s="7"/>
      <c r="S3" s="7"/>
      <c r="T3" s="7"/>
      <c r="U3" s="7"/>
      <c r="V3" s="7"/>
      <c r="W3" s="7"/>
      <c r="X3" s="7"/>
      <c r="Y3" s="7"/>
      <c r="Z3" s="7"/>
      <c r="AA3" s="7"/>
      <c r="AB3" s="7"/>
      <c r="AC3" s="7"/>
    </row>
    <row r="5" spans="1:29" ht="21" x14ac:dyDescent="0.3">
      <c r="A5" s="42" t="s">
        <v>7</v>
      </c>
      <c r="B5" s="42"/>
      <c r="C5" s="42"/>
    </row>
    <row r="6" spans="1:29" x14ac:dyDescent="0.3">
      <c r="A6" s="1" t="s">
        <v>8</v>
      </c>
      <c r="B6" t="s">
        <v>9</v>
      </c>
    </row>
    <row r="7" spans="1:29" x14ac:dyDescent="0.3">
      <c r="A7" s="1" t="s">
        <v>10</v>
      </c>
      <c r="B7" t="s">
        <v>7</v>
      </c>
    </row>
    <row r="8" spans="1:29" x14ac:dyDescent="0.3">
      <c r="A8" s="1" t="s">
        <v>11</v>
      </c>
      <c r="B8" t="s">
        <v>12</v>
      </c>
    </row>
    <row r="9" spans="1:29" x14ac:dyDescent="0.3">
      <c r="A9" s="1" t="s">
        <v>13</v>
      </c>
      <c r="B9" t="s">
        <v>14</v>
      </c>
    </row>
    <row r="10" spans="1:29" x14ac:dyDescent="0.3">
      <c r="A10" s="1" t="s">
        <v>15</v>
      </c>
      <c r="B10" t="s">
        <v>16</v>
      </c>
    </row>
    <row r="11" spans="1:29" x14ac:dyDescent="0.3">
      <c r="A11" s="1" t="s">
        <v>17</v>
      </c>
    </row>
    <row r="12" spans="1:29" x14ac:dyDescent="0.3">
      <c r="A12" s="1" t="s">
        <v>18</v>
      </c>
    </row>
    <row r="13" spans="1:29" x14ac:dyDescent="0.3">
      <c r="A13" s="1" t="s">
        <v>19</v>
      </c>
      <c r="B13" t="s">
        <v>20</v>
      </c>
    </row>
  </sheetData>
  <mergeCells count="1">
    <mergeCell ref="A5:C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599C7-10E1-4C42-90DE-9A0CEC3BD3BC}">
  <dimension ref="A1:AC36"/>
  <sheetViews>
    <sheetView showGridLines="0" topLeftCell="A4" workbookViewId="0">
      <selection activeCell="A19" sqref="A19:J24"/>
    </sheetView>
  </sheetViews>
  <sheetFormatPr defaultRowHeight="14.4" x14ac:dyDescent="0.3"/>
  <sheetData>
    <row r="1" spans="1:29" x14ac:dyDescent="0.3">
      <c r="A1" s="7"/>
      <c r="B1" s="7"/>
      <c r="C1" s="7"/>
      <c r="D1" s="7"/>
      <c r="E1" s="7"/>
      <c r="F1" s="7"/>
      <c r="G1" s="7"/>
      <c r="H1" s="7"/>
      <c r="I1" s="7"/>
      <c r="J1" s="7"/>
      <c r="K1" s="7"/>
      <c r="L1" s="7"/>
      <c r="M1" s="7"/>
      <c r="N1" s="7"/>
      <c r="O1" s="7"/>
      <c r="P1" s="7"/>
      <c r="Q1" s="7"/>
      <c r="R1" s="7"/>
      <c r="S1" s="7"/>
      <c r="T1" s="7"/>
      <c r="U1" s="7"/>
      <c r="V1" s="7"/>
      <c r="W1" s="7"/>
      <c r="X1" s="7"/>
      <c r="Y1" s="7"/>
      <c r="Z1" s="7"/>
      <c r="AA1" s="7"/>
      <c r="AB1" s="7"/>
      <c r="AC1" s="7"/>
    </row>
    <row r="2" spans="1:29" x14ac:dyDescent="0.3">
      <c r="A2" s="7"/>
      <c r="B2" s="8" t="s">
        <v>21</v>
      </c>
      <c r="C2" s="7"/>
      <c r="D2" s="7"/>
      <c r="E2" s="7"/>
      <c r="F2" s="7"/>
      <c r="G2" s="7"/>
      <c r="H2" s="7"/>
      <c r="I2" s="7"/>
      <c r="J2" s="7"/>
      <c r="K2" s="7"/>
      <c r="L2" s="7"/>
      <c r="M2" s="7"/>
      <c r="N2" s="7"/>
      <c r="O2" s="7"/>
      <c r="P2" s="7"/>
      <c r="Q2" s="7"/>
      <c r="R2" s="7"/>
      <c r="S2" s="7"/>
      <c r="T2" s="7"/>
      <c r="U2" s="7"/>
      <c r="V2" s="7"/>
      <c r="W2" s="7"/>
      <c r="X2" s="7"/>
      <c r="Y2" s="7"/>
      <c r="Z2" s="7"/>
      <c r="AA2" s="7"/>
      <c r="AB2" s="7"/>
      <c r="AC2" s="7"/>
    </row>
    <row r="3" spans="1:29" x14ac:dyDescent="0.3">
      <c r="A3" s="7"/>
      <c r="B3" s="7"/>
      <c r="C3" s="7"/>
      <c r="D3" s="7"/>
      <c r="E3" s="7"/>
      <c r="F3" s="7"/>
      <c r="G3" s="7"/>
      <c r="H3" s="7"/>
      <c r="I3" s="7"/>
      <c r="J3" s="7"/>
      <c r="K3" s="7"/>
      <c r="L3" s="7"/>
      <c r="M3" s="7"/>
      <c r="N3" s="7"/>
      <c r="O3" s="7"/>
      <c r="P3" s="7"/>
      <c r="Q3" s="7"/>
      <c r="R3" s="7"/>
      <c r="S3" s="7"/>
      <c r="T3" s="7"/>
      <c r="U3" s="7"/>
      <c r="V3" s="7"/>
      <c r="W3" s="7"/>
      <c r="X3" s="7"/>
      <c r="Y3" s="7"/>
      <c r="Z3" s="7"/>
      <c r="AA3" s="7"/>
      <c r="AB3" s="7"/>
      <c r="AC3" s="7"/>
    </row>
    <row r="5" spans="1:29" ht="18" x14ac:dyDescent="0.3">
      <c r="A5" s="45" t="s">
        <v>22</v>
      </c>
      <c r="B5" s="45"/>
      <c r="C5" s="45"/>
      <c r="D5" s="45"/>
      <c r="E5" s="45"/>
      <c r="F5" s="45"/>
      <c r="G5" s="45"/>
      <c r="H5" s="45"/>
      <c r="I5" s="45"/>
      <c r="J5" s="45"/>
    </row>
    <row r="6" spans="1:29" ht="14.4" customHeight="1" x14ac:dyDescent="0.3">
      <c r="A6" s="46" t="s">
        <v>23</v>
      </c>
      <c r="B6" s="46"/>
      <c r="C6" s="46"/>
      <c r="D6" s="46"/>
      <c r="E6" s="46"/>
      <c r="F6" s="46"/>
      <c r="G6" s="46"/>
      <c r="H6" s="46"/>
      <c r="I6" s="46"/>
      <c r="J6" s="46"/>
    </row>
    <row r="7" spans="1:29" ht="14.4" customHeight="1" x14ac:dyDescent="0.3">
      <c r="A7" s="46"/>
      <c r="B7" s="46"/>
      <c r="C7" s="46"/>
      <c r="D7" s="46"/>
      <c r="E7" s="46"/>
      <c r="F7" s="46"/>
      <c r="G7" s="46"/>
      <c r="H7" s="46"/>
      <c r="I7" s="46"/>
      <c r="J7" s="46"/>
    </row>
    <row r="8" spans="1:29" ht="14.4" customHeight="1" x14ac:dyDescent="0.3">
      <c r="A8" s="46"/>
      <c r="B8" s="46"/>
      <c r="C8" s="46"/>
      <c r="D8" s="46"/>
      <c r="E8" s="46"/>
      <c r="F8" s="46"/>
      <c r="G8" s="46"/>
      <c r="H8" s="46"/>
      <c r="I8" s="46"/>
      <c r="J8" s="46"/>
    </row>
    <row r="9" spans="1:29" ht="14.4" customHeight="1" x14ac:dyDescent="0.3">
      <c r="A9" s="46"/>
      <c r="B9" s="46"/>
      <c r="C9" s="46"/>
      <c r="D9" s="46"/>
      <c r="E9" s="46"/>
      <c r="F9" s="46"/>
      <c r="G9" s="46"/>
      <c r="H9" s="46"/>
      <c r="I9" s="46"/>
      <c r="J9" s="46"/>
    </row>
    <row r="10" spans="1:29" ht="14.4" customHeight="1" x14ac:dyDescent="0.3">
      <c r="A10" s="46"/>
      <c r="B10" s="46"/>
      <c r="C10" s="46"/>
      <c r="D10" s="46"/>
      <c r="E10" s="46"/>
      <c r="F10" s="46"/>
      <c r="G10" s="46"/>
      <c r="H10" s="46"/>
      <c r="I10" s="46"/>
      <c r="J10" s="46"/>
    </row>
    <row r="11" spans="1:29" ht="14.4" customHeight="1" x14ac:dyDescent="0.3">
      <c r="A11" s="46"/>
      <c r="B11" s="46"/>
      <c r="C11" s="46"/>
      <c r="D11" s="46"/>
      <c r="E11" s="46"/>
      <c r="F11" s="46"/>
      <c r="G11" s="46"/>
      <c r="H11" s="46"/>
      <c r="I11" s="46"/>
      <c r="J11" s="46"/>
    </row>
    <row r="12" spans="1:29" ht="14.4" customHeight="1" x14ac:dyDescent="0.3">
      <c r="A12" s="46"/>
      <c r="B12" s="46"/>
      <c r="C12" s="46"/>
      <c r="D12" s="46"/>
      <c r="E12" s="46"/>
      <c r="F12" s="46"/>
      <c r="G12" s="46"/>
      <c r="H12" s="46"/>
      <c r="I12" s="46"/>
      <c r="J12" s="46"/>
    </row>
    <row r="13" spans="1:29" ht="14.4" customHeight="1" x14ac:dyDescent="0.3">
      <c r="A13" s="46"/>
      <c r="B13" s="46"/>
      <c r="C13" s="46"/>
      <c r="D13" s="46"/>
      <c r="E13" s="46"/>
      <c r="F13" s="46"/>
      <c r="G13" s="46"/>
      <c r="H13" s="46"/>
      <c r="I13" s="46"/>
      <c r="J13" s="46"/>
    </row>
    <row r="14" spans="1:29" ht="14.4" customHeight="1" x14ac:dyDescent="0.3">
      <c r="A14" s="46"/>
      <c r="B14" s="46"/>
      <c r="C14" s="46"/>
      <c r="D14" s="46"/>
      <c r="E14" s="46"/>
      <c r="F14" s="46"/>
      <c r="G14" s="46"/>
      <c r="H14" s="46"/>
      <c r="I14" s="46"/>
      <c r="J14" s="46"/>
    </row>
    <row r="15" spans="1:29" ht="14.4" customHeight="1" x14ac:dyDescent="0.3">
      <c r="A15" s="46"/>
      <c r="B15" s="46"/>
      <c r="C15" s="46"/>
      <c r="D15" s="46"/>
      <c r="E15" s="46"/>
      <c r="F15" s="46"/>
      <c r="G15" s="46"/>
      <c r="H15" s="46"/>
      <c r="I15" s="46"/>
      <c r="J15" s="46"/>
    </row>
    <row r="16" spans="1:29" ht="14.4" customHeight="1" x14ac:dyDescent="0.3">
      <c r="A16" s="46"/>
      <c r="B16" s="46"/>
      <c r="C16" s="46"/>
      <c r="D16" s="46"/>
      <c r="E16" s="46"/>
      <c r="F16" s="46"/>
      <c r="G16" s="46"/>
      <c r="H16" s="46"/>
      <c r="I16" s="46"/>
      <c r="J16" s="46"/>
    </row>
    <row r="17" spans="1:10" ht="14.4" customHeight="1" x14ac:dyDescent="0.3">
      <c r="A17" s="3"/>
      <c r="B17" s="3"/>
      <c r="C17" s="3"/>
      <c r="D17" s="3"/>
      <c r="E17" s="3"/>
      <c r="F17" s="3"/>
      <c r="G17" s="3"/>
      <c r="H17" s="3"/>
      <c r="I17" s="3"/>
      <c r="J17" s="3"/>
    </row>
    <row r="18" spans="1:10" ht="18" x14ac:dyDescent="0.3">
      <c r="A18" s="45" t="s">
        <v>24</v>
      </c>
      <c r="B18" s="45"/>
      <c r="C18" s="45"/>
      <c r="D18" s="45"/>
      <c r="E18" s="45"/>
      <c r="F18" s="45"/>
      <c r="G18" s="45"/>
      <c r="H18" s="45"/>
      <c r="I18" s="45"/>
      <c r="J18" s="45"/>
    </row>
    <row r="19" spans="1:10" ht="15.9" customHeight="1" x14ac:dyDescent="0.3">
      <c r="A19" s="43" t="s">
        <v>25</v>
      </c>
      <c r="B19" s="43"/>
      <c r="C19" s="43"/>
      <c r="D19" s="43"/>
      <c r="E19" s="43"/>
      <c r="F19" s="43"/>
      <c r="G19" s="43"/>
      <c r="H19" s="43"/>
      <c r="I19" s="43"/>
      <c r="J19" s="43"/>
    </row>
    <row r="20" spans="1:10" ht="15.9" customHeight="1" x14ac:dyDescent="0.3">
      <c r="A20" s="43"/>
      <c r="B20" s="43"/>
      <c r="C20" s="43"/>
      <c r="D20" s="43"/>
      <c r="E20" s="43"/>
      <c r="F20" s="43"/>
      <c r="G20" s="43"/>
      <c r="H20" s="43"/>
      <c r="I20" s="43"/>
      <c r="J20" s="43"/>
    </row>
    <row r="21" spans="1:10" ht="14.4" customHeight="1" x14ac:dyDescent="0.3">
      <c r="A21" s="43"/>
      <c r="B21" s="43"/>
      <c r="C21" s="43"/>
      <c r="D21" s="43"/>
      <c r="E21" s="43"/>
      <c r="F21" s="43"/>
      <c r="G21" s="43"/>
      <c r="H21" s="43"/>
      <c r="I21" s="43"/>
      <c r="J21" s="43"/>
    </row>
    <row r="22" spans="1:10" ht="14.4" customHeight="1" x14ac:dyDescent="0.3">
      <c r="A22" s="43"/>
      <c r="B22" s="43"/>
      <c r="C22" s="43"/>
      <c r="D22" s="43"/>
      <c r="E22" s="43"/>
      <c r="F22" s="43"/>
      <c r="G22" s="43"/>
      <c r="H22" s="43"/>
      <c r="I22" s="43"/>
      <c r="J22" s="43"/>
    </row>
    <row r="23" spans="1:10" ht="14.4" customHeight="1" x14ac:dyDescent="0.3">
      <c r="A23" s="43"/>
      <c r="B23" s="43"/>
      <c r="C23" s="43"/>
      <c r="D23" s="43"/>
      <c r="E23" s="43"/>
      <c r="F23" s="43"/>
      <c r="G23" s="43"/>
      <c r="H23" s="43"/>
      <c r="I23" s="43"/>
      <c r="J23" s="43"/>
    </row>
    <row r="24" spans="1:10" ht="14.4" customHeight="1" x14ac:dyDescent="0.3">
      <c r="A24" s="43"/>
      <c r="B24" s="43"/>
      <c r="C24" s="43"/>
      <c r="D24" s="43"/>
      <c r="E24" s="43"/>
      <c r="F24" s="43"/>
      <c r="G24" s="43"/>
      <c r="H24" s="43"/>
      <c r="I24" s="43"/>
      <c r="J24" s="43"/>
    </row>
    <row r="26" spans="1:10" ht="18" x14ac:dyDescent="0.3">
      <c r="A26" s="45" t="s">
        <v>26</v>
      </c>
      <c r="B26" s="45"/>
      <c r="C26" s="45"/>
      <c r="D26" s="45"/>
      <c r="E26" s="45"/>
      <c r="F26" s="45"/>
      <c r="G26" s="45"/>
      <c r="H26" s="45"/>
      <c r="I26" s="45"/>
      <c r="J26" s="45"/>
    </row>
    <row r="27" spans="1:10" ht="15.9" customHeight="1" x14ac:dyDescent="0.3">
      <c r="A27" s="44" t="s">
        <v>27</v>
      </c>
      <c r="B27" s="44"/>
      <c r="C27" s="44"/>
      <c r="D27" s="44"/>
      <c r="E27" s="44"/>
      <c r="F27" s="44"/>
      <c r="G27" s="44"/>
      <c r="H27" s="44"/>
      <c r="I27" s="44"/>
      <c r="J27" s="44"/>
    </row>
    <row r="28" spans="1:10" x14ac:dyDescent="0.3">
      <c r="A28" s="44"/>
      <c r="B28" s="44"/>
      <c r="C28" s="44"/>
      <c r="D28" s="44"/>
      <c r="E28" s="44"/>
      <c r="F28" s="44"/>
      <c r="G28" s="44"/>
      <c r="H28" s="44"/>
      <c r="I28" s="44"/>
      <c r="J28" s="44"/>
    </row>
    <row r="29" spans="1:10" x14ac:dyDescent="0.3">
      <c r="A29" s="44"/>
      <c r="B29" s="44"/>
      <c r="C29" s="44"/>
      <c r="D29" s="44"/>
      <c r="E29" s="44"/>
      <c r="F29" s="44"/>
      <c r="G29" s="44"/>
      <c r="H29" s="44"/>
      <c r="I29" s="44"/>
      <c r="J29" s="44"/>
    </row>
    <row r="30" spans="1:10" x14ac:dyDescent="0.3">
      <c r="A30" s="44"/>
      <c r="B30" s="44"/>
      <c r="C30" s="44"/>
      <c r="D30" s="44"/>
      <c r="E30" s="44"/>
      <c r="F30" s="44"/>
      <c r="G30" s="44"/>
      <c r="H30" s="44"/>
      <c r="I30" s="44"/>
      <c r="J30" s="44"/>
    </row>
    <row r="31" spans="1:10" x14ac:dyDescent="0.3">
      <c r="A31" s="44"/>
      <c r="B31" s="44"/>
      <c r="C31" s="44"/>
      <c r="D31" s="44"/>
      <c r="E31" s="44"/>
      <c r="F31" s="44"/>
      <c r="G31" s="44"/>
      <c r="H31" s="44"/>
      <c r="I31" s="44"/>
      <c r="J31" s="44"/>
    </row>
    <row r="32" spans="1:10" x14ac:dyDescent="0.3">
      <c r="A32" s="44"/>
      <c r="B32" s="44"/>
      <c r="C32" s="44"/>
      <c r="D32" s="44"/>
      <c r="E32" s="44"/>
      <c r="F32" s="44"/>
      <c r="G32" s="44"/>
      <c r="H32" s="44"/>
      <c r="I32" s="44"/>
      <c r="J32" s="44"/>
    </row>
    <row r="33" spans="1:10" x14ac:dyDescent="0.3">
      <c r="A33" s="44"/>
      <c r="B33" s="44"/>
      <c r="C33" s="44"/>
      <c r="D33" s="44"/>
      <c r="E33" s="44"/>
      <c r="F33" s="44"/>
      <c r="G33" s="44"/>
      <c r="H33" s="44"/>
      <c r="I33" s="44"/>
      <c r="J33" s="44"/>
    </row>
    <row r="34" spans="1:10" x14ac:dyDescent="0.3">
      <c r="A34" s="44"/>
      <c r="B34" s="44"/>
      <c r="C34" s="44"/>
      <c r="D34" s="44"/>
      <c r="E34" s="44"/>
      <c r="F34" s="44"/>
      <c r="G34" s="44"/>
      <c r="H34" s="44"/>
      <c r="I34" s="44"/>
      <c r="J34" s="44"/>
    </row>
    <row r="35" spans="1:10" x14ac:dyDescent="0.3">
      <c r="A35" s="44"/>
      <c r="B35" s="44"/>
      <c r="C35" s="44"/>
      <c r="D35" s="44"/>
      <c r="E35" s="44"/>
      <c r="F35" s="44"/>
      <c r="G35" s="44"/>
      <c r="H35" s="44"/>
      <c r="I35" s="44"/>
      <c r="J35" s="44"/>
    </row>
    <row r="36" spans="1:10" x14ac:dyDescent="0.3">
      <c r="A36" s="44"/>
      <c r="B36" s="44"/>
      <c r="C36" s="44"/>
      <c r="D36" s="44"/>
      <c r="E36" s="44"/>
      <c r="F36" s="44"/>
      <c r="G36" s="44"/>
      <c r="H36" s="44"/>
      <c r="I36" s="44"/>
      <c r="J36" s="44"/>
    </row>
  </sheetData>
  <mergeCells count="6">
    <mergeCell ref="A19:J24"/>
    <mergeCell ref="A27:J36"/>
    <mergeCell ref="A18:J18"/>
    <mergeCell ref="A5:J5"/>
    <mergeCell ref="A26:J26"/>
    <mergeCell ref="A6:J1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21F45-2C92-4FEA-819F-DEB522E6ADDC}">
  <dimension ref="A1:AC127"/>
  <sheetViews>
    <sheetView tabSelected="1" workbookViewId="0">
      <selection activeCell="N1" sqref="N1"/>
    </sheetView>
  </sheetViews>
  <sheetFormatPr defaultColWidth="9.109375" defaultRowHeight="13.2" x14ac:dyDescent="0.25"/>
  <cols>
    <col min="1" max="1" width="9.109375" style="11"/>
    <col min="2" max="3" width="38.44140625" style="11" customWidth="1"/>
    <col min="4" max="4" width="30.33203125" style="11" customWidth="1"/>
    <col min="5" max="5" width="19.88671875" style="11" customWidth="1"/>
    <col min="6" max="6" width="12.44140625" style="11" customWidth="1"/>
    <col min="7" max="7" width="19.44140625" style="11" bestFit="1" customWidth="1"/>
    <col min="8" max="8" width="12.44140625" style="11" customWidth="1"/>
    <col min="9" max="9" width="19.44140625" style="11" bestFit="1" customWidth="1"/>
    <col min="10" max="10" width="21.109375" style="11" customWidth="1"/>
    <col min="11" max="11" width="18.44140625" style="11" bestFit="1" customWidth="1"/>
    <col min="12" max="12" width="14.109375" style="11" bestFit="1" customWidth="1"/>
    <col min="13" max="16384" width="9.109375" style="11"/>
  </cols>
  <sheetData>
    <row r="1" spans="1:29" x14ac:dyDescent="0.2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row>
    <row r="2" spans="1:29" x14ac:dyDescent="0.25">
      <c r="A2" s="14"/>
      <c r="B2" s="15" t="s">
        <v>28</v>
      </c>
      <c r="C2" s="15"/>
      <c r="D2" s="14"/>
      <c r="E2" s="14"/>
      <c r="F2" s="14"/>
      <c r="G2" s="14"/>
      <c r="H2" s="14"/>
      <c r="I2" s="14"/>
      <c r="J2" s="14"/>
      <c r="K2" s="14"/>
      <c r="L2" s="14"/>
      <c r="M2" s="14"/>
      <c r="N2" s="14"/>
      <c r="O2" s="14"/>
      <c r="P2" s="14"/>
      <c r="Q2" s="14"/>
      <c r="R2" s="14"/>
      <c r="S2" s="14"/>
      <c r="T2" s="14"/>
      <c r="U2" s="14"/>
      <c r="V2" s="14"/>
      <c r="W2" s="14"/>
      <c r="X2" s="14"/>
      <c r="Y2" s="14"/>
      <c r="Z2" s="14"/>
      <c r="AA2" s="14"/>
      <c r="AB2" s="14"/>
      <c r="AC2" s="14"/>
    </row>
    <row r="3" spans="1:29" x14ac:dyDescent="0.25">
      <c r="A3" s="14"/>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row>
    <row r="6" spans="1:29" x14ac:dyDescent="0.25">
      <c r="A6" s="12" t="s">
        <v>29</v>
      </c>
      <c r="B6" s="13" t="s">
        <v>30</v>
      </c>
      <c r="C6" s="13" t="s">
        <v>31</v>
      </c>
      <c r="D6" s="13" t="s">
        <v>32</v>
      </c>
      <c r="E6" s="13" t="s">
        <v>33</v>
      </c>
      <c r="F6" s="13" t="s">
        <v>34</v>
      </c>
      <c r="G6" s="13" t="s">
        <v>35</v>
      </c>
      <c r="H6" s="13" t="s">
        <v>36</v>
      </c>
      <c r="I6" s="13" t="s">
        <v>296</v>
      </c>
      <c r="J6" s="13" t="s">
        <v>38</v>
      </c>
      <c r="K6" s="13" t="s">
        <v>39</v>
      </c>
      <c r="L6" s="13" t="s">
        <v>41</v>
      </c>
    </row>
    <row r="7" spans="1:29" x14ac:dyDescent="0.25">
      <c r="A7" s="12">
        <v>1</v>
      </c>
      <c r="B7" s="17" t="s">
        <v>42</v>
      </c>
      <c r="C7" s="17" t="s">
        <v>43</v>
      </c>
      <c r="D7" s="17" t="s">
        <v>44</v>
      </c>
      <c r="E7" s="17" t="s">
        <v>45</v>
      </c>
      <c r="F7" s="17">
        <v>1998</v>
      </c>
      <c r="G7" s="27" t="s">
        <v>46</v>
      </c>
      <c r="H7" s="18">
        <v>3915</v>
      </c>
      <c r="I7" s="27" t="s">
        <v>47</v>
      </c>
      <c r="J7" s="17" t="s">
        <v>48</v>
      </c>
      <c r="K7" s="27" t="s">
        <v>49</v>
      </c>
      <c r="L7" s="27">
        <v>1</v>
      </c>
    </row>
    <row r="8" spans="1:29" x14ac:dyDescent="0.25">
      <c r="A8" s="12">
        <v>2</v>
      </c>
      <c r="B8" s="62" t="s">
        <v>50</v>
      </c>
      <c r="C8" s="17" t="s">
        <v>51</v>
      </c>
      <c r="D8" s="17" t="s">
        <v>44</v>
      </c>
      <c r="E8" s="17" t="s">
        <v>45</v>
      </c>
      <c r="F8" s="17">
        <v>2014</v>
      </c>
      <c r="G8" s="27" t="s">
        <v>46</v>
      </c>
      <c r="H8" s="18">
        <v>513</v>
      </c>
      <c r="I8" s="27" t="s">
        <v>47</v>
      </c>
      <c r="J8" s="17" t="s">
        <v>52</v>
      </c>
      <c r="K8" s="27" t="s">
        <v>49</v>
      </c>
      <c r="L8" s="27">
        <v>1</v>
      </c>
    </row>
    <row r="9" spans="1:29" x14ac:dyDescent="0.25">
      <c r="A9" s="12">
        <v>3</v>
      </c>
      <c r="B9" s="62" t="s">
        <v>190</v>
      </c>
      <c r="C9" s="17" t="s">
        <v>51</v>
      </c>
      <c r="D9" s="17" t="s">
        <v>191</v>
      </c>
      <c r="E9" s="17" t="s">
        <v>45</v>
      </c>
      <c r="F9" s="17">
        <v>2017</v>
      </c>
      <c r="G9" s="27" t="s">
        <v>46</v>
      </c>
      <c r="H9" s="24">
        <v>2766</v>
      </c>
      <c r="I9" s="27" t="s">
        <v>47</v>
      </c>
      <c r="J9" s="17" t="s">
        <v>48</v>
      </c>
      <c r="K9" s="27" t="s">
        <v>294</v>
      </c>
      <c r="L9" s="27">
        <v>4</v>
      </c>
    </row>
    <row r="10" spans="1:29" x14ac:dyDescent="0.25">
      <c r="A10" s="12">
        <v>4</v>
      </c>
      <c r="B10" s="62" t="s">
        <v>190</v>
      </c>
      <c r="C10" s="17" t="s">
        <v>43</v>
      </c>
      <c r="D10" s="17" t="s">
        <v>192</v>
      </c>
      <c r="E10" s="17" t="s">
        <v>45</v>
      </c>
      <c r="F10" s="17">
        <v>1996</v>
      </c>
      <c r="G10" s="27" t="s">
        <v>46</v>
      </c>
      <c r="H10" s="18">
        <v>2087</v>
      </c>
      <c r="I10" s="27" t="s">
        <v>47</v>
      </c>
      <c r="J10" s="17" t="s">
        <v>48</v>
      </c>
      <c r="K10" s="27" t="s">
        <v>294</v>
      </c>
      <c r="L10" s="27">
        <v>4</v>
      </c>
    </row>
    <row r="11" spans="1:29" x14ac:dyDescent="0.25">
      <c r="A11" s="12">
        <v>5</v>
      </c>
      <c r="B11" s="62" t="s">
        <v>157</v>
      </c>
      <c r="C11" s="17" t="s">
        <v>43</v>
      </c>
      <c r="D11" s="17" t="s">
        <v>158</v>
      </c>
      <c r="E11" s="17" t="s">
        <v>45</v>
      </c>
      <c r="F11" s="17">
        <v>1983</v>
      </c>
      <c r="G11" s="27" t="s">
        <v>46</v>
      </c>
      <c r="H11" s="18">
        <v>1498</v>
      </c>
      <c r="I11" s="27" t="s">
        <v>47</v>
      </c>
      <c r="J11" s="17" t="s">
        <v>48</v>
      </c>
      <c r="K11" s="27" t="s">
        <v>49</v>
      </c>
      <c r="L11" s="27">
        <v>3</v>
      </c>
    </row>
    <row r="12" spans="1:29" x14ac:dyDescent="0.25">
      <c r="A12" s="12">
        <v>6</v>
      </c>
      <c r="B12" s="62" t="s">
        <v>159</v>
      </c>
      <c r="C12" s="17" t="s">
        <v>43</v>
      </c>
      <c r="D12" s="17" t="s">
        <v>160</v>
      </c>
      <c r="E12" s="17" t="s">
        <v>45</v>
      </c>
      <c r="F12" s="17">
        <v>2011</v>
      </c>
      <c r="G12" s="27" t="s">
        <v>46</v>
      </c>
      <c r="H12" s="18">
        <v>1329</v>
      </c>
      <c r="I12" s="27" t="s">
        <v>83</v>
      </c>
      <c r="J12" s="17" t="s">
        <v>83</v>
      </c>
      <c r="K12" s="27" t="s">
        <v>49</v>
      </c>
      <c r="L12" s="27">
        <v>3</v>
      </c>
    </row>
    <row r="13" spans="1:29" x14ac:dyDescent="0.25">
      <c r="A13" s="12">
        <v>7</v>
      </c>
      <c r="B13" s="62" t="s">
        <v>224</v>
      </c>
      <c r="C13" s="17" t="s">
        <v>43</v>
      </c>
      <c r="D13" s="17" t="s">
        <v>225</v>
      </c>
      <c r="E13" s="17" t="s">
        <v>45</v>
      </c>
      <c r="F13" s="17">
        <v>1992</v>
      </c>
      <c r="G13" s="27" t="s">
        <v>46</v>
      </c>
      <c r="H13" s="18">
        <v>2029</v>
      </c>
      <c r="I13" s="27" t="s">
        <v>47</v>
      </c>
      <c r="J13" s="17" t="s">
        <v>195</v>
      </c>
      <c r="K13" s="27" t="s">
        <v>49</v>
      </c>
      <c r="L13" s="27">
        <v>5</v>
      </c>
    </row>
    <row r="14" spans="1:29" x14ac:dyDescent="0.25">
      <c r="A14" s="12">
        <v>8</v>
      </c>
      <c r="B14" s="62" t="s">
        <v>101</v>
      </c>
      <c r="C14" s="17" t="s">
        <v>43</v>
      </c>
      <c r="D14" s="17" t="s">
        <v>102</v>
      </c>
      <c r="E14" s="17" t="s">
        <v>45</v>
      </c>
      <c r="F14" s="17">
        <v>2017</v>
      </c>
      <c r="G14" s="27" t="s">
        <v>46</v>
      </c>
      <c r="H14" s="18">
        <v>3078</v>
      </c>
      <c r="I14" s="27" t="s">
        <v>47</v>
      </c>
      <c r="J14" s="17" t="s">
        <v>48</v>
      </c>
      <c r="K14" s="27" t="s">
        <v>49</v>
      </c>
      <c r="L14" s="27">
        <v>2</v>
      </c>
    </row>
    <row r="15" spans="1:29" x14ac:dyDescent="0.25">
      <c r="A15" s="12">
        <v>9</v>
      </c>
      <c r="B15" s="62" t="s">
        <v>161</v>
      </c>
      <c r="C15" s="17" t="s">
        <v>43</v>
      </c>
      <c r="D15" s="17" t="s">
        <v>162</v>
      </c>
      <c r="E15" s="17" t="s">
        <v>45</v>
      </c>
      <c r="F15" s="17">
        <v>2004</v>
      </c>
      <c r="G15" s="27" t="s">
        <v>46</v>
      </c>
      <c r="H15" s="18">
        <v>1683</v>
      </c>
      <c r="I15" s="27" t="s">
        <v>47</v>
      </c>
      <c r="J15" s="17" t="s">
        <v>48</v>
      </c>
      <c r="K15" s="27" t="s">
        <v>49</v>
      </c>
      <c r="L15" s="27">
        <v>3</v>
      </c>
    </row>
    <row r="16" spans="1:29" x14ac:dyDescent="0.25">
      <c r="A16" s="12">
        <v>10</v>
      </c>
      <c r="B16" s="62" t="s">
        <v>193</v>
      </c>
      <c r="C16" s="17" t="s">
        <v>51</v>
      </c>
      <c r="D16" s="17" t="s">
        <v>194</v>
      </c>
      <c r="E16" s="17" t="s">
        <v>91</v>
      </c>
      <c r="F16" s="17">
        <v>2014</v>
      </c>
      <c r="G16" s="27" t="s">
        <v>46</v>
      </c>
      <c r="H16" s="18">
        <v>760</v>
      </c>
      <c r="I16" s="27" t="s">
        <v>47</v>
      </c>
      <c r="J16" s="17" t="s">
        <v>195</v>
      </c>
      <c r="K16" s="27" t="s">
        <v>49</v>
      </c>
      <c r="L16" s="27">
        <v>4</v>
      </c>
    </row>
    <row r="17" spans="1:12" x14ac:dyDescent="0.25">
      <c r="A17" s="12">
        <v>11</v>
      </c>
      <c r="B17" s="62" t="s">
        <v>193</v>
      </c>
      <c r="C17" s="17" t="s">
        <v>43</v>
      </c>
      <c r="D17" s="17" t="s">
        <v>196</v>
      </c>
      <c r="E17" s="17" t="s">
        <v>91</v>
      </c>
      <c r="F17" s="17">
        <v>2017</v>
      </c>
      <c r="G17" s="27" t="s">
        <v>46</v>
      </c>
      <c r="H17" s="18">
        <v>3116</v>
      </c>
      <c r="I17" s="27" t="s">
        <v>47</v>
      </c>
      <c r="J17" s="17" t="s">
        <v>197</v>
      </c>
      <c r="K17" s="27" t="s">
        <v>49</v>
      </c>
      <c r="L17" s="27">
        <v>4</v>
      </c>
    </row>
    <row r="18" spans="1:12" x14ac:dyDescent="0.25">
      <c r="A18" s="12">
        <v>12</v>
      </c>
      <c r="B18" s="62" t="s">
        <v>226</v>
      </c>
      <c r="C18" s="17" t="s">
        <v>43</v>
      </c>
      <c r="D18" s="17" t="s">
        <v>227</v>
      </c>
      <c r="E18" s="17" t="s">
        <v>45</v>
      </c>
      <c r="F18" s="17">
        <v>1922</v>
      </c>
      <c r="G18" s="27" t="s">
        <v>46</v>
      </c>
      <c r="H18" s="18">
        <v>2361</v>
      </c>
      <c r="I18" s="27" t="s">
        <v>47</v>
      </c>
      <c r="J18" s="17" t="s">
        <v>48</v>
      </c>
      <c r="K18" s="27" t="s">
        <v>49</v>
      </c>
      <c r="L18" s="27">
        <v>5</v>
      </c>
    </row>
    <row r="19" spans="1:12" x14ac:dyDescent="0.25">
      <c r="A19" s="12">
        <v>13</v>
      </c>
      <c r="B19" s="62" t="s">
        <v>226</v>
      </c>
      <c r="C19" s="17" t="s">
        <v>51</v>
      </c>
      <c r="D19" s="17" t="s">
        <v>228</v>
      </c>
      <c r="E19" s="17" t="s">
        <v>45</v>
      </c>
      <c r="F19" s="17">
        <v>1892</v>
      </c>
      <c r="G19" s="27" t="s">
        <v>46</v>
      </c>
      <c r="H19" s="18">
        <v>540</v>
      </c>
      <c r="I19" s="27" t="s">
        <v>47</v>
      </c>
      <c r="J19" s="17" t="s">
        <v>48</v>
      </c>
      <c r="K19" s="27" t="s">
        <v>292</v>
      </c>
      <c r="L19" s="27">
        <v>5</v>
      </c>
    </row>
    <row r="20" spans="1:12" x14ac:dyDescent="0.25">
      <c r="A20" s="12">
        <v>14</v>
      </c>
      <c r="B20" s="62" t="s">
        <v>198</v>
      </c>
      <c r="C20" s="17" t="s">
        <v>43</v>
      </c>
      <c r="D20" s="17" t="s">
        <v>199</v>
      </c>
      <c r="E20" s="17" t="s">
        <v>107</v>
      </c>
      <c r="F20" s="17">
        <v>2018</v>
      </c>
      <c r="G20" s="27" t="s">
        <v>46</v>
      </c>
      <c r="H20" s="18">
        <v>3217</v>
      </c>
      <c r="I20" s="27" t="s">
        <v>47</v>
      </c>
      <c r="J20" s="17" t="s">
        <v>48</v>
      </c>
      <c r="K20" s="27" t="s">
        <v>292</v>
      </c>
      <c r="L20" s="27">
        <v>4</v>
      </c>
    </row>
    <row r="21" spans="1:12" x14ac:dyDescent="0.25">
      <c r="A21" s="12">
        <v>15</v>
      </c>
      <c r="B21" s="62" t="s">
        <v>229</v>
      </c>
      <c r="C21" s="17" t="s">
        <v>43</v>
      </c>
      <c r="D21" s="17" t="s">
        <v>230</v>
      </c>
      <c r="E21" s="17" t="s">
        <v>45</v>
      </c>
      <c r="F21" s="17">
        <v>1923</v>
      </c>
      <c r="G21" s="27" t="s">
        <v>46</v>
      </c>
      <c r="H21" s="18">
        <v>5432</v>
      </c>
      <c r="I21" s="27" t="s">
        <v>47</v>
      </c>
      <c r="J21" s="17" t="s">
        <v>48</v>
      </c>
      <c r="K21" s="27" t="s">
        <v>49</v>
      </c>
      <c r="L21" s="27">
        <v>5</v>
      </c>
    </row>
    <row r="22" spans="1:12" x14ac:dyDescent="0.25">
      <c r="A22" s="12">
        <v>16</v>
      </c>
      <c r="B22" s="62" t="s">
        <v>163</v>
      </c>
      <c r="C22" s="17" t="s">
        <v>43</v>
      </c>
      <c r="D22" s="17" t="s">
        <v>164</v>
      </c>
      <c r="E22" s="17" t="s">
        <v>45</v>
      </c>
      <c r="F22" s="17">
        <v>2017</v>
      </c>
      <c r="G22" s="27" t="s">
        <v>46</v>
      </c>
      <c r="H22" s="18">
        <v>3039</v>
      </c>
      <c r="I22" s="27" t="s">
        <v>47</v>
      </c>
      <c r="J22" s="17" t="s">
        <v>48</v>
      </c>
      <c r="K22" s="27" t="s">
        <v>49</v>
      </c>
      <c r="L22" s="27">
        <v>3</v>
      </c>
    </row>
    <row r="23" spans="1:12" x14ac:dyDescent="0.25">
      <c r="A23" s="12">
        <v>17</v>
      </c>
      <c r="B23" s="62" t="s">
        <v>103</v>
      </c>
      <c r="C23" s="17" t="s">
        <v>43</v>
      </c>
      <c r="D23" s="17" t="s">
        <v>104</v>
      </c>
      <c r="E23" s="17" t="s">
        <v>45</v>
      </c>
      <c r="F23" s="17">
        <v>2012</v>
      </c>
      <c r="G23" s="27" t="s">
        <v>46</v>
      </c>
      <c r="H23" s="18">
        <v>3708</v>
      </c>
      <c r="I23" s="27" t="s">
        <v>47</v>
      </c>
      <c r="J23" s="17" t="s">
        <v>48</v>
      </c>
      <c r="K23" s="27" t="s">
        <v>49</v>
      </c>
      <c r="L23" s="27">
        <v>2</v>
      </c>
    </row>
    <row r="24" spans="1:12" x14ac:dyDescent="0.25">
      <c r="A24" s="12">
        <v>18</v>
      </c>
      <c r="B24" s="62" t="s">
        <v>105</v>
      </c>
      <c r="C24" s="17" t="s">
        <v>43</v>
      </c>
      <c r="D24" s="17" t="s">
        <v>106</v>
      </c>
      <c r="E24" s="21" t="s">
        <v>107</v>
      </c>
      <c r="F24" s="17">
        <v>2003</v>
      </c>
      <c r="G24" s="27" t="s">
        <v>46</v>
      </c>
      <c r="H24" s="18">
        <v>4422</v>
      </c>
      <c r="I24" s="27" t="s">
        <v>47</v>
      </c>
      <c r="J24" s="17" t="s">
        <v>48</v>
      </c>
      <c r="K24" s="27" t="s">
        <v>49</v>
      </c>
      <c r="L24" s="27">
        <v>2</v>
      </c>
    </row>
    <row r="25" spans="1:12" x14ac:dyDescent="0.25">
      <c r="A25" s="12">
        <v>19</v>
      </c>
      <c r="B25" s="62" t="s">
        <v>231</v>
      </c>
      <c r="C25" s="17" t="s">
        <v>43</v>
      </c>
      <c r="D25" s="17" t="s">
        <v>232</v>
      </c>
      <c r="E25" s="17" t="s">
        <v>233</v>
      </c>
      <c r="F25" s="17">
        <v>2001</v>
      </c>
      <c r="G25" s="27" t="s">
        <v>46</v>
      </c>
      <c r="H25" s="18">
        <v>691.65</v>
      </c>
      <c r="I25" s="27" t="s">
        <v>47</v>
      </c>
      <c r="J25" s="17" t="s">
        <v>234</v>
      </c>
      <c r="K25" s="27" t="s">
        <v>49</v>
      </c>
      <c r="L25" s="27">
        <v>5</v>
      </c>
    </row>
    <row r="26" spans="1:12" x14ac:dyDescent="0.25">
      <c r="A26" s="12">
        <v>20</v>
      </c>
      <c r="B26" s="62" t="s">
        <v>108</v>
      </c>
      <c r="C26" s="17" t="s">
        <v>43</v>
      </c>
      <c r="D26" s="17" t="s">
        <v>109</v>
      </c>
      <c r="E26" s="21" t="s">
        <v>45</v>
      </c>
      <c r="F26" s="17">
        <v>1965</v>
      </c>
      <c r="G26" s="27" t="s">
        <v>46</v>
      </c>
      <c r="H26" s="18">
        <v>6127</v>
      </c>
      <c r="I26" s="27" t="s">
        <v>47</v>
      </c>
      <c r="J26" s="17" t="s">
        <v>48</v>
      </c>
      <c r="K26" s="27" t="s">
        <v>49</v>
      </c>
      <c r="L26" s="27">
        <v>2</v>
      </c>
    </row>
    <row r="27" spans="1:12" x14ac:dyDescent="0.25">
      <c r="A27" s="12">
        <v>21</v>
      </c>
      <c r="B27" s="62" t="s">
        <v>165</v>
      </c>
      <c r="C27" s="17" t="s">
        <v>43</v>
      </c>
      <c r="D27" s="17" t="s">
        <v>166</v>
      </c>
      <c r="E27" s="21" t="s">
        <v>45</v>
      </c>
      <c r="F27" s="17">
        <v>2023</v>
      </c>
      <c r="G27" s="27" t="s">
        <v>46</v>
      </c>
      <c r="H27" s="18">
        <f>2749.74-478.2</f>
        <v>2271.54</v>
      </c>
      <c r="I27" s="27" t="s">
        <v>47</v>
      </c>
      <c r="J27" s="17" t="s">
        <v>48</v>
      </c>
      <c r="K27" s="27" t="s">
        <v>49</v>
      </c>
      <c r="L27" s="27">
        <v>3</v>
      </c>
    </row>
    <row r="28" spans="1:12" x14ac:dyDescent="0.25">
      <c r="A28" s="12">
        <v>22</v>
      </c>
      <c r="B28" s="62" t="s">
        <v>53</v>
      </c>
      <c r="C28" s="17" t="s">
        <v>43</v>
      </c>
      <c r="D28" s="17" t="s">
        <v>54</v>
      </c>
      <c r="E28" s="17" t="s">
        <v>45</v>
      </c>
      <c r="F28" s="17">
        <v>1923</v>
      </c>
      <c r="G28" s="27" t="s">
        <v>46</v>
      </c>
      <c r="H28" s="18">
        <v>1787</v>
      </c>
      <c r="I28" s="27" t="s">
        <v>47</v>
      </c>
      <c r="J28" s="17" t="s">
        <v>55</v>
      </c>
      <c r="K28" s="27" t="s">
        <v>49</v>
      </c>
      <c r="L28" s="27">
        <v>1</v>
      </c>
    </row>
    <row r="29" spans="1:12" x14ac:dyDescent="0.25">
      <c r="A29" s="12">
        <v>23</v>
      </c>
      <c r="B29" s="62" t="s">
        <v>235</v>
      </c>
      <c r="C29" s="17" t="s">
        <v>43</v>
      </c>
      <c r="D29" s="17" t="s">
        <v>236</v>
      </c>
      <c r="E29" s="17" t="s">
        <v>107</v>
      </c>
      <c r="F29" s="17" t="s">
        <v>237</v>
      </c>
      <c r="G29" s="27" t="s">
        <v>46</v>
      </c>
      <c r="H29" s="18">
        <v>2298</v>
      </c>
      <c r="I29" s="27" t="s">
        <v>47</v>
      </c>
      <c r="J29" s="17" t="s">
        <v>48</v>
      </c>
      <c r="K29" s="27" t="s">
        <v>292</v>
      </c>
      <c r="L29" s="27">
        <v>5</v>
      </c>
    </row>
    <row r="30" spans="1:12" x14ac:dyDescent="0.25">
      <c r="A30" s="12">
        <v>24</v>
      </c>
      <c r="B30" s="62" t="s">
        <v>167</v>
      </c>
      <c r="C30" s="17" t="s">
        <v>89</v>
      </c>
      <c r="D30" s="17" t="s">
        <v>168</v>
      </c>
      <c r="E30" s="21" t="s">
        <v>45</v>
      </c>
      <c r="F30" s="17">
        <v>2015</v>
      </c>
      <c r="G30" s="27" t="s">
        <v>46</v>
      </c>
      <c r="H30" s="18">
        <f>6148+1074</f>
        <v>7222</v>
      </c>
      <c r="I30" s="27" t="s">
        <v>47</v>
      </c>
      <c r="J30" s="17" t="s">
        <v>48</v>
      </c>
      <c r="K30" s="27" t="s">
        <v>49</v>
      </c>
      <c r="L30" s="27">
        <v>3</v>
      </c>
    </row>
    <row r="31" spans="1:12" x14ac:dyDescent="0.25">
      <c r="A31" s="12">
        <v>25</v>
      </c>
      <c r="B31" s="62" t="s">
        <v>56</v>
      </c>
      <c r="C31" s="17" t="s">
        <v>43</v>
      </c>
      <c r="D31" s="17" t="s">
        <v>57</v>
      </c>
      <c r="E31" s="17" t="s">
        <v>58</v>
      </c>
      <c r="F31" s="19" t="s">
        <v>59</v>
      </c>
      <c r="G31" s="27" t="s">
        <v>46</v>
      </c>
      <c r="H31" s="20">
        <v>2697</v>
      </c>
      <c r="I31" s="27" t="s">
        <v>47</v>
      </c>
      <c r="J31" s="17" t="s">
        <v>48</v>
      </c>
      <c r="K31" s="27" t="s">
        <v>49</v>
      </c>
      <c r="L31" s="27">
        <v>1</v>
      </c>
    </row>
    <row r="32" spans="1:12" x14ac:dyDescent="0.25">
      <c r="A32" s="12">
        <v>26</v>
      </c>
      <c r="B32" s="62" t="s">
        <v>60</v>
      </c>
      <c r="C32" s="17" t="s">
        <v>43</v>
      </c>
      <c r="D32" s="17" t="s">
        <v>61</v>
      </c>
      <c r="E32" s="17" t="s">
        <v>45</v>
      </c>
      <c r="F32" s="17">
        <v>2008</v>
      </c>
      <c r="G32" s="27" t="s">
        <v>46</v>
      </c>
      <c r="H32" s="18">
        <v>3352</v>
      </c>
      <c r="I32" s="27" t="s">
        <v>47</v>
      </c>
      <c r="J32" s="17" t="s">
        <v>48</v>
      </c>
      <c r="K32" s="27" t="s">
        <v>49</v>
      </c>
      <c r="L32" s="27">
        <v>1</v>
      </c>
    </row>
    <row r="33" spans="1:12" x14ac:dyDescent="0.25">
      <c r="A33" s="12">
        <v>27</v>
      </c>
      <c r="B33" s="62" t="s">
        <v>200</v>
      </c>
      <c r="C33" s="17" t="s">
        <v>43</v>
      </c>
      <c r="D33" s="17" t="s">
        <v>201</v>
      </c>
      <c r="E33" s="17" t="s">
        <v>45</v>
      </c>
      <c r="F33" s="17">
        <v>2004</v>
      </c>
      <c r="G33" s="27" t="s">
        <v>46</v>
      </c>
      <c r="H33" s="18">
        <v>5792</v>
      </c>
      <c r="I33" s="27" t="s">
        <v>47</v>
      </c>
      <c r="J33" s="17" t="s">
        <v>48</v>
      </c>
      <c r="K33" s="27" t="s">
        <v>294</v>
      </c>
      <c r="L33" s="27">
        <v>4</v>
      </c>
    </row>
    <row r="34" spans="1:12" x14ac:dyDescent="0.25">
      <c r="A34" s="12">
        <v>28</v>
      </c>
      <c r="B34" s="62" t="s">
        <v>238</v>
      </c>
      <c r="C34" s="17" t="s">
        <v>43</v>
      </c>
      <c r="D34" s="17" t="s">
        <v>239</v>
      </c>
      <c r="E34" s="17" t="s">
        <v>107</v>
      </c>
      <c r="F34" s="17">
        <v>2016</v>
      </c>
      <c r="G34" s="27" t="s">
        <v>46</v>
      </c>
      <c r="H34" s="18">
        <v>1943</v>
      </c>
      <c r="I34" s="27" t="s">
        <v>47</v>
      </c>
      <c r="J34" s="17" t="s">
        <v>48</v>
      </c>
      <c r="K34" s="27" t="s">
        <v>49</v>
      </c>
      <c r="L34" s="27">
        <v>5</v>
      </c>
    </row>
    <row r="35" spans="1:12" x14ac:dyDescent="0.25">
      <c r="A35" s="12">
        <v>29</v>
      </c>
      <c r="B35" s="62" t="s">
        <v>110</v>
      </c>
      <c r="C35" s="17" t="s">
        <v>43</v>
      </c>
      <c r="D35" s="17" t="s">
        <v>111</v>
      </c>
      <c r="E35" s="17" t="s">
        <v>45</v>
      </c>
      <c r="F35" s="17">
        <v>2005</v>
      </c>
      <c r="G35" s="27" t="s">
        <v>46</v>
      </c>
      <c r="H35" s="18">
        <f>3403-449</f>
        <v>2954</v>
      </c>
      <c r="I35" s="27" t="s">
        <v>47</v>
      </c>
      <c r="J35" s="17" t="s">
        <v>48</v>
      </c>
      <c r="K35" s="27" t="s">
        <v>49</v>
      </c>
      <c r="L35" s="27">
        <v>2</v>
      </c>
    </row>
    <row r="36" spans="1:12" x14ac:dyDescent="0.25">
      <c r="A36" s="12">
        <v>30</v>
      </c>
      <c r="B36" s="62" t="s">
        <v>202</v>
      </c>
      <c r="C36" s="17" t="s">
        <v>43</v>
      </c>
      <c r="D36" s="17" t="s">
        <v>203</v>
      </c>
      <c r="E36" s="21" t="s">
        <v>45</v>
      </c>
      <c r="F36" s="17">
        <v>1973</v>
      </c>
      <c r="G36" s="27" t="s">
        <v>46</v>
      </c>
      <c r="H36" s="18">
        <v>7872</v>
      </c>
      <c r="I36" s="27" t="s">
        <v>47</v>
      </c>
      <c r="J36" s="17" t="s">
        <v>48</v>
      </c>
      <c r="K36" s="27" t="s">
        <v>49</v>
      </c>
      <c r="L36" s="27">
        <v>1</v>
      </c>
    </row>
    <row r="37" spans="1:12" x14ac:dyDescent="0.25">
      <c r="A37" s="12">
        <v>31</v>
      </c>
      <c r="B37" s="62" t="s">
        <v>169</v>
      </c>
      <c r="C37" s="17" t="s">
        <v>43</v>
      </c>
      <c r="D37" s="17" t="s">
        <v>170</v>
      </c>
      <c r="E37" s="17" t="s">
        <v>45</v>
      </c>
      <c r="F37" s="17">
        <v>1958</v>
      </c>
      <c r="G37" s="27" t="s">
        <v>46</v>
      </c>
      <c r="H37" s="18">
        <v>8392</v>
      </c>
      <c r="I37" s="27" t="s">
        <v>47</v>
      </c>
      <c r="J37" s="17" t="s">
        <v>48</v>
      </c>
      <c r="K37" s="27" t="s">
        <v>49</v>
      </c>
      <c r="L37" s="27">
        <v>2</v>
      </c>
    </row>
    <row r="38" spans="1:12" x14ac:dyDescent="0.25">
      <c r="A38" s="12">
        <v>32</v>
      </c>
      <c r="B38" s="62" t="s">
        <v>171</v>
      </c>
      <c r="C38" s="17" t="s">
        <v>43</v>
      </c>
      <c r="D38" s="17" t="s">
        <v>172</v>
      </c>
      <c r="E38" s="17" t="s">
        <v>45</v>
      </c>
      <c r="F38" s="17">
        <v>2010</v>
      </c>
      <c r="G38" s="27" t="s">
        <v>46</v>
      </c>
      <c r="H38" s="18">
        <v>3539</v>
      </c>
      <c r="I38" s="27" t="s">
        <v>47</v>
      </c>
      <c r="J38" s="17" t="s">
        <v>48</v>
      </c>
      <c r="K38" s="27" t="s">
        <v>49</v>
      </c>
      <c r="L38" s="27">
        <v>3</v>
      </c>
    </row>
    <row r="39" spans="1:12" x14ac:dyDescent="0.25">
      <c r="A39" s="12">
        <v>33</v>
      </c>
      <c r="B39" s="62" t="s">
        <v>62</v>
      </c>
      <c r="C39" s="17" t="s">
        <v>43</v>
      </c>
      <c r="D39" s="17" t="s">
        <v>63</v>
      </c>
      <c r="E39" s="17" t="s">
        <v>64</v>
      </c>
      <c r="F39" s="17">
        <v>2026</v>
      </c>
      <c r="G39" s="27" t="s">
        <v>46</v>
      </c>
      <c r="H39" s="18">
        <v>1581</v>
      </c>
      <c r="I39" s="27" t="s">
        <v>47</v>
      </c>
      <c r="J39" s="17" t="s">
        <v>48</v>
      </c>
      <c r="K39" s="27" t="s">
        <v>49</v>
      </c>
      <c r="L39" s="27">
        <v>1</v>
      </c>
    </row>
    <row r="40" spans="1:12" x14ac:dyDescent="0.25">
      <c r="A40" s="12">
        <v>34</v>
      </c>
      <c r="B40" s="62" t="s">
        <v>112</v>
      </c>
      <c r="C40" s="17" t="s">
        <v>43</v>
      </c>
      <c r="D40" s="17" t="s">
        <v>113</v>
      </c>
      <c r="E40" s="21" t="s">
        <v>114</v>
      </c>
      <c r="F40" s="17">
        <v>2000</v>
      </c>
      <c r="G40" s="27" t="s">
        <v>46</v>
      </c>
      <c r="H40" s="18">
        <v>8790</v>
      </c>
      <c r="I40" s="27" t="s">
        <v>47</v>
      </c>
      <c r="J40" s="17" t="s">
        <v>48</v>
      </c>
      <c r="K40" s="27" t="s">
        <v>49</v>
      </c>
      <c r="L40" s="27">
        <v>2</v>
      </c>
    </row>
    <row r="41" spans="1:12" x14ac:dyDescent="0.25">
      <c r="A41" s="12">
        <v>35</v>
      </c>
      <c r="B41" s="62" t="s">
        <v>115</v>
      </c>
      <c r="C41" s="17" t="s">
        <v>43</v>
      </c>
      <c r="D41" s="17" t="s">
        <v>116</v>
      </c>
      <c r="E41" s="17" t="s">
        <v>117</v>
      </c>
      <c r="F41" s="17">
        <v>2008</v>
      </c>
      <c r="G41" s="27" t="s">
        <v>46</v>
      </c>
      <c r="H41" s="18">
        <v>13355</v>
      </c>
      <c r="I41" s="27" t="s">
        <v>47</v>
      </c>
      <c r="J41" s="17" t="s">
        <v>48</v>
      </c>
      <c r="K41" s="27" t="s">
        <v>49</v>
      </c>
      <c r="L41" s="27">
        <v>2</v>
      </c>
    </row>
    <row r="42" spans="1:12" x14ac:dyDescent="0.25">
      <c r="A42" s="12">
        <v>36</v>
      </c>
      <c r="B42" s="62" t="s">
        <v>240</v>
      </c>
      <c r="C42" s="17" t="s">
        <v>43</v>
      </c>
      <c r="D42" s="17" t="s">
        <v>241</v>
      </c>
      <c r="E42" s="17" t="s">
        <v>242</v>
      </c>
      <c r="F42" s="17">
        <v>1955</v>
      </c>
      <c r="G42" s="27" t="s">
        <v>46</v>
      </c>
      <c r="H42" s="18">
        <v>3841</v>
      </c>
      <c r="I42" s="27" t="s">
        <v>47</v>
      </c>
      <c r="J42" s="17" t="s">
        <v>48</v>
      </c>
      <c r="K42" s="27" t="s">
        <v>49</v>
      </c>
      <c r="L42" s="27">
        <v>5</v>
      </c>
    </row>
    <row r="43" spans="1:12" x14ac:dyDescent="0.25">
      <c r="A43" s="12">
        <v>37</v>
      </c>
      <c r="B43" s="63" t="s">
        <v>173</v>
      </c>
      <c r="C43" s="22" t="s">
        <v>43</v>
      </c>
      <c r="D43" s="22" t="s">
        <v>174</v>
      </c>
      <c r="E43" s="25" t="s">
        <v>114</v>
      </c>
      <c r="F43" s="22">
        <v>1980</v>
      </c>
      <c r="G43" s="27" t="s">
        <v>46</v>
      </c>
      <c r="H43" s="23">
        <v>5854</v>
      </c>
      <c r="I43" s="27" t="s">
        <v>47</v>
      </c>
      <c r="J43" s="22" t="s">
        <v>48</v>
      </c>
      <c r="K43" s="27" t="s">
        <v>49</v>
      </c>
      <c r="L43" s="27">
        <v>3</v>
      </c>
    </row>
    <row r="44" spans="1:12" x14ac:dyDescent="0.25">
      <c r="A44" s="12">
        <v>38</v>
      </c>
      <c r="B44" s="63" t="s">
        <v>243</v>
      </c>
      <c r="C44" s="22" t="s">
        <v>43</v>
      </c>
      <c r="D44" s="22" t="s">
        <v>244</v>
      </c>
      <c r="E44" s="22" t="s">
        <v>117</v>
      </c>
      <c r="F44" s="22">
        <v>2004</v>
      </c>
      <c r="G44" s="27" t="s">
        <v>46</v>
      </c>
      <c r="H44" s="23">
        <v>4235</v>
      </c>
      <c r="I44" s="27" t="s">
        <v>47</v>
      </c>
      <c r="J44" s="22" t="s">
        <v>48</v>
      </c>
      <c r="K44" s="27" t="s">
        <v>49</v>
      </c>
      <c r="L44" s="27">
        <v>4</v>
      </c>
    </row>
    <row r="45" spans="1:12" x14ac:dyDescent="0.25">
      <c r="A45" s="12">
        <v>39</v>
      </c>
      <c r="B45" s="62" t="s">
        <v>204</v>
      </c>
      <c r="C45" s="17" t="s">
        <v>43</v>
      </c>
      <c r="D45" s="17" t="s">
        <v>205</v>
      </c>
      <c r="E45" s="17" t="s">
        <v>117</v>
      </c>
      <c r="F45" s="17">
        <v>1974</v>
      </c>
      <c r="G45" s="27" t="s">
        <v>46</v>
      </c>
      <c r="H45" s="18">
        <v>7737</v>
      </c>
      <c r="I45" s="27" t="s">
        <v>47</v>
      </c>
      <c r="J45" s="17" t="s">
        <v>48</v>
      </c>
      <c r="K45" s="27" t="s">
        <v>49</v>
      </c>
      <c r="L45" s="27">
        <v>5</v>
      </c>
    </row>
    <row r="46" spans="1:12" x14ac:dyDescent="0.25">
      <c r="A46" s="12">
        <v>40</v>
      </c>
      <c r="B46" s="62" t="s">
        <v>65</v>
      </c>
      <c r="C46" s="17" t="s">
        <v>43</v>
      </c>
      <c r="D46" s="17" t="s">
        <v>66</v>
      </c>
      <c r="E46" s="17" t="s">
        <v>45</v>
      </c>
      <c r="F46" s="17">
        <v>2026</v>
      </c>
      <c r="G46" s="27" t="s">
        <v>46</v>
      </c>
      <c r="H46" s="18">
        <v>1893</v>
      </c>
      <c r="I46" s="27" t="s">
        <v>47</v>
      </c>
      <c r="J46" s="17" t="s">
        <v>48</v>
      </c>
      <c r="K46" s="27" t="s">
        <v>49</v>
      </c>
      <c r="L46" s="27">
        <v>1</v>
      </c>
    </row>
    <row r="47" spans="1:12" x14ac:dyDescent="0.25">
      <c r="A47" s="12">
        <v>41</v>
      </c>
      <c r="B47" s="62" t="s">
        <v>118</v>
      </c>
      <c r="C47" s="17" t="s">
        <v>43</v>
      </c>
      <c r="D47" s="17" t="s">
        <v>119</v>
      </c>
      <c r="E47" s="17" t="s">
        <v>45</v>
      </c>
      <c r="F47" s="17">
        <v>2008</v>
      </c>
      <c r="G47" s="27" t="s">
        <v>46</v>
      </c>
      <c r="H47" s="18">
        <v>2363</v>
      </c>
      <c r="I47" s="27" t="s">
        <v>47</v>
      </c>
      <c r="J47" s="17" t="s">
        <v>48</v>
      </c>
      <c r="K47" s="27" t="s">
        <v>49</v>
      </c>
      <c r="L47" s="27">
        <v>2</v>
      </c>
    </row>
    <row r="48" spans="1:12" x14ac:dyDescent="0.25">
      <c r="A48" s="12">
        <v>42</v>
      </c>
      <c r="B48" s="62" t="s">
        <v>118</v>
      </c>
      <c r="C48" s="17" t="s">
        <v>51</v>
      </c>
      <c r="D48" s="17" t="s">
        <v>120</v>
      </c>
      <c r="E48" s="17" t="s">
        <v>45</v>
      </c>
      <c r="F48" s="17">
        <v>1993</v>
      </c>
      <c r="G48" s="27" t="s">
        <v>46</v>
      </c>
      <c r="H48" s="18">
        <v>405</v>
      </c>
      <c r="I48" s="27" t="s">
        <v>83</v>
      </c>
      <c r="J48" s="17" t="s">
        <v>83</v>
      </c>
      <c r="K48" s="27" t="s">
        <v>49</v>
      </c>
      <c r="L48" s="27">
        <v>2</v>
      </c>
    </row>
    <row r="49" spans="1:12" x14ac:dyDescent="0.25">
      <c r="A49" s="12">
        <v>43</v>
      </c>
      <c r="B49" s="62" t="s">
        <v>245</v>
      </c>
      <c r="C49" s="17" t="s">
        <v>246</v>
      </c>
      <c r="D49" s="17" t="s">
        <v>225</v>
      </c>
      <c r="E49" s="17" t="s">
        <v>45</v>
      </c>
      <c r="F49" s="17" t="s">
        <v>246</v>
      </c>
      <c r="G49" s="27" t="s">
        <v>46</v>
      </c>
      <c r="H49" s="61">
        <v>2029</v>
      </c>
      <c r="I49" s="27" t="s">
        <v>47</v>
      </c>
      <c r="J49" s="17" t="s">
        <v>125</v>
      </c>
      <c r="K49" s="27" t="s">
        <v>49</v>
      </c>
      <c r="L49" s="27">
        <v>5</v>
      </c>
    </row>
    <row r="50" spans="1:12" x14ac:dyDescent="0.25">
      <c r="A50" s="12">
        <v>44</v>
      </c>
      <c r="B50" s="62" t="s">
        <v>121</v>
      </c>
      <c r="C50" s="17" t="s">
        <v>43</v>
      </c>
      <c r="D50" s="17" t="s">
        <v>122</v>
      </c>
      <c r="E50" s="17" t="s">
        <v>45</v>
      </c>
      <c r="F50" s="17">
        <v>2003</v>
      </c>
      <c r="G50" s="27" t="s">
        <v>46</v>
      </c>
      <c r="H50" s="56">
        <v>1917</v>
      </c>
      <c r="I50" s="27" t="s">
        <v>47</v>
      </c>
      <c r="J50" s="17" t="s">
        <v>48</v>
      </c>
      <c r="K50" s="27" t="s">
        <v>49</v>
      </c>
      <c r="L50" s="27">
        <v>2</v>
      </c>
    </row>
    <row r="51" spans="1:12" x14ac:dyDescent="0.25">
      <c r="A51" s="12">
        <v>45</v>
      </c>
      <c r="B51" s="64" t="s">
        <v>67</v>
      </c>
      <c r="C51" s="22" t="s">
        <v>43</v>
      </c>
      <c r="D51" s="22" t="s">
        <v>68</v>
      </c>
      <c r="E51" s="22" t="s">
        <v>45</v>
      </c>
      <c r="F51" s="22">
        <v>2023</v>
      </c>
      <c r="G51" s="27" t="s">
        <v>46</v>
      </c>
      <c r="H51" s="23">
        <f>5143-1390</f>
        <v>3753</v>
      </c>
      <c r="I51" s="27" t="s">
        <v>47</v>
      </c>
      <c r="J51" s="22" t="s">
        <v>48</v>
      </c>
      <c r="K51" s="27" t="s">
        <v>49</v>
      </c>
      <c r="L51" s="27">
        <v>1</v>
      </c>
    </row>
    <row r="52" spans="1:12" x14ac:dyDescent="0.25">
      <c r="A52" s="12">
        <v>46</v>
      </c>
      <c r="B52" s="62" t="s">
        <v>247</v>
      </c>
      <c r="C52" s="17" t="s">
        <v>43</v>
      </c>
      <c r="D52" s="17" t="s">
        <v>248</v>
      </c>
      <c r="E52" s="17" t="s">
        <v>45</v>
      </c>
      <c r="F52" s="17">
        <v>1921</v>
      </c>
      <c r="G52" s="27" t="s">
        <v>46</v>
      </c>
      <c r="H52" s="18">
        <v>2286</v>
      </c>
      <c r="I52" s="27" t="s">
        <v>47</v>
      </c>
      <c r="J52" s="17" t="s">
        <v>55</v>
      </c>
      <c r="K52" s="27" t="s">
        <v>49</v>
      </c>
      <c r="L52" s="27">
        <v>5</v>
      </c>
    </row>
    <row r="53" spans="1:12" x14ac:dyDescent="0.25">
      <c r="A53" s="12">
        <v>47</v>
      </c>
      <c r="B53" s="62" t="s">
        <v>69</v>
      </c>
      <c r="C53" s="17" t="s">
        <v>51</v>
      </c>
      <c r="D53" s="17" t="s">
        <v>295</v>
      </c>
      <c r="E53" s="17" t="s">
        <v>45</v>
      </c>
      <c r="F53" s="17">
        <v>2026</v>
      </c>
      <c r="G53" s="27" t="s">
        <v>46</v>
      </c>
      <c r="H53" s="18">
        <f>1438</f>
        <v>1438</v>
      </c>
      <c r="I53" s="27" t="s">
        <v>47</v>
      </c>
      <c r="J53" s="17" t="s">
        <v>48</v>
      </c>
      <c r="K53" s="27" t="s">
        <v>49</v>
      </c>
      <c r="L53" s="27">
        <v>1</v>
      </c>
    </row>
    <row r="54" spans="1:12" x14ac:dyDescent="0.25">
      <c r="A54" s="12">
        <v>48</v>
      </c>
      <c r="B54" s="62" t="s">
        <v>249</v>
      </c>
      <c r="C54" s="17" t="s">
        <v>43</v>
      </c>
      <c r="D54" s="17" t="s">
        <v>250</v>
      </c>
      <c r="E54" s="17" t="s">
        <v>219</v>
      </c>
      <c r="F54" s="17">
        <v>2020</v>
      </c>
      <c r="G54" s="27" t="s">
        <v>46</v>
      </c>
      <c r="H54" s="18">
        <f>1413+762</f>
        <v>2175</v>
      </c>
      <c r="I54" s="27" t="s">
        <v>83</v>
      </c>
      <c r="J54" s="17" t="s">
        <v>83</v>
      </c>
      <c r="K54" s="27" t="s">
        <v>49</v>
      </c>
      <c r="L54" s="27">
        <v>5</v>
      </c>
    </row>
    <row r="55" spans="1:12" x14ac:dyDescent="0.25">
      <c r="A55" s="12">
        <v>49</v>
      </c>
      <c r="B55" s="62" t="s">
        <v>251</v>
      </c>
      <c r="C55" s="17" t="s">
        <v>43</v>
      </c>
      <c r="D55" s="17" t="s">
        <v>252</v>
      </c>
      <c r="E55" s="17" t="s">
        <v>91</v>
      </c>
      <c r="F55" s="17">
        <v>1971</v>
      </c>
      <c r="G55" s="27" t="s">
        <v>46</v>
      </c>
      <c r="H55" s="18">
        <v>2338</v>
      </c>
      <c r="I55" s="27" t="s">
        <v>47</v>
      </c>
      <c r="J55" s="17" t="s">
        <v>48</v>
      </c>
      <c r="K55" s="27" t="s">
        <v>49</v>
      </c>
      <c r="L55" s="27">
        <v>5</v>
      </c>
    </row>
    <row r="56" spans="1:12" x14ac:dyDescent="0.25">
      <c r="A56" s="12">
        <v>50</v>
      </c>
      <c r="B56" s="62" t="s">
        <v>70</v>
      </c>
      <c r="C56" s="17" t="s">
        <v>43</v>
      </c>
      <c r="D56" s="17" t="s">
        <v>71</v>
      </c>
      <c r="E56" s="17" t="s">
        <v>45</v>
      </c>
      <c r="F56" s="17">
        <v>1983</v>
      </c>
      <c r="G56" s="27" t="s">
        <v>46</v>
      </c>
      <c r="H56" s="18">
        <v>1803</v>
      </c>
      <c r="I56" s="27" t="s">
        <v>47</v>
      </c>
      <c r="J56" s="17" t="s">
        <v>48</v>
      </c>
      <c r="K56" s="27" t="s">
        <v>49</v>
      </c>
      <c r="L56" s="27">
        <v>1</v>
      </c>
    </row>
    <row r="57" spans="1:12" x14ac:dyDescent="0.25">
      <c r="A57" s="12">
        <v>51</v>
      </c>
      <c r="B57" s="62" t="s">
        <v>253</v>
      </c>
      <c r="C57" s="17" t="s">
        <v>43</v>
      </c>
      <c r="D57" s="17" t="s">
        <v>254</v>
      </c>
      <c r="E57" s="17" t="s">
        <v>45</v>
      </c>
      <c r="F57" s="17">
        <v>1929</v>
      </c>
      <c r="G57" s="27" t="s">
        <v>46</v>
      </c>
      <c r="H57" s="18">
        <v>2085</v>
      </c>
      <c r="I57" s="27" t="s">
        <v>47</v>
      </c>
      <c r="J57" s="17" t="s">
        <v>48</v>
      </c>
      <c r="K57" s="27" t="s">
        <v>49</v>
      </c>
      <c r="L57" s="27">
        <v>5</v>
      </c>
    </row>
    <row r="58" spans="1:12" x14ac:dyDescent="0.25">
      <c r="A58" s="12">
        <v>52</v>
      </c>
      <c r="B58" s="62" t="s">
        <v>123</v>
      </c>
      <c r="C58" s="17" t="s">
        <v>43</v>
      </c>
      <c r="D58" s="17" t="s">
        <v>124</v>
      </c>
      <c r="E58" s="17" t="s">
        <v>91</v>
      </c>
      <c r="F58" s="17">
        <v>2014</v>
      </c>
      <c r="G58" s="27" t="s">
        <v>46</v>
      </c>
      <c r="H58" s="18">
        <v>2284</v>
      </c>
      <c r="I58" s="60" t="s">
        <v>47</v>
      </c>
      <c r="J58" s="17" t="s">
        <v>125</v>
      </c>
      <c r="K58" s="27" t="s">
        <v>49</v>
      </c>
      <c r="L58" s="27">
        <v>3</v>
      </c>
    </row>
    <row r="59" spans="1:12" x14ac:dyDescent="0.25">
      <c r="A59" s="12">
        <v>53</v>
      </c>
      <c r="B59" s="62" t="s">
        <v>126</v>
      </c>
      <c r="C59" s="17" t="s">
        <v>43</v>
      </c>
      <c r="D59" s="17" t="s">
        <v>127</v>
      </c>
      <c r="E59" s="17" t="s">
        <v>45</v>
      </c>
      <c r="F59" s="17">
        <v>2006</v>
      </c>
      <c r="G59" s="27" t="s">
        <v>46</v>
      </c>
      <c r="H59" s="18">
        <v>9709</v>
      </c>
      <c r="I59" s="27" t="s">
        <v>47</v>
      </c>
      <c r="J59" s="17" t="s">
        <v>293</v>
      </c>
      <c r="K59" s="27" t="s">
        <v>294</v>
      </c>
      <c r="L59" s="27">
        <v>2</v>
      </c>
    </row>
    <row r="60" spans="1:12" x14ac:dyDescent="0.25">
      <c r="A60" s="12">
        <v>54</v>
      </c>
      <c r="B60" s="62" t="s">
        <v>255</v>
      </c>
      <c r="C60" s="17" t="s">
        <v>43</v>
      </c>
      <c r="D60" s="19" t="s">
        <v>256</v>
      </c>
      <c r="E60" s="17" t="s">
        <v>182</v>
      </c>
      <c r="F60" s="17">
        <v>1976</v>
      </c>
      <c r="G60" s="27" t="s">
        <v>46</v>
      </c>
      <c r="H60" s="18">
        <v>12883</v>
      </c>
      <c r="I60" s="27" t="s">
        <v>47</v>
      </c>
      <c r="J60" s="17" t="s">
        <v>48</v>
      </c>
      <c r="K60" s="27" t="s">
        <v>49</v>
      </c>
      <c r="L60" s="27">
        <v>5</v>
      </c>
    </row>
    <row r="61" spans="1:12" x14ac:dyDescent="0.25">
      <c r="A61" s="12">
        <v>55</v>
      </c>
      <c r="B61" s="62" t="s">
        <v>257</v>
      </c>
      <c r="C61" s="17" t="s">
        <v>43</v>
      </c>
      <c r="D61" s="17" t="s">
        <v>258</v>
      </c>
      <c r="E61" s="17" t="s">
        <v>45</v>
      </c>
      <c r="F61" s="17">
        <v>1929</v>
      </c>
      <c r="G61" s="27" t="s">
        <v>46</v>
      </c>
      <c r="H61" s="18">
        <v>2554</v>
      </c>
      <c r="I61" s="27" t="s">
        <v>47</v>
      </c>
      <c r="J61" s="17" t="s">
        <v>48</v>
      </c>
      <c r="K61" s="27" t="s">
        <v>49</v>
      </c>
      <c r="L61" s="27">
        <v>5</v>
      </c>
    </row>
    <row r="62" spans="1:12" x14ac:dyDescent="0.25">
      <c r="A62" s="12">
        <v>56</v>
      </c>
      <c r="B62" s="62" t="s">
        <v>259</v>
      </c>
      <c r="C62" s="17" t="s">
        <v>43</v>
      </c>
      <c r="D62" s="17" t="s">
        <v>260</v>
      </c>
      <c r="E62" s="17" t="s">
        <v>45</v>
      </c>
      <c r="F62" s="17">
        <v>1932</v>
      </c>
      <c r="G62" s="27" t="s">
        <v>46</v>
      </c>
      <c r="H62" s="18">
        <v>2325</v>
      </c>
      <c r="I62" s="27" t="s">
        <v>47</v>
      </c>
      <c r="J62" s="17" t="s">
        <v>48</v>
      </c>
      <c r="K62" s="27" t="s">
        <v>49</v>
      </c>
      <c r="L62" s="27">
        <v>5</v>
      </c>
    </row>
    <row r="63" spans="1:12" x14ac:dyDescent="0.25">
      <c r="A63" s="12">
        <v>57</v>
      </c>
      <c r="B63" s="62" t="s">
        <v>128</v>
      </c>
      <c r="C63" s="17" t="s">
        <v>43</v>
      </c>
      <c r="D63" s="17" t="s">
        <v>129</v>
      </c>
      <c r="E63" s="17" t="s">
        <v>45</v>
      </c>
      <c r="F63" s="17">
        <v>2008</v>
      </c>
      <c r="G63" s="27" t="s">
        <v>46</v>
      </c>
      <c r="H63" s="18">
        <v>1810</v>
      </c>
      <c r="I63" s="27" t="s">
        <v>47</v>
      </c>
      <c r="J63" s="17" t="s">
        <v>48</v>
      </c>
      <c r="K63" s="27" t="s">
        <v>49</v>
      </c>
      <c r="L63" s="27">
        <v>2</v>
      </c>
    </row>
    <row r="64" spans="1:12" x14ac:dyDescent="0.25">
      <c r="A64" s="12">
        <v>58</v>
      </c>
      <c r="B64" s="62" t="s">
        <v>72</v>
      </c>
      <c r="C64" s="17" t="s">
        <v>43</v>
      </c>
      <c r="D64" s="17" t="s">
        <v>73</v>
      </c>
      <c r="E64" s="17" t="s">
        <v>45</v>
      </c>
      <c r="F64" s="17">
        <v>2015</v>
      </c>
      <c r="G64" s="27" t="s">
        <v>46</v>
      </c>
      <c r="H64" s="18">
        <v>2214</v>
      </c>
      <c r="I64" s="27" t="s">
        <v>47</v>
      </c>
      <c r="J64" s="17" t="s">
        <v>48</v>
      </c>
      <c r="K64" s="27" t="s">
        <v>49</v>
      </c>
      <c r="L64" s="27">
        <v>1</v>
      </c>
    </row>
    <row r="65" spans="1:12" x14ac:dyDescent="0.25">
      <c r="A65" s="12">
        <v>59</v>
      </c>
      <c r="B65" s="62" t="s">
        <v>74</v>
      </c>
      <c r="C65" s="17" t="s">
        <v>43</v>
      </c>
      <c r="D65" s="17" t="s">
        <v>75</v>
      </c>
      <c r="E65" s="17" t="s">
        <v>45</v>
      </c>
      <c r="F65" s="17">
        <v>1920</v>
      </c>
      <c r="G65" s="27" t="s">
        <v>46</v>
      </c>
      <c r="H65" s="18">
        <v>1814</v>
      </c>
      <c r="I65" s="27" t="s">
        <v>47</v>
      </c>
      <c r="J65" s="17" t="s">
        <v>48</v>
      </c>
      <c r="K65" s="27" t="s">
        <v>49</v>
      </c>
      <c r="L65" s="27">
        <v>1</v>
      </c>
    </row>
    <row r="66" spans="1:12" x14ac:dyDescent="0.25">
      <c r="A66" s="12">
        <v>60</v>
      </c>
      <c r="B66" s="62" t="s">
        <v>76</v>
      </c>
      <c r="C66" s="17" t="s">
        <v>51</v>
      </c>
      <c r="D66" s="17" t="s">
        <v>77</v>
      </c>
      <c r="E66" s="17" t="s">
        <v>45</v>
      </c>
      <c r="F66" s="17">
        <v>2000</v>
      </c>
      <c r="G66" s="27" t="s">
        <v>46</v>
      </c>
      <c r="H66" s="18">
        <v>1865</v>
      </c>
      <c r="I66" s="27" t="s">
        <v>47</v>
      </c>
      <c r="J66" s="17" t="s">
        <v>48</v>
      </c>
      <c r="K66" s="27" t="s">
        <v>49</v>
      </c>
      <c r="L66" s="27">
        <v>1</v>
      </c>
    </row>
    <row r="67" spans="1:12" x14ac:dyDescent="0.25">
      <c r="A67" s="12">
        <v>61</v>
      </c>
      <c r="B67" s="63" t="s">
        <v>76</v>
      </c>
      <c r="C67" s="22" t="s">
        <v>43</v>
      </c>
      <c r="D67" s="22" t="s">
        <v>78</v>
      </c>
      <c r="E67" s="22" t="s">
        <v>45</v>
      </c>
      <c r="F67" s="22">
        <v>1992</v>
      </c>
      <c r="G67" s="27" t="s">
        <v>46</v>
      </c>
      <c r="H67" s="23">
        <v>2150</v>
      </c>
      <c r="I67" s="27" t="s">
        <v>47</v>
      </c>
      <c r="J67" s="22" t="s">
        <v>48</v>
      </c>
      <c r="K67" s="27" t="s">
        <v>49</v>
      </c>
      <c r="L67" s="27">
        <v>1</v>
      </c>
    </row>
    <row r="68" spans="1:12" x14ac:dyDescent="0.25">
      <c r="A68" s="12">
        <v>62</v>
      </c>
      <c r="B68" s="63" t="s">
        <v>76</v>
      </c>
      <c r="C68" s="22" t="s">
        <v>51</v>
      </c>
      <c r="D68" s="22" t="s">
        <v>79</v>
      </c>
      <c r="E68" s="22" t="s">
        <v>45</v>
      </c>
      <c r="F68" s="22">
        <v>1983</v>
      </c>
      <c r="G68" s="27" t="s">
        <v>46</v>
      </c>
      <c r="H68" s="23">
        <v>304</v>
      </c>
      <c r="I68" s="27" t="s">
        <v>47</v>
      </c>
      <c r="J68" s="22" t="s">
        <v>48</v>
      </c>
      <c r="K68" s="27" t="s">
        <v>49</v>
      </c>
      <c r="L68" s="27">
        <v>1</v>
      </c>
    </row>
    <row r="69" spans="1:12" x14ac:dyDescent="0.25">
      <c r="A69" s="12">
        <v>63</v>
      </c>
      <c r="B69" s="62" t="s">
        <v>130</v>
      </c>
      <c r="C69" s="17" t="s">
        <v>43</v>
      </c>
      <c r="D69" s="17" t="s">
        <v>131</v>
      </c>
      <c r="E69" s="17" t="s">
        <v>45</v>
      </c>
      <c r="F69" s="17">
        <v>2013</v>
      </c>
      <c r="G69" s="27" t="s">
        <v>46</v>
      </c>
      <c r="H69" s="18">
        <v>1848</v>
      </c>
      <c r="I69" s="27" t="s">
        <v>47</v>
      </c>
      <c r="J69" s="17" t="s">
        <v>48</v>
      </c>
      <c r="K69" s="27" t="s">
        <v>49</v>
      </c>
      <c r="L69" s="27">
        <v>2</v>
      </c>
    </row>
    <row r="70" spans="1:12" x14ac:dyDescent="0.25">
      <c r="A70" s="12">
        <v>64</v>
      </c>
      <c r="B70" s="65" t="s">
        <v>175</v>
      </c>
      <c r="C70" s="17" t="s">
        <v>176</v>
      </c>
      <c r="D70" s="17" t="s">
        <v>177</v>
      </c>
      <c r="E70" s="17" t="s">
        <v>45</v>
      </c>
      <c r="F70" s="17">
        <v>2002</v>
      </c>
      <c r="G70" s="27" t="s">
        <v>46</v>
      </c>
      <c r="H70" s="18">
        <v>1507</v>
      </c>
      <c r="I70" s="27" t="s">
        <v>47</v>
      </c>
      <c r="J70" s="17" t="s">
        <v>48</v>
      </c>
      <c r="K70" s="27" t="s">
        <v>49</v>
      </c>
      <c r="L70" s="27">
        <v>3</v>
      </c>
    </row>
    <row r="71" spans="1:12" x14ac:dyDescent="0.25">
      <c r="A71" s="12">
        <v>65</v>
      </c>
      <c r="B71" s="65" t="s">
        <v>175</v>
      </c>
      <c r="C71" s="17" t="s">
        <v>176</v>
      </c>
      <c r="D71" s="17" t="s">
        <v>178</v>
      </c>
      <c r="E71" s="17" t="s">
        <v>45</v>
      </c>
      <c r="F71" s="17">
        <v>1995</v>
      </c>
      <c r="G71" s="27" t="s">
        <v>46</v>
      </c>
      <c r="H71" s="18">
        <v>652</v>
      </c>
      <c r="I71" s="27" t="s">
        <v>83</v>
      </c>
      <c r="J71" s="17" t="s">
        <v>83</v>
      </c>
      <c r="K71" s="27" t="s">
        <v>49</v>
      </c>
      <c r="L71" s="27">
        <v>3</v>
      </c>
    </row>
    <row r="72" spans="1:12" x14ac:dyDescent="0.25">
      <c r="A72" s="12">
        <v>66</v>
      </c>
      <c r="B72" s="64" t="s">
        <v>175</v>
      </c>
      <c r="C72" s="22" t="s">
        <v>43</v>
      </c>
      <c r="D72" s="22" t="s">
        <v>179</v>
      </c>
      <c r="E72" s="22" t="s">
        <v>45</v>
      </c>
      <c r="F72" s="22">
        <v>1993</v>
      </c>
      <c r="G72" s="27" t="s">
        <v>46</v>
      </c>
      <c r="H72" s="23">
        <v>2931</v>
      </c>
      <c r="I72" s="27" t="s">
        <v>47</v>
      </c>
      <c r="J72" s="22" t="s">
        <v>48</v>
      </c>
      <c r="K72" s="27" t="s">
        <v>49</v>
      </c>
      <c r="L72" s="27">
        <v>3</v>
      </c>
    </row>
    <row r="73" spans="1:12" x14ac:dyDescent="0.25">
      <c r="A73" s="12">
        <v>67</v>
      </c>
      <c r="B73" s="62" t="s">
        <v>80</v>
      </c>
      <c r="C73" s="17" t="s">
        <v>43</v>
      </c>
      <c r="D73" s="17" t="s">
        <v>81</v>
      </c>
      <c r="E73" s="17" t="s">
        <v>45</v>
      </c>
      <c r="F73" s="17">
        <v>2004</v>
      </c>
      <c r="G73" s="27" t="s">
        <v>46</v>
      </c>
      <c r="H73" s="18">
        <v>2504</v>
      </c>
      <c r="I73" s="27" t="s">
        <v>47</v>
      </c>
      <c r="J73" s="17" t="s">
        <v>48</v>
      </c>
      <c r="K73" s="27" t="s">
        <v>49</v>
      </c>
      <c r="L73" s="27">
        <v>1</v>
      </c>
    </row>
    <row r="74" spans="1:12" x14ac:dyDescent="0.25">
      <c r="A74" s="12">
        <v>68</v>
      </c>
      <c r="B74" s="62" t="s">
        <v>80</v>
      </c>
      <c r="C74" s="17" t="s">
        <v>43</v>
      </c>
      <c r="D74" s="17" t="s">
        <v>82</v>
      </c>
      <c r="E74" s="17" t="s">
        <v>45</v>
      </c>
      <c r="F74" s="17">
        <v>2004</v>
      </c>
      <c r="G74" s="27" t="s">
        <v>46</v>
      </c>
      <c r="H74" s="18">
        <v>724</v>
      </c>
      <c r="I74" s="27" t="s">
        <v>47</v>
      </c>
      <c r="J74" s="17" t="s">
        <v>48</v>
      </c>
      <c r="K74" s="27" t="s">
        <v>49</v>
      </c>
      <c r="L74" s="27">
        <v>1</v>
      </c>
    </row>
    <row r="75" spans="1:12" x14ac:dyDescent="0.25">
      <c r="A75" s="12">
        <v>69</v>
      </c>
      <c r="B75" s="62" t="s">
        <v>206</v>
      </c>
      <c r="C75" s="17" t="s">
        <v>43</v>
      </c>
      <c r="D75" s="17" t="s">
        <v>207</v>
      </c>
      <c r="E75" s="17" t="s">
        <v>45</v>
      </c>
      <c r="F75" s="17">
        <v>1925</v>
      </c>
      <c r="G75" s="27" t="s">
        <v>46</v>
      </c>
      <c r="H75" s="18">
        <v>1929</v>
      </c>
      <c r="I75" s="27" t="s">
        <v>47</v>
      </c>
      <c r="J75" s="17" t="s">
        <v>48</v>
      </c>
      <c r="K75" s="27" t="s">
        <v>49</v>
      </c>
      <c r="L75" s="27">
        <v>4</v>
      </c>
    </row>
    <row r="76" spans="1:12" x14ac:dyDescent="0.25">
      <c r="A76" s="12">
        <v>70</v>
      </c>
      <c r="B76" s="62" t="s">
        <v>208</v>
      </c>
      <c r="C76" s="17" t="s">
        <v>43</v>
      </c>
      <c r="D76" s="17" t="s">
        <v>209</v>
      </c>
      <c r="E76" s="17" t="s">
        <v>45</v>
      </c>
      <c r="F76" s="17">
        <v>2004</v>
      </c>
      <c r="G76" s="27" t="s">
        <v>46</v>
      </c>
      <c r="H76" s="18">
        <v>2775</v>
      </c>
      <c r="I76" s="27" t="s">
        <v>47</v>
      </c>
      <c r="J76" s="17" t="s">
        <v>48</v>
      </c>
      <c r="K76" s="27" t="s">
        <v>49</v>
      </c>
      <c r="L76" s="27">
        <v>4</v>
      </c>
    </row>
    <row r="77" spans="1:12" x14ac:dyDescent="0.25">
      <c r="A77" s="12">
        <v>71</v>
      </c>
      <c r="B77" s="62" t="s">
        <v>180</v>
      </c>
      <c r="C77" s="17" t="s">
        <v>43</v>
      </c>
      <c r="D77" s="19" t="s">
        <v>181</v>
      </c>
      <c r="E77" s="17" t="s">
        <v>182</v>
      </c>
      <c r="F77" s="17">
        <v>2008</v>
      </c>
      <c r="G77" s="27" t="s">
        <v>46</v>
      </c>
      <c r="H77" s="18">
        <v>6975</v>
      </c>
      <c r="I77" s="27" t="s">
        <v>47</v>
      </c>
      <c r="J77" s="17" t="s">
        <v>48</v>
      </c>
      <c r="K77" s="27" t="s">
        <v>49</v>
      </c>
      <c r="L77" s="27">
        <v>3</v>
      </c>
    </row>
    <row r="78" spans="1:12" x14ac:dyDescent="0.25">
      <c r="A78" s="12">
        <v>72</v>
      </c>
      <c r="B78" s="62" t="s">
        <v>183</v>
      </c>
      <c r="C78" s="17" t="s">
        <v>43</v>
      </c>
      <c r="D78" s="17" t="s">
        <v>184</v>
      </c>
      <c r="E78" s="17" t="s">
        <v>182</v>
      </c>
      <c r="F78" s="17" t="s">
        <v>185</v>
      </c>
      <c r="G78" s="27" t="s">
        <v>46</v>
      </c>
      <c r="H78" s="18">
        <v>2230</v>
      </c>
      <c r="I78" s="27" t="s">
        <v>47</v>
      </c>
      <c r="J78" s="17" t="s">
        <v>48</v>
      </c>
      <c r="K78" s="27" t="s">
        <v>49</v>
      </c>
      <c r="L78" s="27">
        <v>3</v>
      </c>
    </row>
    <row r="79" spans="1:12" x14ac:dyDescent="0.25">
      <c r="A79" s="12">
        <v>73</v>
      </c>
      <c r="B79" s="62" t="s">
        <v>132</v>
      </c>
      <c r="C79" s="17" t="s">
        <v>43</v>
      </c>
      <c r="D79" s="17" t="s">
        <v>133</v>
      </c>
      <c r="E79" s="17" t="s">
        <v>91</v>
      </c>
      <c r="F79" s="17">
        <v>2007</v>
      </c>
      <c r="G79" s="27" t="s">
        <v>46</v>
      </c>
      <c r="H79" s="18">
        <v>1545</v>
      </c>
      <c r="I79" s="27" t="s">
        <v>47</v>
      </c>
      <c r="J79" s="17" t="s">
        <v>48</v>
      </c>
      <c r="K79" s="27" t="s">
        <v>49</v>
      </c>
      <c r="L79" s="27">
        <v>2</v>
      </c>
    </row>
    <row r="80" spans="1:12" x14ac:dyDescent="0.25">
      <c r="A80" s="12">
        <v>74</v>
      </c>
      <c r="B80" s="62" t="s">
        <v>210</v>
      </c>
      <c r="C80" s="17" t="s">
        <v>43</v>
      </c>
      <c r="D80" s="17" t="s">
        <v>211</v>
      </c>
      <c r="E80" s="17" t="s">
        <v>45</v>
      </c>
      <c r="F80" s="17">
        <v>1994</v>
      </c>
      <c r="G80" s="27" t="s">
        <v>46</v>
      </c>
      <c r="H80" s="18">
        <v>2698</v>
      </c>
      <c r="I80" s="27" t="s">
        <v>47</v>
      </c>
      <c r="J80" s="17" t="s">
        <v>48</v>
      </c>
      <c r="K80" s="27" t="s">
        <v>294</v>
      </c>
      <c r="L80" s="27">
        <v>4</v>
      </c>
    </row>
    <row r="81" spans="1:12" x14ac:dyDescent="0.25">
      <c r="A81" s="12">
        <v>75</v>
      </c>
      <c r="B81" s="62" t="s">
        <v>210</v>
      </c>
      <c r="C81" s="17" t="s">
        <v>51</v>
      </c>
      <c r="D81" s="17" t="s">
        <v>212</v>
      </c>
      <c r="E81" s="17" t="s">
        <v>45</v>
      </c>
      <c r="F81" s="17">
        <v>1992</v>
      </c>
      <c r="G81" s="27" t="s">
        <v>46</v>
      </c>
      <c r="H81" s="18">
        <v>370</v>
      </c>
      <c r="I81" s="27" t="s">
        <v>47</v>
      </c>
      <c r="J81" s="17" t="s">
        <v>48</v>
      </c>
      <c r="K81" s="27" t="s">
        <v>294</v>
      </c>
      <c r="L81" s="27">
        <v>4</v>
      </c>
    </row>
    <row r="82" spans="1:12" x14ac:dyDescent="0.25">
      <c r="A82" s="12">
        <v>76</v>
      </c>
      <c r="B82" s="62" t="s">
        <v>213</v>
      </c>
      <c r="C82" s="17" t="s">
        <v>43</v>
      </c>
      <c r="D82" s="17" t="s">
        <v>214</v>
      </c>
      <c r="E82" s="17" t="s">
        <v>45</v>
      </c>
      <c r="F82" s="17">
        <v>2013</v>
      </c>
      <c r="G82" s="27" t="s">
        <v>46</v>
      </c>
      <c r="H82" s="18">
        <v>7364</v>
      </c>
      <c r="I82" s="27" t="s">
        <v>47</v>
      </c>
      <c r="J82" s="17" t="s">
        <v>48</v>
      </c>
      <c r="K82" s="27" t="s">
        <v>49</v>
      </c>
      <c r="L82" s="27">
        <v>4</v>
      </c>
    </row>
    <row r="83" spans="1:12" x14ac:dyDescent="0.25">
      <c r="A83" s="12">
        <v>77</v>
      </c>
      <c r="B83" s="62" t="s">
        <v>84</v>
      </c>
      <c r="C83" s="17" t="s">
        <v>43</v>
      </c>
      <c r="D83" s="17" t="s">
        <v>68</v>
      </c>
      <c r="E83" s="17" t="s">
        <v>45</v>
      </c>
      <c r="F83" s="17">
        <v>2024</v>
      </c>
      <c r="G83" s="27" t="s">
        <v>46</v>
      </c>
      <c r="H83" s="18">
        <v>1390</v>
      </c>
      <c r="I83" s="27" t="s">
        <v>47</v>
      </c>
      <c r="J83" s="17" t="s">
        <v>48</v>
      </c>
      <c r="K83" s="27" t="s">
        <v>49</v>
      </c>
      <c r="L83" s="27">
        <v>1</v>
      </c>
    </row>
    <row r="84" spans="1:12" x14ac:dyDescent="0.25">
      <c r="A84" s="12">
        <v>78</v>
      </c>
      <c r="B84" s="66" t="s">
        <v>85</v>
      </c>
      <c r="C84" s="26" t="s">
        <v>43</v>
      </c>
      <c r="D84" s="26" t="s">
        <v>86</v>
      </c>
      <c r="E84" s="26" t="s">
        <v>45</v>
      </c>
      <c r="F84" s="19">
        <v>2004</v>
      </c>
      <c r="G84" s="27" t="s">
        <v>46</v>
      </c>
      <c r="H84" s="20">
        <v>2548</v>
      </c>
      <c r="I84" s="27" t="s">
        <v>47</v>
      </c>
      <c r="J84" s="26" t="s">
        <v>87</v>
      </c>
      <c r="K84" s="27" t="s">
        <v>49</v>
      </c>
      <c r="L84" s="27">
        <v>1</v>
      </c>
    </row>
    <row r="85" spans="1:12" x14ac:dyDescent="0.25">
      <c r="A85" s="12">
        <v>79</v>
      </c>
      <c r="B85" s="62" t="s">
        <v>186</v>
      </c>
      <c r="C85" s="17" t="s">
        <v>43</v>
      </c>
      <c r="D85" s="17" t="s">
        <v>187</v>
      </c>
      <c r="E85" s="17" t="s">
        <v>45</v>
      </c>
      <c r="F85" s="17">
        <v>1992</v>
      </c>
      <c r="G85" s="27" t="s">
        <v>46</v>
      </c>
      <c r="H85" s="18">
        <v>1300</v>
      </c>
      <c r="I85" s="27" t="s">
        <v>47</v>
      </c>
      <c r="J85" s="17" t="s">
        <v>48</v>
      </c>
      <c r="K85" s="27" t="s">
        <v>49</v>
      </c>
      <c r="L85" s="27">
        <v>3</v>
      </c>
    </row>
    <row r="86" spans="1:12" x14ac:dyDescent="0.25">
      <c r="A86" s="12">
        <v>80</v>
      </c>
      <c r="B86" s="62" t="s">
        <v>261</v>
      </c>
      <c r="C86" s="17" t="s">
        <v>43</v>
      </c>
      <c r="D86" s="17" t="s">
        <v>262</v>
      </c>
      <c r="E86" s="17" t="s">
        <v>58</v>
      </c>
      <c r="F86" s="17">
        <v>1976</v>
      </c>
      <c r="G86" s="27" t="s">
        <v>46</v>
      </c>
      <c r="H86" s="18">
        <v>2053</v>
      </c>
      <c r="I86" s="27" t="s">
        <v>47</v>
      </c>
      <c r="J86" s="17" t="s">
        <v>48</v>
      </c>
      <c r="K86" s="27" t="s">
        <v>49</v>
      </c>
      <c r="L86" s="27">
        <v>5</v>
      </c>
    </row>
    <row r="87" spans="1:12" s="55" customFormat="1" x14ac:dyDescent="0.25">
      <c r="A87" s="59">
        <v>81</v>
      </c>
      <c r="B87" s="67" t="s">
        <v>88</v>
      </c>
      <c r="C87" s="58" t="s">
        <v>89</v>
      </c>
      <c r="D87" s="58" t="s">
        <v>90</v>
      </c>
      <c r="E87" s="58" t="s">
        <v>91</v>
      </c>
      <c r="F87" s="58">
        <v>2019</v>
      </c>
      <c r="G87" s="57" t="s">
        <v>46</v>
      </c>
      <c r="H87" s="56">
        <v>2547.8000000000002</v>
      </c>
      <c r="I87" s="57" t="s">
        <v>47</v>
      </c>
      <c r="J87" s="58" t="s">
        <v>48</v>
      </c>
      <c r="K87" s="57" t="s">
        <v>294</v>
      </c>
      <c r="L87" s="57">
        <v>1</v>
      </c>
    </row>
    <row r="88" spans="1:12" x14ac:dyDescent="0.25">
      <c r="A88" s="12">
        <v>82</v>
      </c>
      <c r="B88" s="62" t="s">
        <v>134</v>
      </c>
      <c r="C88" s="17" t="s">
        <v>43</v>
      </c>
      <c r="D88" s="17" t="s">
        <v>135</v>
      </c>
      <c r="E88" s="17" t="s">
        <v>91</v>
      </c>
      <c r="F88" s="17">
        <v>1962</v>
      </c>
      <c r="G88" s="27" t="s">
        <v>46</v>
      </c>
      <c r="H88" s="18">
        <v>5100</v>
      </c>
      <c r="I88" s="27" t="s">
        <v>47</v>
      </c>
      <c r="J88" s="17" t="s">
        <v>125</v>
      </c>
      <c r="K88" s="27" t="s">
        <v>49</v>
      </c>
      <c r="L88" s="27">
        <v>5</v>
      </c>
    </row>
    <row r="89" spans="1:12" x14ac:dyDescent="0.25">
      <c r="A89" s="12">
        <v>83</v>
      </c>
      <c r="B89" s="62" t="s">
        <v>136</v>
      </c>
      <c r="C89" s="17" t="s">
        <v>43</v>
      </c>
      <c r="D89" s="17" t="s">
        <v>137</v>
      </c>
      <c r="E89" s="17" t="s">
        <v>64</v>
      </c>
      <c r="F89" s="17" t="s">
        <v>138</v>
      </c>
      <c r="G89" s="27" t="s">
        <v>46</v>
      </c>
      <c r="H89" s="18">
        <v>5008</v>
      </c>
      <c r="I89" s="27" t="s">
        <v>47</v>
      </c>
      <c r="J89" s="17" t="s">
        <v>48</v>
      </c>
      <c r="K89" s="27" t="s">
        <v>49</v>
      </c>
      <c r="L89" s="27">
        <v>2</v>
      </c>
    </row>
    <row r="90" spans="1:12" x14ac:dyDescent="0.25">
      <c r="A90" s="12">
        <v>84</v>
      </c>
      <c r="B90" s="62" t="s">
        <v>139</v>
      </c>
      <c r="C90" s="17" t="s">
        <v>43</v>
      </c>
      <c r="D90" s="17" t="s">
        <v>140</v>
      </c>
      <c r="E90" s="17" t="s">
        <v>141</v>
      </c>
      <c r="F90" s="17">
        <v>2009</v>
      </c>
      <c r="G90" s="27" t="s">
        <v>46</v>
      </c>
      <c r="H90" s="18">
        <v>7734</v>
      </c>
      <c r="I90" s="27" t="s">
        <v>47</v>
      </c>
      <c r="J90" s="17" t="s">
        <v>48</v>
      </c>
      <c r="K90" s="27" t="s">
        <v>49</v>
      </c>
      <c r="L90" s="27">
        <v>2</v>
      </c>
    </row>
    <row r="91" spans="1:12" x14ac:dyDescent="0.25">
      <c r="A91" s="12">
        <v>85</v>
      </c>
      <c r="B91" s="62" t="s">
        <v>142</v>
      </c>
      <c r="C91" s="17" t="s">
        <v>51</v>
      </c>
      <c r="D91" s="17" t="s">
        <v>143</v>
      </c>
      <c r="E91" s="17" t="s">
        <v>91</v>
      </c>
      <c r="F91" s="17">
        <v>2012</v>
      </c>
      <c r="G91" s="27" t="s">
        <v>46</v>
      </c>
      <c r="H91" s="18">
        <v>299</v>
      </c>
      <c r="I91" s="27" t="s">
        <v>47</v>
      </c>
      <c r="J91" s="17" t="s">
        <v>83</v>
      </c>
      <c r="K91" s="27" t="s">
        <v>49</v>
      </c>
      <c r="L91" s="27">
        <v>5</v>
      </c>
    </row>
    <row r="92" spans="1:12" x14ac:dyDescent="0.25">
      <c r="A92" s="12">
        <v>86</v>
      </c>
      <c r="B92" s="62" t="s">
        <v>144</v>
      </c>
      <c r="C92" s="17" t="s">
        <v>43</v>
      </c>
      <c r="D92" s="17" t="s">
        <v>145</v>
      </c>
      <c r="E92" s="17" t="s">
        <v>64</v>
      </c>
      <c r="F92" s="17" t="s">
        <v>146</v>
      </c>
      <c r="G92" s="27" t="s">
        <v>46</v>
      </c>
      <c r="H92" s="18">
        <v>8804</v>
      </c>
      <c r="I92" s="27" t="s">
        <v>47</v>
      </c>
      <c r="J92" s="17" t="s">
        <v>48</v>
      </c>
      <c r="K92" s="27" t="s">
        <v>49</v>
      </c>
      <c r="L92" s="27">
        <v>5</v>
      </c>
    </row>
    <row r="93" spans="1:12" x14ac:dyDescent="0.25">
      <c r="A93" s="12">
        <v>87</v>
      </c>
      <c r="B93" s="62" t="s">
        <v>147</v>
      </c>
      <c r="C93" s="17" t="s">
        <v>43</v>
      </c>
      <c r="D93" s="17" t="s">
        <v>148</v>
      </c>
      <c r="E93" s="17" t="s">
        <v>91</v>
      </c>
      <c r="F93" s="17">
        <v>1962</v>
      </c>
      <c r="G93" s="27" t="s">
        <v>46</v>
      </c>
      <c r="H93" s="18">
        <v>2639</v>
      </c>
      <c r="I93" s="27" t="s">
        <v>47</v>
      </c>
      <c r="J93" s="17" t="s">
        <v>125</v>
      </c>
      <c r="K93" s="27" t="s">
        <v>49</v>
      </c>
      <c r="L93" s="27">
        <v>5</v>
      </c>
    </row>
    <row r="94" spans="1:12" x14ac:dyDescent="0.25">
      <c r="A94" s="12">
        <v>88</v>
      </c>
      <c r="B94" s="62" t="s">
        <v>149</v>
      </c>
      <c r="C94" s="17" t="s">
        <v>43</v>
      </c>
      <c r="D94" s="17" t="s">
        <v>150</v>
      </c>
      <c r="E94" s="17" t="s">
        <v>64</v>
      </c>
      <c r="F94" s="17" t="s">
        <v>151</v>
      </c>
      <c r="G94" s="27" t="s">
        <v>46</v>
      </c>
      <c r="H94" s="18">
        <v>11685</v>
      </c>
      <c r="I94" s="27" t="s">
        <v>47</v>
      </c>
      <c r="J94" s="17" t="s">
        <v>48</v>
      </c>
      <c r="K94" s="27" t="s">
        <v>49</v>
      </c>
      <c r="L94" s="27">
        <v>3</v>
      </c>
    </row>
    <row r="95" spans="1:12" x14ac:dyDescent="0.25">
      <c r="A95" s="12">
        <v>89</v>
      </c>
      <c r="B95" s="62" t="s">
        <v>263</v>
      </c>
      <c r="C95" s="17" t="s">
        <v>43</v>
      </c>
      <c r="D95" s="17" t="s">
        <v>264</v>
      </c>
      <c r="E95" s="17" t="s">
        <v>45</v>
      </c>
      <c r="F95" s="17">
        <v>1910</v>
      </c>
      <c r="G95" s="27" t="s">
        <v>46</v>
      </c>
      <c r="H95" s="18">
        <v>2181</v>
      </c>
      <c r="I95" s="27" t="s">
        <v>47</v>
      </c>
      <c r="J95" s="17" t="s">
        <v>48</v>
      </c>
      <c r="K95" s="27" t="s">
        <v>49</v>
      </c>
      <c r="L95" s="27">
        <v>5</v>
      </c>
    </row>
    <row r="96" spans="1:12" x14ac:dyDescent="0.25">
      <c r="A96" s="12">
        <v>90</v>
      </c>
      <c r="B96" s="62" t="s">
        <v>92</v>
      </c>
      <c r="C96" s="17" t="s">
        <v>89</v>
      </c>
      <c r="D96" s="17" t="s">
        <v>93</v>
      </c>
      <c r="E96" s="17" t="s">
        <v>45</v>
      </c>
      <c r="F96" s="17">
        <v>1965</v>
      </c>
      <c r="G96" s="27" t="s">
        <v>46</v>
      </c>
      <c r="H96" s="18">
        <v>2240</v>
      </c>
      <c r="I96" s="27" t="s">
        <v>47</v>
      </c>
      <c r="J96" s="17" t="s">
        <v>55</v>
      </c>
      <c r="K96" s="27" t="s">
        <v>49</v>
      </c>
      <c r="L96" s="27">
        <v>1</v>
      </c>
    </row>
    <row r="97" spans="1:12" x14ac:dyDescent="0.25">
      <c r="A97" s="12">
        <v>91</v>
      </c>
      <c r="B97" s="62" t="s">
        <v>94</v>
      </c>
      <c r="C97" s="17" t="s">
        <v>43</v>
      </c>
      <c r="D97" s="17" t="s">
        <v>95</v>
      </c>
      <c r="E97" s="17" t="s">
        <v>45</v>
      </c>
      <c r="F97" s="17">
        <v>2024</v>
      </c>
      <c r="G97" s="27" t="s">
        <v>46</v>
      </c>
      <c r="H97" s="18">
        <v>3736</v>
      </c>
      <c r="I97" s="27" t="s">
        <v>47</v>
      </c>
      <c r="J97" s="17" t="s">
        <v>48</v>
      </c>
      <c r="K97" s="27" t="s">
        <v>49</v>
      </c>
      <c r="L97" s="27">
        <v>1</v>
      </c>
    </row>
    <row r="98" spans="1:12" x14ac:dyDescent="0.25">
      <c r="A98" s="12">
        <v>92</v>
      </c>
      <c r="B98" s="62" t="s">
        <v>215</v>
      </c>
      <c r="C98" s="17" t="s">
        <v>43</v>
      </c>
      <c r="D98" s="17" t="s">
        <v>216</v>
      </c>
      <c r="E98" s="17" t="s">
        <v>58</v>
      </c>
      <c r="F98" s="17">
        <v>2020</v>
      </c>
      <c r="G98" s="27" t="s">
        <v>46</v>
      </c>
      <c r="H98" s="18">
        <v>1996</v>
      </c>
      <c r="I98" s="27" t="s">
        <v>47</v>
      </c>
      <c r="J98" s="17" t="s">
        <v>48</v>
      </c>
      <c r="K98" s="27" t="s">
        <v>49</v>
      </c>
      <c r="L98" s="27">
        <v>4</v>
      </c>
    </row>
    <row r="99" spans="1:12" x14ac:dyDescent="0.25">
      <c r="A99" s="12">
        <v>93</v>
      </c>
      <c r="B99" s="62" t="s">
        <v>96</v>
      </c>
      <c r="C99" s="17" t="s">
        <v>43</v>
      </c>
      <c r="D99" s="17" t="s">
        <v>97</v>
      </c>
      <c r="E99" s="17" t="s">
        <v>45</v>
      </c>
      <c r="F99" s="17">
        <v>1986</v>
      </c>
      <c r="G99" s="27" t="s">
        <v>46</v>
      </c>
      <c r="H99" s="18">
        <v>2553</v>
      </c>
      <c r="I99" s="27" t="s">
        <v>47</v>
      </c>
      <c r="J99" s="17" t="s">
        <v>48</v>
      </c>
      <c r="K99" s="27" t="s">
        <v>49</v>
      </c>
      <c r="L99" s="27">
        <v>1</v>
      </c>
    </row>
    <row r="100" spans="1:12" x14ac:dyDescent="0.25">
      <c r="A100" s="12">
        <v>94</v>
      </c>
      <c r="B100" s="63" t="s">
        <v>265</v>
      </c>
      <c r="C100" s="22" t="s">
        <v>43</v>
      </c>
      <c r="D100" s="22" t="s">
        <v>266</v>
      </c>
      <c r="E100" s="22" t="s">
        <v>107</v>
      </c>
      <c r="F100" s="22">
        <v>2026</v>
      </c>
      <c r="G100" s="27" t="s">
        <v>46</v>
      </c>
      <c r="H100" s="23">
        <v>1670</v>
      </c>
      <c r="I100" s="27" t="s">
        <v>47</v>
      </c>
      <c r="J100" s="22" t="s">
        <v>48</v>
      </c>
      <c r="K100" s="27" t="s">
        <v>49</v>
      </c>
      <c r="L100" s="27">
        <v>5</v>
      </c>
    </row>
    <row r="101" spans="1:12" x14ac:dyDescent="0.25">
      <c r="A101" s="12">
        <v>95</v>
      </c>
      <c r="B101" s="62" t="s">
        <v>152</v>
      </c>
      <c r="C101" s="17" t="s">
        <v>51</v>
      </c>
      <c r="D101" s="17" t="s">
        <v>153</v>
      </c>
      <c r="E101" s="17" t="s">
        <v>45</v>
      </c>
      <c r="F101" s="17">
        <v>2016</v>
      </c>
      <c r="G101" s="27" t="s">
        <v>46</v>
      </c>
      <c r="H101" s="18">
        <v>1144</v>
      </c>
      <c r="I101" s="27" t="s">
        <v>47</v>
      </c>
      <c r="J101" s="17" t="s">
        <v>48</v>
      </c>
      <c r="K101" s="27" t="s">
        <v>49</v>
      </c>
      <c r="L101" s="27">
        <v>2</v>
      </c>
    </row>
    <row r="102" spans="1:12" x14ac:dyDescent="0.25">
      <c r="A102" s="12">
        <v>96</v>
      </c>
      <c r="B102" s="62" t="s">
        <v>152</v>
      </c>
      <c r="C102" s="17" t="s">
        <v>43</v>
      </c>
      <c r="D102" s="17" t="s">
        <v>154</v>
      </c>
      <c r="E102" s="17" t="s">
        <v>45</v>
      </c>
      <c r="F102" s="17">
        <v>1999</v>
      </c>
      <c r="G102" s="27" t="s">
        <v>46</v>
      </c>
      <c r="H102" s="18">
        <v>1686</v>
      </c>
      <c r="I102" s="27" t="s">
        <v>47</v>
      </c>
      <c r="J102" s="17" t="s">
        <v>48</v>
      </c>
      <c r="K102" s="27" t="s">
        <v>49</v>
      </c>
      <c r="L102" s="27">
        <v>2</v>
      </c>
    </row>
    <row r="103" spans="1:12" x14ac:dyDescent="0.25">
      <c r="A103" s="12">
        <v>97</v>
      </c>
      <c r="B103" s="62" t="s">
        <v>267</v>
      </c>
      <c r="C103" s="17" t="s">
        <v>43</v>
      </c>
      <c r="D103" s="17" t="s">
        <v>268</v>
      </c>
      <c r="E103" s="17" t="s">
        <v>45</v>
      </c>
      <c r="F103" s="17">
        <v>2008</v>
      </c>
      <c r="G103" s="27" t="s">
        <v>46</v>
      </c>
      <c r="H103" s="18">
        <v>11379</v>
      </c>
      <c r="I103" s="27" t="s">
        <v>47</v>
      </c>
      <c r="J103" s="17" t="s">
        <v>48</v>
      </c>
      <c r="K103" s="27" t="s">
        <v>49</v>
      </c>
      <c r="L103" s="27">
        <v>5</v>
      </c>
    </row>
    <row r="104" spans="1:12" x14ac:dyDescent="0.25">
      <c r="A104" s="12">
        <v>98</v>
      </c>
      <c r="B104" s="63" t="s">
        <v>217</v>
      </c>
      <c r="C104" s="22" t="s">
        <v>51</v>
      </c>
      <c r="D104" s="25" t="s">
        <v>218</v>
      </c>
      <c r="E104" s="22" t="s">
        <v>219</v>
      </c>
      <c r="F104" s="22">
        <v>2004</v>
      </c>
      <c r="G104" s="27" t="s">
        <v>46</v>
      </c>
      <c r="H104" s="23">
        <f>1184/2</f>
        <v>592</v>
      </c>
      <c r="I104" s="27" t="s">
        <v>220</v>
      </c>
      <c r="J104" s="22" t="s">
        <v>220</v>
      </c>
      <c r="K104" s="27" t="s">
        <v>49</v>
      </c>
      <c r="L104" s="27">
        <v>4</v>
      </c>
    </row>
    <row r="105" spans="1:12" x14ac:dyDescent="0.25">
      <c r="A105" s="12">
        <v>99</v>
      </c>
      <c r="B105" s="62" t="s">
        <v>221</v>
      </c>
      <c r="C105" s="17" t="s">
        <v>43</v>
      </c>
      <c r="D105" s="17" t="s">
        <v>222</v>
      </c>
      <c r="E105" s="17" t="s">
        <v>219</v>
      </c>
      <c r="F105" s="17" t="s">
        <v>223</v>
      </c>
      <c r="G105" s="27" t="s">
        <v>46</v>
      </c>
      <c r="H105" s="18">
        <f>2382+594</f>
        <v>2976</v>
      </c>
      <c r="I105" s="27" t="s">
        <v>47</v>
      </c>
      <c r="J105" s="17" t="s">
        <v>48</v>
      </c>
      <c r="K105" s="27" t="s">
        <v>49</v>
      </c>
      <c r="L105" s="27">
        <v>4</v>
      </c>
    </row>
    <row r="106" spans="1:12" x14ac:dyDescent="0.25">
      <c r="A106" s="12">
        <v>100</v>
      </c>
      <c r="B106" s="62" t="s">
        <v>98</v>
      </c>
      <c r="C106" s="17" t="s">
        <v>43</v>
      </c>
      <c r="D106" s="17" t="s">
        <v>68</v>
      </c>
      <c r="E106" s="17" t="s">
        <v>45</v>
      </c>
      <c r="F106" s="17">
        <v>2024</v>
      </c>
      <c r="G106" s="27" t="s">
        <v>46</v>
      </c>
      <c r="H106" s="18">
        <v>4543</v>
      </c>
      <c r="I106" s="27" t="s">
        <v>47</v>
      </c>
      <c r="J106" s="17" t="s">
        <v>48</v>
      </c>
      <c r="K106" s="27" t="s">
        <v>49</v>
      </c>
      <c r="L106" s="27">
        <v>1</v>
      </c>
    </row>
    <row r="107" spans="1:12" x14ac:dyDescent="0.25">
      <c r="A107" s="12">
        <v>101</v>
      </c>
      <c r="B107" s="62" t="s">
        <v>155</v>
      </c>
      <c r="C107" s="17" t="s">
        <v>43</v>
      </c>
      <c r="D107" s="17" t="s">
        <v>156</v>
      </c>
      <c r="E107" s="17" t="s">
        <v>45</v>
      </c>
      <c r="F107" s="17">
        <v>2015</v>
      </c>
      <c r="G107" s="27" t="s">
        <v>46</v>
      </c>
      <c r="H107" s="18">
        <v>6923</v>
      </c>
      <c r="I107" s="27" t="s">
        <v>47</v>
      </c>
      <c r="J107" s="17" t="s">
        <v>48</v>
      </c>
      <c r="K107" s="27" t="s">
        <v>49</v>
      </c>
      <c r="L107" s="27">
        <v>2</v>
      </c>
    </row>
    <row r="108" spans="1:12" x14ac:dyDescent="0.25">
      <c r="A108" s="12">
        <v>102</v>
      </c>
      <c r="B108" s="62" t="s">
        <v>188</v>
      </c>
      <c r="C108" s="17" t="s">
        <v>43</v>
      </c>
      <c r="D108" s="17" t="s">
        <v>189</v>
      </c>
      <c r="E108" s="17" t="s">
        <v>58</v>
      </c>
      <c r="F108" s="17">
        <v>2007</v>
      </c>
      <c r="G108" s="27" t="s">
        <v>46</v>
      </c>
      <c r="H108" s="18">
        <v>1615</v>
      </c>
      <c r="I108" s="27" t="s">
        <v>47</v>
      </c>
      <c r="J108" s="17" t="s">
        <v>48</v>
      </c>
      <c r="K108" s="27" t="s">
        <v>294</v>
      </c>
      <c r="L108" s="27">
        <v>3</v>
      </c>
    </row>
    <row r="109" spans="1:12" x14ac:dyDescent="0.25">
      <c r="A109" s="12">
        <v>103</v>
      </c>
      <c r="B109" s="62" t="s">
        <v>99</v>
      </c>
      <c r="C109" s="17" t="s">
        <v>43</v>
      </c>
      <c r="D109" s="17" t="s">
        <v>100</v>
      </c>
      <c r="E109" s="17" t="s">
        <v>45</v>
      </c>
      <c r="F109" s="17">
        <v>1969</v>
      </c>
      <c r="G109" s="27" t="s">
        <v>46</v>
      </c>
      <c r="H109" s="18">
        <v>8531</v>
      </c>
      <c r="I109" s="27" t="s">
        <v>47</v>
      </c>
      <c r="J109" s="17" t="s">
        <v>48</v>
      </c>
      <c r="K109" s="27" t="s">
        <v>49</v>
      </c>
      <c r="L109" s="27">
        <v>3</v>
      </c>
    </row>
    <row r="110" spans="1:12" x14ac:dyDescent="0.25">
      <c r="A110" s="9"/>
      <c r="B110" s="9"/>
      <c r="C110" s="9"/>
      <c r="D110" s="9"/>
      <c r="E110" s="9"/>
      <c r="F110" s="9"/>
      <c r="G110" s="9"/>
      <c r="H110" s="10">
        <f>SUM(H5:H109)</f>
        <v>353145.99</v>
      </c>
      <c r="I110" s="9"/>
      <c r="J110" s="9"/>
      <c r="K110" s="9"/>
      <c r="L110" s="9">
        <f>COUNT(L5:L109)</f>
        <v>103</v>
      </c>
    </row>
    <row r="113" spans="1:2" x14ac:dyDescent="0.25">
      <c r="A113" s="16" t="s">
        <v>269</v>
      </c>
    </row>
    <row r="114" spans="1:2" x14ac:dyDescent="0.25">
      <c r="A114" s="11" t="s">
        <v>35</v>
      </c>
      <c r="B114" s="11" t="s">
        <v>270</v>
      </c>
    </row>
    <row r="115" spans="1:2" x14ac:dyDescent="0.25">
      <c r="A115" s="11" t="s">
        <v>36</v>
      </c>
      <c r="B115" s="11" t="s">
        <v>271</v>
      </c>
    </row>
    <row r="116" spans="1:2" x14ac:dyDescent="0.25">
      <c r="A116" s="11" t="s">
        <v>37</v>
      </c>
      <c r="B116" s="11" t="s">
        <v>272</v>
      </c>
    </row>
    <row r="117" spans="1:2" x14ac:dyDescent="0.25">
      <c r="A117" s="11" t="s">
        <v>38</v>
      </c>
      <c r="B117" s="11" t="s">
        <v>273</v>
      </c>
    </row>
    <row r="118" spans="1:2" x14ac:dyDescent="0.25">
      <c r="A118" s="11" t="s">
        <v>39</v>
      </c>
      <c r="B118" s="11" t="s">
        <v>274</v>
      </c>
    </row>
    <row r="119" spans="1:2" x14ac:dyDescent="0.25">
      <c r="A119" s="11" t="s">
        <v>40</v>
      </c>
      <c r="B119" s="11" t="s">
        <v>275</v>
      </c>
    </row>
    <row r="121" spans="1:2" x14ac:dyDescent="0.25">
      <c r="A121" s="28" t="s">
        <v>276</v>
      </c>
    </row>
    <row r="122" spans="1:2" x14ac:dyDescent="0.25">
      <c r="A122" s="11">
        <v>1</v>
      </c>
      <c r="B122" s="29">
        <f>COUNTIF($L$7:$L$109, A122)</f>
        <v>25</v>
      </c>
    </row>
    <row r="123" spans="1:2" x14ac:dyDescent="0.25">
      <c r="A123" s="11">
        <v>2</v>
      </c>
      <c r="B123" s="29">
        <f>COUNTIF($L$7:$L$109, A123)</f>
        <v>20</v>
      </c>
    </row>
    <row r="124" spans="1:2" x14ac:dyDescent="0.25">
      <c r="A124" s="11">
        <v>3</v>
      </c>
      <c r="B124" s="29">
        <f>COUNTIF($L$7:$L$109, A124)</f>
        <v>18</v>
      </c>
    </row>
    <row r="125" spans="1:2" x14ac:dyDescent="0.25">
      <c r="A125" s="11">
        <v>4</v>
      </c>
      <c r="B125" s="29">
        <f>COUNTIF($L$7:$L$109, A125)</f>
        <v>15</v>
      </c>
    </row>
    <row r="126" spans="1:2" x14ac:dyDescent="0.25">
      <c r="A126" s="11">
        <v>5</v>
      </c>
      <c r="B126" s="29">
        <f>COUNTIF($L$7:$L$109, A126)</f>
        <v>25</v>
      </c>
    </row>
    <row r="127" spans="1:2" x14ac:dyDescent="0.25">
      <c r="B127" s="11">
        <f>SUM(B122:B126)</f>
        <v>103</v>
      </c>
    </row>
  </sheetData>
  <autoFilter ref="A6:AC110" xr:uid="{5DE21F45-2C92-4FEA-819F-DEB522E6ADDC}"/>
  <sortState xmlns:xlrd2="http://schemas.microsoft.com/office/spreadsheetml/2017/richdata2" ref="A7:L110">
    <sortCondition ref="B7:B110"/>
  </sortState>
  <pageMargins left="0.7" right="0.7" top="0.75" bottom="0.75" header="0.3" footer="0.3"/>
  <pageSetup paperSize="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16E2F-260E-4E2D-BEDF-E380B20A14CD}">
  <dimension ref="A1:AC27"/>
  <sheetViews>
    <sheetView showGridLines="0" workbookViewId="0">
      <selection activeCell="D15" sqref="D15:K15"/>
    </sheetView>
  </sheetViews>
  <sheetFormatPr defaultRowHeight="14.4" x14ac:dyDescent="0.3"/>
  <cols>
    <col min="1" max="1" width="5" customWidth="1"/>
  </cols>
  <sheetData>
    <row r="1" spans="1:29" x14ac:dyDescent="0.3">
      <c r="A1" s="7"/>
      <c r="B1" s="7"/>
      <c r="C1" s="7"/>
      <c r="D1" s="7"/>
      <c r="E1" s="7"/>
      <c r="F1" s="7"/>
      <c r="G1" s="7"/>
      <c r="H1" s="7"/>
      <c r="I1" s="7"/>
      <c r="J1" s="7"/>
      <c r="K1" s="7"/>
      <c r="L1" s="7"/>
      <c r="M1" s="7"/>
      <c r="N1" s="7"/>
      <c r="O1" s="7"/>
      <c r="P1" s="7"/>
      <c r="Q1" s="7"/>
      <c r="R1" s="7"/>
      <c r="S1" s="7"/>
      <c r="T1" s="7"/>
      <c r="U1" s="7"/>
      <c r="V1" s="7"/>
      <c r="W1" s="7"/>
      <c r="X1" s="7"/>
      <c r="Y1" s="7"/>
      <c r="Z1" s="7"/>
      <c r="AA1" s="7"/>
      <c r="AB1" s="7"/>
      <c r="AC1" s="7"/>
    </row>
    <row r="2" spans="1:29" x14ac:dyDescent="0.3">
      <c r="A2" s="7"/>
      <c r="B2" s="8" t="s">
        <v>277</v>
      </c>
      <c r="C2" s="7"/>
      <c r="D2" s="7"/>
      <c r="E2" s="7"/>
      <c r="F2" s="7"/>
      <c r="G2" s="7"/>
      <c r="H2" s="7"/>
      <c r="I2" s="7"/>
      <c r="J2" s="7"/>
      <c r="K2" s="7"/>
      <c r="L2" s="7"/>
      <c r="M2" s="7"/>
      <c r="N2" s="7"/>
      <c r="O2" s="7"/>
      <c r="P2" s="7"/>
      <c r="Q2" s="7"/>
      <c r="R2" s="7"/>
      <c r="S2" s="7"/>
      <c r="T2" s="7"/>
      <c r="U2" s="7"/>
      <c r="V2" s="7"/>
      <c r="W2" s="7"/>
      <c r="X2" s="7"/>
      <c r="Y2" s="7"/>
      <c r="Z2" s="7"/>
      <c r="AA2" s="7"/>
      <c r="AB2" s="7"/>
      <c r="AC2" s="7"/>
    </row>
    <row r="3" spans="1:29" x14ac:dyDescent="0.3">
      <c r="A3" s="7"/>
      <c r="B3" s="7"/>
      <c r="C3" s="7"/>
      <c r="D3" s="7"/>
      <c r="E3" s="7"/>
      <c r="F3" s="7"/>
      <c r="G3" s="7"/>
      <c r="H3" s="7"/>
      <c r="I3" s="7"/>
      <c r="J3" s="7"/>
      <c r="K3" s="7"/>
      <c r="L3" s="7"/>
      <c r="M3" s="7"/>
      <c r="N3" s="7"/>
      <c r="O3" s="7"/>
      <c r="P3" s="7"/>
      <c r="Q3" s="7"/>
      <c r="R3" s="7"/>
      <c r="S3" s="7"/>
      <c r="T3" s="7"/>
      <c r="U3" s="7"/>
      <c r="V3" s="7"/>
      <c r="W3" s="7"/>
      <c r="X3" s="7"/>
      <c r="Y3" s="7"/>
      <c r="Z3" s="7"/>
      <c r="AA3" s="7"/>
      <c r="AB3" s="7"/>
      <c r="AC3" s="7"/>
    </row>
    <row r="5" spans="1:29" ht="25.8" x14ac:dyDescent="0.3">
      <c r="A5" s="47" t="s">
        <v>278</v>
      </c>
      <c r="B5" s="47"/>
      <c r="C5" s="47"/>
      <c r="D5" s="47"/>
      <c r="E5" s="47"/>
      <c r="F5" s="47"/>
      <c r="G5" s="47"/>
      <c r="H5" s="47"/>
      <c r="I5" s="47"/>
      <c r="J5" s="47"/>
      <c r="K5" s="47"/>
    </row>
    <row r="6" spans="1:29" ht="18" x14ac:dyDescent="0.3">
      <c r="A6" s="54" t="s">
        <v>277</v>
      </c>
      <c r="B6" s="54"/>
      <c r="C6" s="54"/>
      <c r="D6" s="54"/>
      <c r="E6" s="54"/>
      <c r="F6" s="54"/>
      <c r="G6" s="54"/>
      <c r="H6" s="54"/>
      <c r="I6" s="54"/>
      <c r="J6" s="54"/>
      <c r="K6" s="54"/>
    </row>
    <row r="7" spans="1:29" ht="14.4" customHeight="1" x14ac:dyDescent="0.3">
      <c r="B7" s="43" t="s">
        <v>279</v>
      </c>
      <c r="C7" s="43"/>
      <c r="D7" s="43"/>
      <c r="E7" s="43"/>
      <c r="F7" s="43"/>
      <c r="G7" s="43"/>
      <c r="H7" s="43"/>
      <c r="I7" s="43"/>
      <c r="J7" s="43"/>
      <c r="K7" s="43"/>
    </row>
    <row r="8" spans="1:29" ht="15.9" customHeight="1" x14ac:dyDescent="0.3">
      <c r="A8" s="3"/>
      <c r="B8" s="43"/>
      <c r="C8" s="43"/>
      <c r="D8" s="43"/>
      <c r="E8" s="43"/>
      <c r="F8" s="43"/>
      <c r="G8" s="43"/>
      <c r="H8" s="43"/>
      <c r="I8" s="43"/>
      <c r="J8" s="43"/>
      <c r="K8" s="43"/>
    </row>
    <row r="9" spans="1:29" ht="14.4" customHeight="1" x14ac:dyDescent="0.3">
      <c r="A9" s="3"/>
      <c r="B9" s="43"/>
      <c r="C9" s="43"/>
      <c r="D9" s="43"/>
      <c r="E9" s="43"/>
      <c r="F9" s="43"/>
      <c r="G9" s="43"/>
      <c r="H9" s="43"/>
      <c r="I9" s="43"/>
      <c r="J9" s="43"/>
      <c r="K9" s="43"/>
    </row>
    <row r="10" spans="1:29" ht="14.4" customHeight="1" x14ac:dyDescent="0.3">
      <c r="A10" s="3"/>
      <c r="B10" s="43"/>
      <c r="C10" s="43"/>
      <c r="D10" s="43"/>
      <c r="E10" s="43"/>
      <c r="F10" s="43"/>
      <c r="G10" s="43"/>
      <c r="H10" s="43"/>
      <c r="I10" s="43"/>
      <c r="J10" s="43"/>
      <c r="K10" s="43"/>
    </row>
    <row r="11" spans="1:29" ht="14.4" customHeight="1" x14ac:dyDescent="0.3">
      <c r="A11" s="3"/>
      <c r="B11" s="43"/>
      <c r="C11" s="43"/>
      <c r="D11" s="43"/>
      <c r="E11" s="43"/>
      <c r="F11" s="43"/>
      <c r="G11" s="43"/>
      <c r="H11" s="43"/>
      <c r="I11" s="43"/>
      <c r="J11" s="43"/>
      <c r="K11" s="43"/>
    </row>
    <row r="12" spans="1:29" ht="14.4" customHeight="1" x14ac:dyDescent="0.3">
      <c r="A12" s="3"/>
      <c r="B12" s="43"/>
      <c r="C12" s="43"/>
      <c r="D12" s="43"/>
      <c r="E12" s="43"/>
      <c r="F12" s="43"/>
      <c r="G12" s="43"/>
      <c r="H12" s="43"/>
      <c r="I12" s="43"/>
      <c r="J12" s="43"/>
      <c r="K12" s="43"/>
    </row>
    <row r="13" spans="1:29" x14ac:dyDescent="0.3">
      <c r="B13" s="43"/>
      <c r="C13" s="43"/>
      <c r="D13" s="43"/>
      <c r="E13" s="43"/>
      <c r="F13" s="43"/>
      <c r="G13" s="43"/>
      <c r="H13" s="43"/>
      <c r="I13" s="43"/>
      <c r="J13" s="43"/>
      <c r="K13" s="43"/>
    </row>
    <row r="14" spans="1:29" ht="15.6" x14ac:dyDescent="0.3">
      <c r="A14" s="50" t="s">
        <v>280</v>
      </c>
      <c r="B14" s="50"/>
      <c r="C14" s="50"/>
      <c r="D14" s="49" t="s">
        <v>4</v>
      </c>
      <c r="E14" s="49"/>
      <c r="F14" s="49"/>
      <c r="G14" s="49"/>
      <c r="H14" s="49"/>
      <c r="I14" s="49"/>
      <c r="J14" s="49"/>
      <c r="K14" s="49"/>
    </row>
    <row r="15" spans="1:29" ht="15.6" x14ac:dyDescent="0.3">
      <c r="A15" s="50" t="s">
        <v>281</v>
      </c>
      <c r="B15" s="50"/>
      <c r="C15" s="50"/>
      <c r="D15" s="48">
        <v>45818</v>
      </c>
      <c r="E15" s="49"/>
      <c r="F15" s="49"/>
      <c r="G15" s="49"/>
      <c r="H15" s="49"/>
      <c r="I15" s="49"/>
      <c r="J15" s="49"/>
      <c r="K15" s="49"/>
    </row>
    <row r="16" spans="1:29" ht="15.6" x14ac:dyDescent="0.3">
      <c r="A16" s="5"/>
      <c r="B16" s="1"/>
      <c r="C16" s="1"/>
    </row>
    <row r="17" spans="1:11" ht="15.6" x14ac:dyDescent="0.3">
      <c r="A17" s="6"/>
      <c r="B17" s="1"/>
      <c r="C17" s="1"/>
    </row>
    <row r="18" spans="1:11" ht="15.6" x14ac:dyDescent="0.3">
      <c r="A18" s="50" t="s">
        <v>282</v>
      </c>
      <c r="B18" s="50"/>
      <c r="C18" s="50"/>
      <c r="D18" s="51" t="s">
        <v>283</v>
      </c>
      <c r="E18" s="51"/>
      <c r="F18" s="51"/>
      <c r="G18" s="51"/>
      <c r="H18" s="51"/>
      <c r="I18" s="51"/>
      <c r="J18" s="51"/>
      <c r="K18" s="51"/>
    </row>
    <row r="19" spans="1:11" ht="15.6" x14ac:dyDescent="0.3">
      <c r="A19" s="4"/>
      <c r="B19" s="4"/>
      <c r="C19" s="4"/>
      <c r="D19" s="51"/>
      <c r="E19" s="51"/>
      <c r="F19" s="51"/>
      <c r="G19" s="51"/>
      <c r="H19" s="51"/>
      <c r="I19" s="51"/>
      <c r="J19" s="51"/>
      <c r="K19" s="51"/>
    </row>
    <row r="20" spans="1:11" ht="15.6" x14ac:dyDescent="0.3">
      <c r="A20" s="50" t="s">
        <v>284</v>
      </c>
      <c r="B20" s="50"/>
      <c r="C20" s="50"/>
      <c r="D20" s="49" t="s">
        <v>285</v>
      </c>
      <c r="E20" s="49"/>
      <c r="F20" s="49"/>
      <c r="G20" s="49"/>
      <c r="H20" s="49"/>
      <c r="I20" s="49"/>
      <c r="J20" s="49"/>
      <c r="K20" s="49"/>
    </row>
    <row r="21" spans="1:11" ht="15.6" x14ac:dyDescent="0.3">
      <c r="A21" s="50" t="s">
        <v>286</v>
      </c>
      <c r="B21" s="50"/>
      <c r="C21" s="50"/>
      <c r="D21" s="49" t="s">
        <v>287</v>
      </c>
      <c r="E21" s="49"/>
      <c r="F21" s="49"/>
      <c r="G21" s="49"/>
      <c r="H21" s="49"/>
      <c r="I21" s="49"/>
      <c r="J21" s="49"/>
      <c r="K21" s="49"/>
    </row>
    <row r="22" spans="1:11" ht="15.6" x14ac:dyDescent="0.3">
      <c r="A22" s="50" t="s">
        <v>288</v>
      </c>
      <c r="B22" s="50"/>
      <c r="C22" s="50"/>
      <c r="D22" s="49" t="s">
        <v>289</v>
      </c>
      <c r="E22" s="49"/>
      <c r="F22" s="49"/>
      <c r="G22" s="49"/>
      <c r="H22" s="49"/>
      <c r="I22" s="49"/>
      <c r="J22" s="49"/>
      <c r="K22" s="49"/>
    </row>
    <row r="23" spans="1:11" ht="15.6" x14ac:dyDescent="0.3">
      <c r="A23" s="2"/>
    </row>
    <row r="24" spans="1:11" ht="15.6" x14ac:dyDescent="0.3">
      <c r="A24" s="2"/>
    </row>
    <row r="25" spans="1:11" ht="15.6" x14ac:dyDescent="0.3">
      <c r="A25" s="2"/>
    </row>
    <row r="26" spans="1:11" ht="15.6" x14ac:dyDescent="0.3">
      <c r="A26" s="53" t="s">
        <v>290</v>
      </c>
      <c r="B26" s="53"/>
      <c r="C26" s="53"/>
      <c r="D26" s="53"/>
      <c r="E26" s="53"/>
      <c r="F26" s="53"/>
      <c r="G26" s="53"/>
      <c r="H26" s="53"/>
      <c r="I26" s="53"/>
      <c r="J26" s="53"/>
      <c r="K26" s="53"/>
    </row>
    <row r="27" spans="1:11" ht="15.6" x14ac:dyDescent="0.3">
      <c r="B27" s="52" t="s">
        <v>291</v>
      </c>
      <c r="C27" s="52"/>
      <c r="D27" s="52"/>
      <c r="E27" s="52"/>
      <c r="F27" s="52"/>
      <c r="G27" s="52"/>
      <c r="H27" s="52"/>
      <c r="I27" s="52"/>
      <c r="J27" s="52"/>
      <c r="K27" s="52"/>
    </row>
  </sheetData>
  <mergeCells count="17">
    <mergeCell ref="B27:K27"/>
    <mergeCell ref="B7:K13"/>
    <mergeCell ref="A26:K26"/>
    <mergeCell ref="A6:K6"/>
    <mergeCell ref="D22:K22"/>
    <mergeCell ref="A22:C22"/>
    <mergeCell ref="A5:K5"/>
    <mergeCell ref="D15:K15"/>
    <mergeCell ref="D14:K14"/>
    <mergeCell ref="D20:K20"/>
    <mergeCell ref="D21:K21"/>
    <mergeCell ref="A20:C20"/>
    <mergeCell ref="A14:C14"/>
    <mergeCell ref="A15:C15"/>
    <mergeCell ref="A18:C18"/>
    <mergeCell ref="A21:C21"/>
    <mergeCell ref="D18:K19"/>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F6751B24B832B4C9A6BBFF09677CB1F" ma:contentTypeVersion="3" ma:contentTypeDescription="Een nieuw document maken." ma:contentTypeScope="" ma:versionID="749624cfd90946771be1604ee00d3a70">
  <xsd:schema xmlns:xsd="http://www.w3.org/2001/XMLSchema" xmlns:xs="http://www.w3.org/2001/XMLSchema" xmlns:p="http://schemas.microsoft.com/office/2006/metadata/properties" xmlns:ns2="f6c01d1d-0c3b-4491-b177-ac902b108077" targetNamespace="http://schemas.microsoft.com/office/2006/metadata/properties" ma:root="true" ma:fieldsID="8cb5c847d8474189de3e118a969a9833" ns2:_="">
    <xsd:import namespace="f6c01d1d-0c3b-4491-b177-ac902b108077"/>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c01d1d-0c3b-4491-b177-ac902b1080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7B28724-82E1-473C-B3F0-23198A456E75}">
  <ds:schemaRefs>
    <ds:schemaRef ds:uri="http://schemas.microsoft.com/sharepoint/v3/contenttype/forms"/>
  </ds:schemaRefs>
</ds:datastoreItem>
</file>

<file path=customXml/itemProps2.xml><?xml version="1.0" encoding="utf-8"?>
<ds:datastoreItem xmlns:ds="http://schemas.openxmlformats.org/officeDocument/2006/customXml" ds:itemID="{C5CF6A3E-854C-4E82-9FDB-6AA6BFED69B6}">
  <ds:schemaRefs>
    <ds:schemaRef ds:uri="http://www.w3.org/XML/1998/namespace"/>
    <ds:schemaRef ds:uri="http://purl.org/dc/terms/"/>
    <ds:schemaRef ds:uri="http://schemas.microsoft.com/office/2006/documentManagement/types"/>
    <ds:schemaRef ds:uri="http://purl.org/dc/elements/1.1/"/>
    <ds:schemaRef ds:uri="http://schemas.microsoft.com/office/2006/metadata/properties"/>
    <ds:schemaRef ds:uri="http://purl.org/dc/dcmitype/"/>
    <ds:schemaRef ds:uri="http://schemas.microsoft.com/office/infopath/2007/PartnerControls"/>
    <ds:schemaRef ds:uri="http://schemas.openxmlformats.org/package/2006/metadata/core-properties"/>
    <ds:schemaRef ds:uri="f6c01d1d-0c3b-4491-b177-ac902b108077"/>
  </ds:schemaRefs>
</ds:datastoreItem>
</file>

<file path=customXml/itemProps3.xml><?xml version="1.0" encoding="utf-8"?>
<ds:datastoreItem xmlns:ds="http://schemas.openxmlformats.org/officeDocument/2006/customXml" ds:itemID="{1F04E17B-BBFC-4DEF-9FDC-8AE9836C3F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c01d1d-0c3b-4491-b177-ac902b1080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1</vt:i4>
      </vt:variant>
    </vt:vector>
  </HeadingPairs>
  <TitlesOfParts>
    <vt:vector size="6" baseType="lpstr">
      <vt:lpstr>Voorblad</vt:lpstr>
      <vt:lpstr>Inhoudsopgave</vt:lpstr>
      <vt:lpstr>Inleiding</vt:lpstr>
      <vt:lpstr>_Inhoud Product_</vt:lpstr>
      <vt:lpstr>Colofon</vt:lpstr>
      <vt:lpstr>Colofon!_Toc194309760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Dirks | Multical</dc:creator>
  <cp:keywords/>
  <dc:description/>
  <cp:lastModifiedBy>Dominique Bribosia</cp:lastModifiedBy>
  <cp:revision/>
  <dcterms:created xsi:type="dcterms:W3CDTF">2025-03-20T07:46:51Z</dcterms:created>
  <dcterms:modified xsi:type="dcterms:W3CDTF">2026-02-24T09:05:15Z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0x0101000F6751B24B832B4C9A6BBFF09677CB1F</vt:lpwstr>
  </property>
  <property fmtid="{D5CDD505-2E9C-101B-9397-08002B2CF9AE}" pid="3" name="_dlc_DocIdItemGuid">
    <vt:lpwstr>3efb4352-354e-445b-8b42-2814c645adaa</vt:lpwstr>
  </property>
  <property fmtid="{D5CDD505-2E9C-101B-9397-08002B2CF9AE}" pid="4" name="MediaServiceImageTags">
    <vt:lpwstr/>
  </property>
  <property fmtid="{D5CDD505-2E9C-101B-9397-08002B2CF9AE}" pid="5" name="DocumentType">
    <vt:lpwstr/>
  </property>
</Properties>
</file>