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TeamInkoop/Gedeelde documenten/05_Dossiers/1_Actuele dossiers/2025-512 Digitale handhaving openbare ruimte/_9 Gunningsleidraad of Aanbestedingsleidraad/Publicatie/"/>
    </mc:Choice>
  </mc:AlternateContent>
  <xr:revisionPtr revIDLastSave="57" documentId="8_{9CCC9499-0BC3-4ABB-BEC8-5A77EAFE8EEB}" xr6:coauthVersionLast="47" xr6:coauthVersionMax="47" xr10:uidLastSave="{FA1142CD-3242-4AF8-8E4C-83E5739C622A}"/>
  <bookViews>
    <workbookView xWindow="-120" yWindow="-120" windowWidth="29040" windowHeight="17520" tabRatio="921" xr2:uid="{00000000-000D-0000-FFFF-FFFF00000000}"/>
  </bookViews>
  <sheets>
    <sheet name="Tab1 Prijzenblad" sheetId="30" r:id="rId1"/>
    <sheet name="Tab2 toelichting punten prijs" sheetId="2" r:id="rId2"/>
    <sheet name="Implementatiekosten" sheetId="3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0" l="1"/>
  <c r="F11" i="30" s="1"/>
  <c r="F4" i="30"/>
  <c r="F8" i="30"/>
  <c r="D12" i="30"/>
  <c r="F12" i="30" s="1"/>
  <c r="F10" i="30"/>
  <c r="F9" i="30"/>
  <c r="D7" i="30"/>
  <c r="F7" i="30" s="1"/>
  <c r="D6" i="30"/>
  <c r="F6" i="30" s="1"/>
  <c r="F3" i="30"/>
  <c r="F13" i="30" l="1"/>
  <c r="F8" i="2"/>
  <c r="D12" i="2" l="1"/>
  <c r="E12" i="2" s="1"/>
  <c r="E23" i="2"/>
  <c r="E17" i="2"/>
  <c r="E20" i="2" l="1"/>
</calcChain>
</file>

<file path=xl/sharedStrings.xml><?xml version="1.0" encoding="utf-8"?>
<sst xmlns="http://schemas.openxmlformats.org/spreadsheetml/2006/main" count="69" uniqueCount="50">
  <si>
    <r>
      <rPr>
        <b/>
        <sz val="11"/>
        <color rgb="FF000000"/>
        <rFont val="Calibri"/>
        <family val="2"/>
      </rPr>
      <t xml:space="preserve">Bijlage F Prijzenblad handhaafsysteem
</t>
    </r>
    <r>
      <rPr>
        <sz val="10"/>
        <color rgb="FF000000"/>
        <rFont val="Arial"/>
        <family val="2"/>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beschreven/aangeboden functionaliteiten in de inschrijfprijs opgenomen moeten zijn.
Alle gele vakken dienen ingevuld te worden. Als inschrijver voor een onderdeel geen kosten, dan dient het getal 0 ingevuld te worden..
</t>
    </r>
    <r>
      <rPr>
        <b/>
        <sz val="11"/>
        <color rgb="FF000000"/>
        <rFont val="Calibri"/>
        <family val="2"/>
      </rPr>
      <t>Let op:</t>
    </r>
    <r>
      <rPr>
        <sz val="10"/>
        <color rgb="FF000000"/>
        <rFont val="Arial"/>
        <family val="2"/>
      </rPr>
      <t xml:space="preserve"> Het plafondbedrag voor de inschrijfprijs bedraagt € 1.800.000 excl. btw
Alle aantallen zijn indicatief en hieraan kunnen geen rechten ontleend. Bij op/afschaling van gebruikers of voertuigen scanoplossing dient verrekening plaats te vinden op basis van de geoffreerde eenheidsprijs.
Naast het prijzenblad tab 1 moet u bij tab 3 een specificatie van de implementatiekosten invullen.</t>
    </r>
  </si>
  <si>
    <t>Omschrijving eenmalige kosten</t>
  </si>
  <si>
    <t>Aantal</t>
  </si>
  <si>
    <t>Eenheidsprijs</t>
  </si>
  <si>
    <t>Eenmalige kosten (excl. btw)</t>
  </si>
  <si>
    <t>Weging</t>
  </si>
  <si>
    <t>kosten  na weging</t>
  </si>
  <si>
    <t>Opmerking</t>
  </si>
  <si>
    <t xml:space="preserve">Implementatiekosten kosten </t>
  </si>
  <si>
    <t>n.v.t.</t>
  </si>
  <si>
    <t>Eenmalige kosten inbouw en montage scanoplossing op voertuig (auto) van opdrachtgever*</t>
  </si>
  <si>
    <t>*Van toepassing als er  tijdens de looptijd een auto wordt toegevoegd. Bij start van de overeenkomst dient er 1 voertuig volledig te worden ingericht met de scanoplossing, kosten hiervoor moeten zijn opgenomen in de implementatiekosten.</t>
  </si>
  <si>
    <t>Omschrijving</t>
  </si>
  <si>
    <t>Totale kosten per jaar (excl. btw)</t>
  </si>
  <si>
    <t>Kosten per gebruiker handhaafsysteem back-office per jaar</t>
  </si>
  <si>
    <t>Kosten per gebruiker handhaafssysteem (op straat en backoffice) per jaar</t>
  </si>
  <si>
    <t>Vaste jaarlijkse kosten voor handhaafsysteem</t>
  </si>
  <si>
    <t xml:space="preserve">Vaste jaarlijkse kosten voor scanoplossing bij 1 auto van opdrachtgever. </t>
  </si>
  <si>
    <t>Vaste jaarlijkse kosten scanoplossing bij uitbreiding met 1 scanvoertuig (auto)</t>
  </si>
  <si>
    <t xml:space="preserve">Huurkosten per etmaal voor een vervangende Scanoplossing (indien verwijtbaar opdrachtgever) </t>
  </si>
  <si>
    <t>Consultancy (per uur)</t>
  </si>
  <si>
    <t>Inschrijfprijs</t>
  </si>
  <si>
    <t>NB inschrijfprijs mag maximaal € 1.800.000 bedragen</t>
  </si>
  <si>
    <t>Toelichting</t>
  </si>
  <si>
    <t>Kostenonderdeel</t>
  </si>
  <si>
    <t>Implementatiekosten</t>
  </si>
  <si>
    <t>Alle kosten voor het werkend opleveren van de aangeboden functionaliteit tot aan de live-gang.Tot de kosten behoren alle kosten zoals (niet uitsluitend) levering, installatie, migratie, configuratie, inrichting, testen, acceptatie, opleidingskosten, zowel voor de software en installatie van de PDA's met alle functionaliteiten conform aanbestedingsstukken.inclusief inbouw en montage kosten van de scanmodule op en in het voertuig (auto) van de opdrachtgever.</t>
  </si>
  <si>
    <t>Vaste jaarlijkse kosten en jaarlijkse kosten per gebruiker (licentie) handhaafsysteem</t>
  </si>
  <si>
    <t>De totale kosten die de inschrijver offreert bij uitbreiding per voertuig (auto) voor het volledig uitvoeren van de scanoplossing, conform aanbestedingsstukken. Tot de kosten behoren alle kosten die minimaal nodig zijn om de scanoplossing operationeel te houden en de uitvoering continu efficient te houden, zoals (niet uitsluitend): helpdeskondersteuning, gebruiksrecht, hosting, beheer, onderhoud, doorontwikkeling (updates, upgrades), nieuw releases enzovoort. Voor de scanoplossing worden alleen vaste kosten berekend en dus geen kosten per gebruiker/licentie. N.B. kosten mogen in ieder geval niet hoger zijn dan de geoffreerde vaste jaarlijkse kosten voor de scanoplossing bij 1 auto van opdrachtgever.</t>
  </si>
  <si>
    <t>Kosten Consultancy</t>
  </si>
  <si>
    <t xml:space="preserve">All-in tarief voor het inzetten van een consultant voor eventuele aanvullende dienstverlening, welke niet inbegrepen is in de opdracht als opgenomen in de aanbestedingsocumenten. De opgegeven tarieven, zijn de tarieven die maximaal in rekening mogen worden gebracht gedurende de looptijd van de overeenkomst (incl. verlengingen) in het geval dat de opdrachtgever inzet van een consultant verlangt. </t>
  </si>
  <si>
    <t>(uw firmanaam)</t>
  </si>
  <si>
    <t xml:space="preserve">Plaats </t>
  </si>
  <si>
    <t>Datum</t>
  </si>
  <si>
    <t>Naam tekeningsbevoegde functionaris</t>
  </si>
  <si>
    <t>Functie tekeningsbevoegde functionaris</t>
  </si>
  <si>
    <t>Handtekening</t>
  </si>
  <si>
    <t>Rekenblad gunningscriterium prijs</t>
  </si>
  <si>
    <t>Prijs</t>
  </si>
  <si>
    <t>Punten</t>
  </si>
  <si>
    <r>
      <t xml:space="preserve">Prijs bij </t>
    </r>
    <r>
      <rPr>
        <b/>
        <u/>
        <sz val="9"/>
        <rFont val="Arial"/>
        <family val="2"/>
      </rPr>
      <t>minimum</t>
    </r>
    <r>
      <rPr>
        <b/>
        <sz val="9"/>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</si>
  <si>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</si>
  <si>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</si>
  <si>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</si>
  <si>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</si>
  <si>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</si>
  <si>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</si>
  <si>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Kosten (excl. btw)</t>
  </si>
  <si>
    <t xml:space="preserve">De totale kosten die de inschrijver offreert voor het volledig uitvoeren van de scanoplossing met 1 voertuig (auto) conform aanbestedingsstukken. Tot de kosten behoren alle kosten die minimaal nodig zijn om de scanoplossing operationeel te houden en de uitvoering continu efficient te houden, zoals (niet uitsluitend): helpdeskondersteuning, gebruiksrecht, hosting, beheer, onderhoud, doorontwikkeling (updates, upgrades), nieuw releases, hardware (vervangen onderdelen) enzovoort. Voor de scanoplossing worden alleen vaste kosten berekend en dus geen kosten per gebruiker/licentie. </t>
  </si>
  <si>
    <t>De periodiek totale kosten die de inschrijver offreert voor het leveren van alle functionaliteiten conform aanbestedingstukken.Tot de kosten behoren alle kosten zoals (niet uitsluitend): helpdeskondersteuning,  gebruiksrecht, hosting, beheer, doorontwikkeling (updates, upgrades), nieuw releases enzovoort. Deze kosten kunnen bestaan uit vaste jaarlijkste kosten en/of jaarkosten afhankelijk van het aantal gebruikers (licenties). Vaste jaarlijkse kosten blijven gelijk ongeacht het aantal gebruikers. Deze kosten betreffen dus alle kosten voor het handhaafsysteem vanaf live-gang. De kosten voor het installeren van nieuwe PDA's na live-gang zijn inbegrepen in de vaste jaarlijkste kosten, ongeacht het aantal PDA's dat geïnstalleerd moet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</si>
</sst>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5"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1"/>
      <color rgb="FF000000"/>
      <name val="Calibri"/>
      <family val="2"/>
    </font>
    <font>
      <b/>
      <sz val="11"/>
      <color rgb="FF000000"/>
      <name val="Calibri"/>
      <family val="2"/>
    </font>
    <font>
      <sz val="10"/>
      <color rgb="FF000000"/>
      <name val="Arial"/>
      <family val="2"/>
    </font>
    <font>
      <b/>
      <sz val="10"/>
      <color rgb="FF000000"/>
      <name val="Arial"/>
      <family val="2"/>
    </font>
    <font>
      <b/>
      <sz val="9"/>
      <name val="Corbel"/>
      <family val="2"/>
    </font>
    <font>
      <b/>
      <sz val="9"/>
      <color rgb="FF000000"/>
      <name val="Corbel"/>
      <family val="2"/>
    </font>
    <font>
      <sz val="10"/>
      <color rgb="FF000000"/>
      <name val="Calibri"/>
      <family val="2"/>
    </font>
    <font>
      <sz val="11"/>
      <color rgb="FFFF0000"/>
      <name val="Calibri"/>
      <family val="2"/>
    </font>
  </fonts>
  <fills count="22">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rgb="FF000000"/>
      </patternFill>
    </fill>
    <fill>
      <patternFill patternType="solid">
        <fgColor rgb="FFD9D9D9"/>
        <bgColor rgb="FF000000"/>
      </patternFill>
    </fill>
    <fill>
      <patternFill patternType="solid">
        <fgColor rgb="FFD5DCE4"/>
        <bgColor rgb="FF000000"/>
      </patternFill>
    </fill>
    <fill>
      <patternFill patternType="solid">
        <fgColor rgb="FFC4D79B"/>
        <bgColor rgb="FF000000"/>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23">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93">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0" fontId="2" fillId="9" borderId="0" xfId="0" applyFont="1" applyFill="1"/>
    <xf numFmtId="49" fontId="4" fillId="10" borderId="6" xfId="0" applyNumberFormat="1" applyFont="1" applyFill="1" applyBorder="1"/>
    <xf numFmtId="49" fontId="6" fillId="10" borderId="6"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0" fontId="8" fillId="10" borderId="0" xfId="0" applyFont="1" applyFill="1" applyAlignment="1">
      <alignment vertical="center" wrapText="1"/>
    </xf>
    <xf numFmtId="0" fontId="11" fillId="10" borderId="0" xfId="0" applyFont="1" applyFill="1"/>
    <xf numFmtId="0" fontId="11" fillId="10" borderId="7" xfId="0" applyFont="1" applyFill="1" applyBorder="1"/>
    <xf numFmtId="0" fontId="22" fillId="9" borderId="0" xfId="19" applyFont="1" applyFill="1"/>
    <xf numFmtId="167" fontId="22" fillId="9" borderId="0" xfId="19" applyNumberFormat="1" applyFont="1" applyFill="1"/>
    <xf numFmtId="0" fontId="4" fillId="9" borderId="0" xfId="19" applyFont="1" applyFill="1"/>
    <xf numFmtId="49" fontId="4" fillId="10" borderId="9" xfId="0" applyNumberFormat="1" applyFont="1" applyFill="1" applyBorder="1"/>
    <xf numFmtId="49" fontId="4" fillId="10" borderId="10" xfId="0" applyNumberFormat="1" applyFont="1" applyFill="1" applyBorder="1"/>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167" fontId="4" fillId="12" borderId="13" xfId="23" applyNumberFormat="1" applyFont="1" applyFill="1" applyBorder="1" applyAlignment="1" applyProtection="1">
      <alignment horizontal="left" vertical="center"/>
      <protection locked="0"/>
    </xf>
    <xf numFmtId="0" fontId="4" fillId="12" borderId="13" xfId="0" applyFont="1" applyFill="1" applyBorder="1" applyAlignment="1" applyProtection="1">
      <alignment horizontal="center" vertical="center"/>
      <protection locked="0"/>
    </xf>
    <xf numFmtId="0" fontId="24" fillId="12" borderId="8" xfId="0" applyFont="1" applyFill="1" applyBorder="1" applyAlignment="1" applyProtection="1">
      <alignment horizontal="center" vertical="center"/>
      <protection locked="0"/>
    </xf>
    <xf numFmtId="167" fontId="4" fillId="12" borderId="8" xfId="23" applyNumberFormat="1" applyFont="1" applyFill="1" applyBorder="1" applyAlignment="1" applyProtection="1">
      <alignment horizontal="left" vertical="center"/>
      <protection locked="0"/>
    </xf>
    <xf numFmtId="0" fontId="4" fillId="12" borderId="8"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167" fontId="24" fillId="12" borderId="8" xfId="23" applyNumberFormat="1" applyFont="1" applyFill="1" applyBorder="1" applyAlignment="1" applyProtection="1">
      <alignment horizontal="left" vertical="center"/>
    </xf>
    <xf numFmtId="0" fontId="27" fillId="0" borderId="0" xfId="0" applyFont="1" applyProtection="1">
      <protection locked="0"/>
    </xf>
    <xf numFmtId="0" fontId="27" fillId="0" borderId="0" xfId="0" applyFont="1"/>
    <xf numFmtId="0" fontId="27" fillId="0" borderId="0" xfId="0" applyFont="1" applyAlignment="1" applyProtection="1">
      <alignment wrapText="1"/>
      <protection locked="0"/>
    </xf>
    <xf numFmtId="170" fontId="27" fillId="0" borderId="0" xfId="0" applyNumberFormat="1" applyFont="1" applyProtection="1">
      <protection locked="0"/>
    </xf>
    <xf numFmtId="0" fontId="29" fillId="0" borderId="16" xfId="0" applyFont="1" applyBorder="1" applyAlignment="1">
      <alignment vertical="center" wrapText="1"/>
    </xf>
    <xf numFmtId="0" fontId="30" fillId="0" borderId="16" xfId="0" applyFont="1" applyBorder="1" applyAlignment="1">
      <alignment vertical="center" wrapText="1"/>
    </xf>
    <xf numFmtId="0" fontId="28" fillId="0" borderId="0" xfId="0" applyFont="1"/>
    <xf numFmtId="0" fontId="30" fillId="16" borderId="17" xfId="0" applyFont="1" applyFill="1" applyBorder="1" applyAlignment="1">
      <alignment vertical="center" wrapText="1"/>
    </xf>
    <xf numFmtId="0" fontId="31" fillId="0" borderId="16" xfId="0" applyFont="1" applyBorder="1" applyAlignment="1">
      <alignment horizontal="left" vertical="top" wrapText="1"/>
    </xf>
    <xf numFmtId="0" fontId="28" fillId="0" borderId="16" xfId="0" applyFont="1" applyBorder="1" applyAlignment="1">
      <alignment vertical="top"/>
    </xf>
    <xf numFmtId="0" fontId="27" fillId="17" borderId="16" xfId="0" applyFont="1" applyFill="1" applyBorder="1"/>
    <xf numFmtId="0" fontId="10" fillId="18" borderId="0" xfId="0" applyFont="1" applyFill="1" applyAlignment="1">
      <alignment vertical="center"/>
    </xf>
    <xf numFmtId="0" fontId="5" fillId="18" borderId="0" xfId="0" applyFont="1" applyFill="1" applyAlignment="1">
      <alignment vertical="center"/>
    </xf>
    <xf numFmtId="49" fontId="4" fillId="18" borderId="0" xfId="0" applyNumberFormat="1" applyFont="1" applyFill="1"/>
    <xf numFmtId="49" fontId="4" fillId="18" borderId="0" xfId="0" applyNumberFormat="1" applyFont="1" applyFill="1" applyAlignment="1">
      <alignment horizontal="center"/>
    </xf>
    <xf numFmtId="0" fontId="7" fillId="18" borderId="0" xfId="0" applyFont="1" applyFill="1" applyAlignment="1">
      <alignment horizontal="left" vertical="center" wrapText="1"/>
    </xf>
    <xf numFmtId="0" fontId="8" fillId="18" borderId="0" xfId="0" applyFont="1" applyFill="1" applyAlignment="1">
      <alignment vertical="center" wrapText="1"/>
    </xf>
    <xf numFmtId="49" fontId="7" fillId="18" borderId="0" xfId="0" applyNumberFormat="1" applyFont="1" applyFill="1" applyAlignment="1">
      <alignment horizontal="left" vertical="center"/>
    </xf>
    <xf numFmtId="49" fontId="8" fillId="18" borderId="0" xfId="0" applyNumberFormat="1" applyFont="1" applyFill="1" applyAlignment="1">
      <alignment vertical="center"/>
    </xf>
    <xf numFmtId="0" fontId="22" fillId="19" borderId="11" xfId="19" applyFont="1" applyFill="1" applyBorder="1" applyAlignment="1">
      <alignment vertical="center"/>
    </xf>
    <xf numFmtId="0" fontId="22" fillId="19" borderId="12" xfId="19" applyFont="1" applyFill="1" applyBorder="1" applyAlignment="1">
      <alignment vertical="center"/>
    </xf>
    <xf numFmtId="0" fontId="23" fillId="19" borderId="8" xfId="19" applyFont="1" applyFill="1" applyBorder="1" applyAlignment="1">
      <alignment vertical="center"/>
    </xf>
    <xf numFmtId="165" fontId="24" fillId="13" borderId="8" xfId="0" applyNumberFormat="1" applyFont="1" applyFill="1" applyBorder="1" applyAlignment="1" applyProtection="1">
      <alignment horizontal="center" vertical="center"/>
      <protection locked="0"/>
    </xf>
    <xf numFmtId="0" fontId="29" fillId="0" borderId="0" xfId="0" applyFont="1" applyAlignment="1">
      <alignment vertical="top" wrapText="1"/>
    </xf>
    <xf numFmtId="0" fontId="28" fillId="21" borderId="16" xfId="0" applyFont="1" applyFill="1" applyBorder="1" applyAlignment="1">
      <alignment horizontal="left" vertical="top" wrapText="1"/>
    </xf>
    <xf numFmtId="0" fontId="33" fillId="0" borderId="16" xfId="0" applyFont="1" applyBorder="1" applyAlignment="1">
      <alignment horizontal="left" vertical="top" wrapText="1"/>
    </xf>
    <xf numFmtId="0" fontId="33" fillId="0" borderId="18" xfId="0" applyFont="1" applyBorder="1" applyAlignment="1">
      <alignment horizontal="left" vertical="top" wrapText="1"/>
    </xf>
    <xf numFmtId="0" fontId="33" fillId="0" borderId="16" xfId="0" applyFont="1" applyBorder="1" applyAlignment="1">
      <alignment vertical="center" wrapText="1"/>
    </xf>
    <xf numFmtId="0" fontId="29" fillId="0" borderId="20" xfId="0" applyFont="1" applyBorder="1" applyAlignment="1">
      <alignment vertical="center" wrapText="1"/>
    </xf>
    <xf numFmtId="170" fontId="29" fillId="14" borderId="16" xfId="0" applyNumberFormat="1" applyFont="1" applyFill="1" applyBorder="1" applyAlignment="1" applyProtection="1">
      <alignment horizontal="center" vertical="top" wrapText="1"/>
      <protection locked="0"/>
    </xf>
    <xf numFmtId="0" fontId="27" fillId="0" borderId="16" xfId="0" applyFont="1" applyBorder="1" applyAlignment="1">
      <alignment horizontal="center" vertical="top"/>
    </xf>
    <xf numFmtId="0" fontId="28" fillId="0" borderId="16" xfId="0" applyFont="1" applyBorder="1" applyAlignment="1">
      <alignment horizontal="center" vertical="top" wrapText="1"/>
    </xf>
    <xf numFmtId="0" fontId="28" fillId="21" borderId="16" xfId="0" applyFont="1" applyFill="1" applyBorder="1" applyAlignment="1">
      <alignment horizontal="center" vertical="top" wrapText="1"/>
    </xf>
    <xf numFmtId="0" fontId="29" fillId="0" borderId="16" xfId="0" applyFont="1" applyBorder="1" applyAlignment="1">
      <alignment horizontal="center" vertical="top" wrapText="1"/>
    </xf>
    <xf numFmtId="170" fontId="27" fillId="0" borderId="16" xfId="0" applyNumberFormat="1" applyFont="1" applyBorder="1" applyAlignment="1">
      <alignment horizontal="center" vertical="top"/>
    </xf>
    <xf numFmtId="0" fontId="30" fillId="0" borderId="16" xfId="0" applyFont="1" applyBorder="1" applyAlignment="1">
      <alignment horizontal="center" vertical="top" wrapText="1"/>
    </xf>
    <xf numFmtId="0" fontId="30" fillId="15" borderId="16" xfId="0" applyFont="1" applyFill="1" applyBorder="1" applyAlignment="1">
      <alignment horizontal="center" vertical="top" wrapText="1"/>
    </xf>
    <xf numFmtId="44" fontId="27" fillId="0" borderId="16" xfId="0" applyNumberFormat="1" applyFont="1" applyBorder="1" applyAlignment="1">
      <alignment horizontal="center" vertical="top"/>
    </xf>
    <xf numFmtId="0" fontId="34" fillId="11" borderId="0" xfId="0" applyFont="1" applyFill="1" applyAlignment="1" applyProtection="1">
      <alignment vertical="top" wrapText="1"/>
      <protection locked="0"/>
    </xf>
    <xf numFmtId="0" fontId="28" fillId="0" borderId="0" xfId="0" applyFont="1" applyAlignment="1">
      <alignment vertical="center"/>
    </xf>
    <xf numFmtId="170" fontId="28" fillId="0" borderId="16" xfId="0" applyNumberFormat="1" applyFont="1" applyBorder="1" applyAlignment="1">
      <alignment horizontal="center" vertical="top" wrapText="1"/>
    </xf>
    <xf numFmtId="170" fontId="27" fillId="0" borderId="16" xfId="0" applyNumberFormat="1" applyFont="1" applyBorder="1" applyAlignment="1">
      <alignment horizontal="center" vertical="top" wrapText="1"/>
    </xf>
    <xf numFmtId="0" fontId="33" fillId="11" borderId="16" xfId="0" applyFont="1" applyFill="1" applyBorder="1" applyAlignment="1">
      <alignment horizontal="left" vertical="top" wrapText="1"/>
    </xf>
    <xf numFmtId="44" fontId="27" fillId="0" borderId="0" xfId="0" applyNumberFormat="1" applyFont="1"/>
    <xf numFmtId="0" fontId="32" fillId="20" borderId="16" xfId="0" applyFont="1" applyFill="1" applyBorder="1" applyAlignment="1" applyProtection="1">
      <alignment horizontal="left" vertical="top" wrapText="1"/>
      <protection locked="0"/>
    </xf>
    <xf numFmtId="0" fontId="30" fillId="16" borderId="16" xfId="0" applyFont="1" applyFill="1" applyBorder="1" applyAlignment="1">
      <alignment horizontal="center" vertical="center" wrapText="1"/>
    </xf>
    <xf numFmtId="0" fontId="29" fillId="0" borderId="16" xfId="0" applyFont="1" applyBorder="1" applyAlignment="1">
      <alignment horizontal="left" vertical="top" wrapText="1"/>
    </xf>
    <xf numFmtId="0" fontId="29" fillId="0" borderId="18" xfId="0" applyFont="1" applyBorder="1" applyAlignment="1">
      <alignment horizontal="left" vertical="top" wrapText="1"/>
    </xf>
    <xf numFmtId="0" fontId="27" fillId="0" borderId="0" xfId="0" applyFont="1" applyAlignment="1">
      <alignment horizontal="left"/>
    </xf>
    <xf numFmtId="0" fontId="29" fillId="0" borderId="19" xfId="0" applyFont="1" applyBorder="1" applyAlignment="1">
      <alignment horizontal="left" vertical="top" wrapText="1"/>
    </xf>
    <xf numFmtId="0" fontId="27" fillId="0" borderId="14" xfId="0" applyFont="1" applyBorder="1" applyAlignment="1">
      <alignment horizontal="left" vertical="top" wrapText="1"/>
    </xf>
    <xf numFmtId="0" fontId="27" fillId="0" borderId="15"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49" fontId="9" fillId="9" borderId="8"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9" borderId="10"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2" xfId="0" applyNumberFormat="1" applyFont="1" applyFill="1" applyBorder="1" applyAlignment="1">
      <alignment horizontal="left" vertical="center"/>
    </xf>
    <xf numFmtId="0" fontId="23"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toelichting punten prijs'!$D$8:$D$10</c:f>
              <c:numCache>
                <c:formatCode>"€"\ #,##0.00</c:formatCode>
                <c:ptCount val="3"/>
                <c:pt idx="0">
                  <c:v>1800000</c:v>
                </c:pt>
                <c:pt idx="1">
                  <c:v>1400000</c:v>
                </c:pt>
                <c:pt idx="2">
                  <c:v>0</c:v>
                </c:pt>
              </c:numCache>
            </c:numRef>
          </c:xVal>
          <c:yVal>
            <c:numRef>
              <c:f>'Tab2 toelichting punten prijs'!$E$8:$E$10</c:f>
              <c:numCache>
                <c:formatCode>General</c:formatCode>
                <c:ptCount val="3"/>
                <c:pt idx="0">
                  <c:v>0</c:v>
                </c:pt>
                <c:pt idx="1">
                  <c:v>20</c:v>
                </c:pt>
                <c:pt idx="2">
                  <c:v>20</c:v>
                </c:pt>
              </c:numCache>
            </c:numRef>
          </c:yVal>
          <c:smooth val="0"/>
          <c:extLst>
            <c:ext xmlns:c16="http://schemas.microsoft.com/office/drawing/2014/chart" uri="{C3380CC4-5D6E-409C-BE32-E72D297353CC}">
              <c16:uniqueId val="{00000000-7E81-4B9D-94AE-61703CF2A6EC}"/>
            </c:ext>
          </c:extLst>
        </c:ser>
        <c:ser>
          <c:idx val="1"/>
          <c:order val="1"/>
          <c:tx>
            <c:strRef>
              <c:f>'Tab2 toelichting punten prijs'!$B$12:$C$12</c:f>
              <c:strCache>
                <c:ptCount val="1"/>
                <c:pt idx="0">
                  <c:v>Score voor waarde van inschrijver</c:v>
                </c:pt>
              </c:strCache>
            </c:strRef>
          </c:tx>
          <c:marker>
            <c:symbol val="triangle"/>
            <c:size val="7"/>
          </c:marker>
          <c:xVal>
            <c:numRef>
              <c:f>'Tab2 toelichting punten prijs'!$D$12</c:f>
              <c:numCache>
                <c:formatCode>"€"\ #,##0.00</c:formatCode>
                <c:ptCount val="1"/>
                <c:pt idx="0">
                  <c:v>0</c:v>
                </c:pt>
              </c:numCache>
            </c:numRef>
          </c:xVal>
          <c:yVal>
            <c:numRef>
              <c:f>'Tab2 toelichting punten prijs'!$E$12</c:f>
              <c:numCache>
                <c:formatCode>0.0</c:formatCode>
                <c:ptCount val="1"/>
                <c:pt idx="0">
                  <c:v>20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125896</xdr:colOff>
      <xdr:row>12</xdr:row>
      <xdr:rowOff>150412</xdr:rowOff>
    </xdr:from>
    <xdr:to>
      <xdr:col>2</xdr:col>
      <xdr:colOff>2418522</xdr:colOff>
      <xdr:row>27</xdr:row>
      <xdr:rowOff>91358</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M28"/>
  <sheetViews>
    <sheetView tabSelected="1" topLeftCell="A3" workbookViewId="0">
      <selection activeCell="C11" sqref="C11"/>
    </sheetView>
  </sheetViews>
  <sheetFormatPr defaultColWidth="9.140625" defaultRowHeight="15" x14ac:dyDescent="0.25"/>
  <cols>
    <col min="1" max="1" width="41.42578125" style="33" customWidth="1"/>
    <col min="2" max="2" width="18.42578125" style="33" customWidth="1"/>
    <col min="3" max="3" width="19.42578125" style="33" customWidth="1"/>
    <col min="4" max="4" width="28.7109375" style="33" customWidth="1"/>
    <col min="5" max="5" width="22.7109375" style="33" customWidth="1"/>
    <col min="6" max="6" width="23.7109375" style="33" customWidth="1"/>
    <col min="7" max="7" width="61" style="32" customWidth="1"/>
    <col min="8" max="8" width="19.28515625" style="32" customWidth="1"/>
    <col min="9" max="9" width="14.140625" style="32" customWidth="1"/>
    <col min="10" max="12" width="13.7109375" style="32" customWidth="1"/>
    <col min="13" max="13" width="14.5703125" style="32" bestFit="1" customWidth="1"/>
    <col min="14" max="16372" width="9.140625" style="33"/>
    <col min="16373" max="16380" width="9.140625" style="33" bestFit="1"/>
    <col min="16381" max="16384" width="9.140625" style="33"/>
  </cols>
  <sheetData>
    <row r="1" spans="1:8" ht="196.5" customHeight="1" x14ac:dyDescent="0.25">
      <c r="A1" s="82" t="s">
        <v>0</v>
      </c>
      <c r="B1" s="82"/>
      <c r="C1" s="82"/>
      <c r="D1" s="82"/>
      <c r="E1" s="82"/>
      <c r="F1" s="83"/>
    </row>
    <row r="2" spans="1:8" ht="39.6" customHeight="1" x14ac:dyDescent="0.25">
      <c r="A2" s="56" t="s">
        <v>1</v>
      </c>
      <c r="B2" s="64" t="s">
        <v>2</v>
      </c>
      <c r="C2" s="64" t="s">
        <v>3</v>
      </c>
      <c r="D2" s="64" t="s">
        <v>4</v>
      </c>
      <c r="E2" s="64" t="s">
        <v>5</v>
      </c>
      <c r="F2" s="64" t="s">
        <v>6</v>
      </c>
      <c r="G2" s="64" t="s">
        <v>7</v>
      </c>
      <c r="H2" s="35"/>
    </row>
    <row r="3" spans="1:8" ht="39.6" customHeight="1" x14ac:dyDescent="0.25">
      <c r="A3" s="36" t="s">
        <v>8</v>
      </c>
      <c r="B3" s="63" t="s">
        <v>9</v>
      </c>
      <c r="C3" s="63" t="s">
        <v>9</v>
      </c>
      <c r="D3" s="61"/>
      <c r="E3" s="62">
        <v>1</v>
      </c>
      <c r="F3" s="72">
        <f>D3*E3</f>
        <v>0</v>
      </c>
      <c r="G3" s="34"/>
      <c r="H3" s="35"/>
    </row>
    <row r="4" spans="1:8" ht="74.25" customHeight="1" x14ac:dyDescent="0.25">
      <c r="A4" s="57" t="s">
        <v>10</v>
      </c>
      <c r="B4" s="63" t="s">
        <v>9</v>
      </c>
      <c r="C4" s="63" t="s">
        <v>9</v>
      </c>
      <c r="D4" s="61"/>
      <c r="E4" s="62">
        <v>1</v>
      </c>
      <c r="F4" s="66">
        <f>D4*E4</f>
        <v>0</v>
      </c>
      <c r="G4" s="57" t="s">
        <v>11</v>
      </c>
      <c r="H4" s="35"/>
    </row>
    <row r="5" spans="1:8" ht="39.6" customHeight="1" x14ac:dyDescent="0.25">
      <c r="A5" s="56" t="s">
        <v>12</v>
      </c>
      <c r="B5" s="64" t="s">
        <v>2</v>
      </c>
      <c r="C5" s="64" t="s">
        <v>3</v>
      </c>
      <c r="D5" s="64" t="s">
        <v>13</v>
      </c>
      <c r="E5" s="64" t="s">
        <v>5</v>
      </c>
      <c r="F5" s="64" t="s">
        <v>6</v>
      </c>
      <c r="G5" s="34"/>
      <c r="H5" s="35"/>
    </row>
    <row r="6" spans="1:8" ht="39.6" customHeight="1" x14ac:dyDescent="0.25">
      <c r="A6" s="57" t="s">
        <v>14</v>
      </c>
      <c r="B6" s="63">
        <v>7</v>
      </c>
      <c r="C6" s="61"/>
      <c r="D6" s="66">
        <f>B6*C6</f>
        <v>0</v>
      </c>
      <c r="E6" s="62">
        <v>8</v>
      </c>
      <c r="F6" s="66">
        <f t="shared" ref="F6:F12" si="0">D6*E6</f>
        <v>0</v>
      </c>
      <c r="G6" s="34"/>
      <c r="H6" s="35"/>
    </row>
    <row r="7" spans="1:8" ht="40.5" customHeight="1" x14ac:dyDescent="0.25">
      <c r="A7" s="58" t="s">
        <v>15</v>
      </c>
      <c r="B7" s="63">
        <v>64</v>
      </c>
      <c r="C7" s="61"/>
      <c r="D7" s="66">
        <f>B7*C7</f>
        <v>0</v>
      </c>
      <c r="E7" s="62">
        <v>8</v>
      </c>
      <c r="F7" s="73">
        <f t="shared" si="0"/>
        <v>0</v>
      </c>
      <c r="G7" s="34"/>
      <c r="H7" s="35"/>
    </row>
    <row r="8" spans="1:8" ht="28.5" customHeight="1" x14ac:dyDescent="0.25">
      <c r="A8" s="57" t="s">
        <v>16</v>
      </c>
      <c r="B8" s="63" t="s">
        <v>9</v>
      </c>
      <c r="C8" s="63" t="s">
        <v>9</v>
      </c>
      <c r="D8" s="61"/>
      <c r="E8" s="62">
        <v>8</v>
      </c>
      <c r="F8" s="73">
        <f t="shared" si="0"/>
        <v>0</v>
      </c>
      <c r="G8" s="34"/>
      <c r="H8" s="35"/>
    </row>
    <row r="9" spans="1:8" ht="32.25" customHeight="1" x14ac:dyDescent="0.25">
      <c r="A9" s="74" t="s">
        <v>17</v>
      </c>
      <c r="B9" s="63" t="s">
        <v>9</v>
      </c>
      <c r="C9" s="63" t="s">
        <v>9</v>
      </c>
      <c r="D9" s="61"/>
      <c r="E9" s="62">
        <v>8</v>
      </c>
      <c r="F9" s="66">
        <f t="shared" si="0"/>
        <v>0</v>
      </c>
      <c r="G9" s="34"/>
    </row>
    <row r="10" spans="1:8" ht="36" customHeight="1" x14ac:dyDescent="0.25">
      <c r="A10" s="74" t="s">
        <v>18</v>
      </c>
      <c r="B10" s="63" t="s">
        <v>9</v>
      </c>
      <c r="C10" s="63" t="s">
        <v>9</v>
      </c>
      <c r="D10" s="61"/>
      <c r="E10" s="62">
        <v>3</v>
      </c>
      <c r="F10" s="66">
        <f t="shared" si="0"/>
        <v>0</v>
      </c>
      <c r="G10" s="34"/>
    </row>
    <row r="11" spans="1:8" ht="36" customHeight="1" x14ac:dyDescent="0.25">
      <c r="A11" s="59" t="s">
        <v>19</v>
      </c>
      <c r="B11" s="65">
        <v>1</v>
      </c>
      <c r="C11" s="61"/>
      <c r="D11" s="72">
        <f>B11*C11</f>
        <v>0</v>
      </c>
      <c r="E11" s="62">
        <v>1</v>
      </c>
      <c r="F11" s="66">
        <f t="shared" si="0"/>
        <v>0</v>
      </c>
      <c r="G11" s="34"/>
    </row>
    <row r="12" spans="1:8" ht="39" customHeight="1" x14ac:dyDescent="0.25">
      <c r="A12" s="59" t="s">
        <v>20</v>
      </c>
      <c r="B12" s="65">
        <v>40</v>
      </c>
      <c r="C12" s="61"/>
      <c r="D12" s="72">
        <f>B12*C12</f>
        <v>0</v>
      </c>
      <c r="E12" s="62">
        <v>8</v>
      </c>
      <c r="F12" s="66">
        <f t="shared" si="0"/>
        <v>0</v>
      </c>
    </row>
    <row r="13" spans="1:8" ht="39" customHeight="1" x14ac:dyDescent="0.25">
      <c r="A13" s="37" t="s">
        <v>21</v>
      </c>
      <c r="B13" s="67" t="s">
        <v>9</v>
      </c>
      <c r="C13" s="67" t="s">
        <v>9</v>
      </c>
      <c r="D13" s="68"/>
      <c r="E13" s="68"/>
      <c r="F13" s="69">
        <f>SUM(F3:F12)</f>
        <v>0</v>
      </c>
      <c r="G13" s="34" t="s">
        <v>22</v>
      </c>
    </row>
    <row r="14" spans="1:8" x14ac:dyDescent="0.25">
      <c r="A14" s="38"/>
      <c r="B14" s="38"/>
      <c r="C14" s="38"/>
      <c r="D14" s="38"/>
      <c r="E14" s="38"/>
    </row>
    <row r="15" spans="1:8" ht="44.25" customHeight="1" thickBot="1" x14ac:dyDescent="0.3">
      <c r="A15" s="71" t="s">
        <v>23</v>
      </c>
      <c r="F15" s="75"/>
    </row>
    <row r="16" spans="1:8" ht="37.5" customHeight="1" x14ac:dyDescent="0.25">
      <c r="A16" s="39" t="s">
        <v>24</v>
      </c>
      <c r="B16" s="77" t="s">
        <v>12</v>
      </c>
      <c r="C16" s="77"/>
      <c r="D16" s="77"/>
      <c r="E16" s="77"/>
      <c r="F16" s="55"/>
    </row>
    <row r="17" spans="1:7" ht="70.5" customHeight="1" x14ac:dyDescent="0.25">
      <c r="A17" s="36" t="s">
        <v>25</v>
      </c>
      <c r="B17" s="79" t="s">
        <v>26</v>
      </c>
      <c r="C17" s="79"/>
      <c r="D17" s="79"/>
      <c r="E17" s="79"/>
      <c r="F17" s="55"/>
    </row>
    <row r="18" spans="1:7" ht="105.75" customHeight="1" x14ac:dyDescent="0.25">
      <c r="A18" s="36" t="s">
        <v>27</v>
      </c>
      <c r="B18" s="78" t="s">
        <v>49</v>
      </c>
      <c r="C18" s="78"/>
      <c r="D18" s="78"/>
      <c r="E18" s="78"/>
      <c r="F18" s="55"/>
      <c r="G18" s="70"/>
    </row>
    <row r="19" spans="1:7" ht="87" customHeight="1" x14ac:dyDescent="0.25">
      <c r="A19" s="36" t="s">
        <v>17</v>
      </c>
      <c r="B19" s="84" t="s">
        <v>48</v>
      </c>
      <c r="C19" s="85"/>
      <c r="D19" s="85"/>
      <c r="E19" s="86"/>
      <c r="F19" s="55"/>
      <c r="G19" s="70"/>
    </row>
    <row r="20" spans="1:7" ht="102.75" customHeight="1" x14ac:dyDescent="0.25">
      <c r="A20" s="36" t="s">
        <v>18</v>
      </c>
      <c r="B20" s="84" t="s">
        <v>28</v>
      </c>
      <c r="C20" s="85"/>
      <c r="D20" s="85"/>
      <c r="E20" s="86"/>
      <c r="F20" s="55"/>
    </row>
    <row r="21" spans="1:7" ht="63.6" customHeight="1" x14ac:dyDescent="0.25">
      <c r="A21" s="60" t="s">
        <v>29</v>
      </c>
      <c r="B21" s="81" t="s">
        <v>30</v>
      </c>
      <c r="C21" s="81"/>
      <c r="D21" s="81"/>
      <c r="E21" s="81"/>
      <c r="F21" s="55"/>
    </row>
    <row r="22" spans="1:7" x14ac:dyDescent="0.25">
      <c r="B22" s="80"/>
      <c r="C22" s="80"/>
      <c r="D22" s="80"/>
      <c r="E22" s="80"/>
    </row>
    <row r="23" spans="1:7" x14ac:dyDescent="0.25">
      <c r="A23" s="40" t="s">
        <v>31</v>
      </c>
      <c r="B23" s="76"/>
      <c r="C23" s="76"/>
      <c r="D23" s="76"/>
      <c r="E23" s="76"/>
    </row>
    <row r="24" spans="1:7" x14ac:dyDescent="0.25">
      <c r="A24" s="40" t="s">
        <v>32</v>
      </c>
      <c r="B24" s="76"/>
      <c r="C24" s="76"/>
      <c r="D24" s="76"/>
      <c r="E24" s="76"/>
    </row>
    <row r="25" spans="1:7" x14ac:dyDescent="0.25">
      <c r="A25" s="40" t="s">
        <v>33</v>
      </c>
      <c r="B25" s="76"/>
      <c r="C25" s="76"/>
      <c r="D25" s="76"/>
      <c r="E25" s="76"/>
    </row>
    <row r="26" spans="1:7" x14ac:dyDescent="0.25">
      <c r="A26" s="40" t="s">
        <v>34</v>
      </c>
      <c r="B26" s="76"/>
      <c r="C26" s="76"/>
      <c r="D26" s="76"/>
      <c r="E26" s="76"/>
    </row>
    <row r="27" spans="1:7" x14ac:dyDescent="0.25">
      <c r="A27" s="40" t="s">
        <v>35</v>
      </c>
      <c r="B27" s="76"/>
      <c r="C27" s="76"/>
      <c r="D27" s="76"/>
      <c r="E27" s="76"/>
    </row>
    <row r="28" spans="1:7" x14ac:dyDescent="0.25">
      <c r="A28" s="40" t="s">
        <v>36</v>
      </c>
      <c r="B28" s="76"/>
      <c r="C28" s="76"/>
      <c r="D28" s="76"/>
      <c r="E28" s="76"/>
    </row>
  </sheetData>
  <sheetProtection algorithmName="SHA-512" hashValue="FqBBMMsUXbTGhJI76e4RVVGGfCybzEnqNE77NBvyMSdr9m9T0Ng7s1W594DnbtYWv3Gm6tS7ov+QUxxJqaBr7g==" saltValue="R2r79gip4GetRZKOvwV9/g==" spinCount="100000" sheet="1" objects="1" scenarios="1"/>
  <mergeCells count="14">
    <mergeCell ref="A1:F1"/>
    <mergeCell ref="B19:E19"/>
    <mergeCell ref="B25:E25"/>
    <mergeCell ref="B26:E26"/>
    <mergeCell ref="B27:E27"/>
    <mergeCell ref="B20:E20"/>
    <mergeCell ref="B28:E28"/>
    <mergeCell ref="B16:E16"/>
    <mergeCell ref="B18:E18"/>
    <mergeCell ref="B17:E17"/>
    <mergeCell ref="B23:E23"/>
    <mergeCell ref="B24:E24"/>
    <mergeCell ref="B22:E22"/>
    <mergeCell ref="B21: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E8" sqref="E8"/>
    </sheetView>
  </sheetViews>
  <sheetFormatPr defaultColWidth="0" defaultRowHeight="12" zeroHeight="1" x14ac:dyDescent="0.2"/>
  <cols>
    <col min="1" max="1" width="2.140625" style="20" customWidth="1"/>
    <col min="2" max="2" width="21.5703125" style="18" customWidth="1"/>
    <col min="3" max="3" width="46.42578125" style="18" customWidth="1"/>
    <col min="4" max="4" width="15.5703125" style="18" customWidth="1"/>
    <col min="5" max="5" width="12.140625" style="18" customWidth="1"/>
    <col min="6" max="6" width="11" style="18" bestFit="1" customWidth="1"/>
    <col min="7" max="8" width="11" style="18" customWidth="1"/>
    <col min="9" max="9" width="10" style="18" bestFit="1" customWidth="1"/>
    <col min="10" max="10" width="3.5703125" style="18" customWidth="1"/>
    <col min="11" max="11" width="8.85546875" style="18" customWidth="1"/>
    <col min="12" max="12" width="21.5703125" style="18" hidden="1" customWidth="1"/>
    <col min="13" max="13" width="12.5703125" style="18" hidden="1" customWidth="1"/>
    <col min="14" max="14" width="10.140625" style="18" hidden="1" customWidth="1"/>
    <col min="15" max="15" width="16.5703125" style="18" hidden="1" customWidth="1"/>
    <col min="16" max="16" width="4.85546875" style="18" hidden="1" customWidth="1"/>
    <col min="17" max="17" width="6.5703125" style="18" hidden="1" customWidth="1"/>
    <col min="18" max="18" width="13.42578125" style="18" hidden="1" customWidth="1"/>
    <col min="19" max="19" width="12.42578125" style="18" hidden="1" customWidth="1"/>
    <col min="20" max="20" width="22.5703125" style="18" hidden="1" customWidth="1"/>
    <col min="21" max="21" width="1.42578125" style="18" hidden="1" customWidth="1"/>
    <col min="22" max="22" width="26.42578125" style="18" hidden="1" customWidth="1"/>
    <col min="23" max="23" width="12.5703125" style="18" hidden="1" customWidth="1"/>
    <col min="24" max="24" width="8.85546875" style="18" hidden="1" customWidth="1"/>
    <col min="25" max="25" width="2.42578125" style="18" hidden="1" customWidth="1"/>
    <col min="26" max="26" width="8.85546875" style="18" hidden="1" customWidth="1"/>
    <col min="27" max="27" width="27.85546875" style="18" hidden="1" customWidth="1"/>
    <col min="28" max="28" width="12.5703125" style="18" hidden="1" customWidth="1"/>
    <col min="29" max="29" width="8.85546875" style="18" hidden="1" customWidth="1"/>
    <col min="30" max="30" width="2.5703125" style="18" hidden="1" customWidth="1"/>
    <col min="31" max="31" width="8.85546875" style="18" hidden="1" customWidth="1"/>
    <col min="32" max="32" width="25.5703125" style="18" hidden="1" customWidth="1"/>
    <col min="33" max="33" width="12.5703125" style="18" hidden="1" customWidth="1"/>
    <col min="34" max="34" width="8.85546875" style="18" hidden="1" customWidth="1"/>
    <col min="35" max="35" width="2" style="18" hidden="1" customWidth="1"/>
    <col min="36" max="36" width="8.85546875" style="18" hidden="1" customWidth="1"/>
    <col min="37" max="37" width="26.85546875" style="18" hidden="1" customWidth="1"/>
    <col min="38" max="38" width="12.5703125" style="18" hidden="1" customWidth="1"/>
    <col min="39" max="41" width="8.85546875" style="18" hidden="1" customWidth="1"/>
    <col min="42" max="42" width="26.140625" style="18" hidden="1" customWidth="1"/>
    <col min="43" max="43" width="12.5703125" style="18" hidden="1" customWidth="1"/>
    <col min="44" max="44" width="8.85546875" style="18" hidden="1" customWidth="1"/>
    <col min="45" max="45" width="2.42578125" style="18" hidden="1" customWidth="1"/>
    <col min="46" max="46" width="8.85546875" style="18" hidden="1" customWidth="1"/>
    <col min="47" max="47" width="26.5703125" style="18" hidden="1" customWidth="1"/>
    <col min="48" max="48" width="12.5703125" style="18" hidden="1" customWidth="1"/>
    <col min="49" max="49" width="8.85546875" style="18" hidden="1" customWidth="1"/>
    <col min="50" max="50" width="1.85546875" style="18" hidden="1" customWidth="1"/>
    <col min="51" max="51" width="20" style="18" hidden="1" customWidth="1"/>
    <col min="52" max="52" width="16.5703125" style="18" hidden="1" customWidth="1"/>
    <col min="53" max="53" width="12.5703125" style="18" hidden="1" customWidth="1"/>
    <col min="54" max="54" width="8.85546875" style="18" hidden="1" customWidth="1"/>
    <col min="55" max="55" width="1.5703125" style="18" hidden="1" customWidth="1"/>
    <col min="56" max="56" width="13" style="18" hidden="1" customWidth="1"/>
    <col min="57" max="57" width="21.85546875" style="18" hidden="1" customWidth="1"/>
    <col min="58" max="58" width="12.5703125" style="18" hidden="1" customWidth="1"/>
    <col min="59" max="16384" width="8.85546875" style="18" hidden="1"/>
  </cols>
  <sheetData>
    <row r="1" spans="1:21" x14ac:dyDescent="0.2">
      <c r="A1" s="1"/>
      <c r="B1" s="1"/>
      <c r="C1" s="2"/>
      <c r="D1" s="1"/>
      <c r="E1" s="1"/>
      <c r="F1" s="1"/>
      <c r="G1" s="1"/>
      <c r="H1" s="1"/>
      <c r="I1" s="1"/>
      <c r="J1" s="1"/>
      <c r="K1" s="1"/>
      <c r="L1" s="1"/>
      <c r="M1" s="1"/>
      <c r="N1" s="1"/>
      <c r="O1" s="1"/>
      <c r="P1" s="13"/>
      <c r="Q1" s="13"/>
      <c r="R1" s="13"/>
      <c r="S1" s="13"/>
      <c r="T1" s="13"/>
      <c r="U1" s="13"/>
    </row>
    <row r="2" spans="1:21" ht="20.25" x14ac:dyDescent="0.2">
      <c r="A2" s="1"/>
      <c r="B2" s="43" t="s">
        <v>37</v>
      </c>
      <c r="C2" s="44"/>
      <c r="D2" s="45"/>
      <c r="E2" s="46"/>
      <c r="F2" s="45"/>
      <c r="G2" s="45"/>
      <c r="H2" s="45"/>
      <c r="I2" s="45"/>
      <c r="J2" s="45"/>
      <c r="K2" s="45"/>
      <c r="L2" s="3"/>
      <c r="M2" s="3"/>
      <c r="N2" s="3"/>
      <c r="O2" s="4"/>
      <c r="P2" s="3"/>
      <c r="Q2" s="3"/>
      <c r="R2" s="3"/>
      <c r="S2" s="3"/>
      <c r="T2" s="16"/>
      <c r="U2" s="13"/>
    </row>
    <row r="3" spans="1:21" ht="15" customHeight="1" x14ac:dyDescent="0.25">
      <c r="A3" s="1"/>
      <c r="B3" s="47"/>
      <c r="C3" s="48"/>
      <c r="D3" s="48"/>
      <c r="E3" s="48"/>
      <c r="F3" s="48"/>
      <c r="G3" s="48"/>
      <c r="H3" s="48"/>
      <c r="I3" s="48"/>
      <c r="J3" s="48"/>
      <c r="K3" s="48"/>
      <c r="L3" s="10"/>
      <c r="M3" s="10"/>
      <c r="N3" s="10"/>
      <c r="O3" s="10"/>
      <c r="P3" s="10"/>
      <c r="Q3" s="11"/>
      <c r="R3" s="11"/>
      <c r="S3" s="11"/>
      <c r="T3" s="12"/>
      <c r="U3" s="13"/>
    </row>
    <row r="4" spans="1:21" ht="12.75" x14ac:dyDescent="0.2">
      <c r="A4" s="5"/>
      <c r="B4" s="49"/>
      <c r="C4" s="50"/>
      <c r="D4" s="50"/>
      <c r="E4" s="50"/>
      <c r="F4" s="50"/>
      <c r="G4" s="50"/>
      <c r="H4" s="50"/>
      <c r="I4" s="50"/>
      <c r="J4" s="50"/>
      <c r="K4" s="50"/>
      <c r="L4" s="6"/>
      <c r="M4" s="6"/>
      <c r="N4" s="6"/>
      <c r="O4" s="7"/>
      <c r="P4" s="6"/>
      <c r="Q4" s="6"/>
      <c r="R4" s="6"/>
      <c r="S4" s="6"/>
      <c r="T4" s="17"/>
      <c r="U4" s="13"/>
    </row>
    <row r="5" spans="1:21" ht="13.35" customHeight="1" x14ac:dyDescent="0.2">
      <c r="A5" s="8"/>
      <c r="B5" s="9"/>
      <c r="C5" s="9"/>
      <c r="D5" s="9"/>
      <c r="E5" s="9"/>
      <c r="F5" s="9"/>
      <c r="G5" s="9"/>
      <c r="H5" s="9"/>
      <c r="I5" s="9"/>
      <c r="J5" s="9"/>
      <c r="K5" s="9"/>
      <c r="L5" s="9"/>
      <c r="M5" s="9"/>
      <c r="N5" s="9"/>
      <c r="O5" s="9"/>
      <c r="P5" s="9"/>
      <c r="Q5" s="9"/>
      <c r="R5" s="9"/>
      <c r="S5" s="9"/>
      <c r="T5" s="9"/>
      <c r="U5" s="9"/>
    </row>
    <row r="6" spans="1:21" ht="12.95" customHeight="1" x14ac:dyDescent="0.2">
      <c r="A6" s="13"/>
      <c r="B6" s="13"/>
      <c r="C6" s="13"/>
      <c r="D6" s="13"/>
      <c r="E6" s="13"/>
      <c r="F6" s="13"/>
      <c r="G6" s="13"/>
      <c r="H6" s="13"/>
      <c r="I6" s="13"/>
      <c r="J6" s="13"/>
      <c r="K6" s="13"/>
      <c r="L6" s="13"/>
      <c r="M6" s="13"/>
      <c r="N6" s="13"/>
      <c r="O6" s="13"/>
      <c r="P6" s="13"/>
      <c r="Q6" s="13"/>
      <c r="R6" s="13"/>
      <c r="S6" s="13"/>
      <c r="T6" s="13"/>
      <c r="U6" s="13"/>
    </row>
    <row r="7" spans="1:21" ht="12.95" customHeight="1" x14ac:dyDescent="0.2">
      <c r="A7" s="13"/>
      <c r="B7" s="51"/>
      <c r="C7" s="52"/>
      <c r="D7" s="53" t="s">
        <v>38</v>
      </c>
      <c r="E7" s="53" t="s">
        <v>39</v>
      </c>
      <c r="F7" s="13"/>
      <c r="G7" s="13"/>
      <c r="H7" s="13"/>
      <c r="I7" s="13"/>
      <c r="J7" s="13"/>
      <c r="K7" s="13"/>
      <c r="L7" s="13"/>
      <c r="M7" s="13"/>
      <c r="N7" s="13"/>
      <c r="O7" s="13"/>
      <c r="P7" s="13"/>
      <c r="Q7" s="13"/>
      <c r="R7" s="13"/>
      <c r="S7" s="13"/>
      <c r="T7" s="13"/>
      <c r="U7" s="13"/>
    </row>
    <row r="8" spans="1:21" ht="12.95" customHeight="1" x14ac:dyDescent="0.2">
      <c r="A8" s="13"/>
      <c r="B8" s="88" t="s">
        <v>40</v>
      </c>
      <c r="C8" s="89"/>
      <c r="D8" s="24">
        <v>1800000</v>
      </c>
      <c r="E8" s="25">
        <v>0</v>
      </c>
      <c r="F8" s="30" t="str">
        <f>IF(D10&gt;D8,"Let op: de waarde in cel D10 moet lager zijn dan de waarde in cel D8","")</f>
        <v/>
      </c>
      <c r="G8" s="13"/>
      <c r="H8" s="13"/>
      <c r="I8" s="13"/>
      <c r="J8" s="13"/>
      <c r="K8" s="13"/>
      <c r="L8" s="13"/>
      <c r="M8" s="13"/>
      <c r="N8" s="13"/>
      <c r="O8" s="13"/>
      <c r="P8" s="13"/>
      <c r="Q8" s="13"/>
      <c r="R8" s="13"/>
      <c r="S8" s="13"/>
      <c r="T8" s="13"/>
      <c r="U8" s="13"/>
    </row>
    <row r="9" spans="1:21" ht="12.95" customHeight="1" x14ac:dyDescent="0.2">
      <c r="A9" s="13"/>
      <c r="B9" s="88" t="s">
        <v>41</v>
      </c>
      <c r="C9" s="89"/>
      <c r="D9" s="31">
        <v>1400000</v>
      </c>
      <c r="E9" s="26">
        <v>20</v>
      </c>
      <c r="F9" s="14"/>
      <c r="G9" s="13"/>
      <c r="H9" s="13"/>
      <c r="I9" s="13"/>
      <c r="J9" s="13"/>
      <c r="K9" s="13"/>
      <c r="L9" s="13"/>
      <c r="M9" s="13"/>
      <c r="N9" s="13"/>
      <c r="O9" s="13"/>
      <c r="P9" s="13"/>
      <c r="Q9" s="13"/>
      <c r="R9" s="13"/>
      <c r="S9" s="13"/>
      <c r="T9" s="13"/>
      <c r="U9" s="13"/>
    </row>
    <row r="10" spans="1:21" ht="12.95" customHeight="1" x14ac:dyDescent="0.2">
      <c r="A10" s="13"/>
      <c r="B10" s="87" t="s">
        <v>42</v>
      </c>
      <c r="C10" s="87"/>
      <c r="D10" s="27">
        <v>0</v>
      </c>
      <c r="E10" s="28">
        <v>20</v>
      </c>
      <c r="F10" s="14"/>
      <c r="G10" s="13"/>
      <c r="H10" s="13"/>
      <c r="I10" s="13"/>
      <c r="J10" s="13"/>
      <c r="K10" s="13"/>
      <c r="L10" s="13"/>
      <c r="M10" s="13"/>
      <c r="N10" s="13"/>
      <c r="O10" s="13"/>
      <c r="P10" s="13"/>
      <c r="Q10" s="13"/>
      <c r="R10" s="13"/>
      <c r="S10" s="13"/>
      <c r="T10" s="13"/>
      <c r="U10" s="13"/>
    </row>
    <row r="11" spans="1:21" ht="12.95" customHeight="1" x14ac:dyDescent="0.2">
      <c r="A11" s="13"/>
      <c r="B11" s="13"/>
      <c r="C11" s="13"/>
      <c r="D11" s="13"/>
      <c r="E11" s="13"/>
      <c r="F11" s="14"/>
      <c r="G11" s="14"/>
      <c r="H11" s="14"/>
      <c r="I11" s="13"/>
      <c r="J11" s="13"/>
      <c r="K11" s="13"/>
      <c r="L11" s="13"/>
      <c r="M11" s="13"/>
      <c r="N11" s="13"/>
      <c r="O11" s="13"/>
      <c r="P11" s="13"/>
      <c r="Q11" s="13"/>
      <c r="R11" s="13"/>
      <c r="S11" s="13"/>
      <c r="T11" s="13"/>
      <c r="U11" s="13"/>
    </row>
    <row r="12" spans="1:21" ht="12.95" customHeight="1" x14ac:dyDescent="0.2">
      <c r="A12" s="13"/>
      <c r="B12" s="90" t="s">
        <v>43</v>
      </c>
      <c r="C12" s="91"/>
      <c r="D12" s="31">
        <f>'Tab1 Prijzenblad'!F13</f>
        <v>0</v>
      </c>
      <c r="E12" s="54">
        <f>IF(D12="","",IF(D12&gt;D8,"Ongeldig",IF(D12&gt;D9,E8+(E9-E8)/(D9-D8)*(D12-D8),IF(D12&gt;=D10,(E10-E9)/(D10-D9)*(D12-D9)+E9,E10))))</f>
        <v>20</v>
      </c>
      <c r="F12" s="14"/>
      <c r="G12" s="13"/>
      <c r="H12" s="13"/>
      <c r="I12" s="13"/>
      <c r="J12" s="13"/>
      <c r="K12" s="13"/>
      <c r="L12" s="13"/>
      <c r="M12" s="13"/>
      <c r="N12" s="13"/>
      <c r="O12" s="13"/>
      <c r="P12" s="13"/>
      <c r="Q12" s="13"/>
      <c r="R12" s="13"/>
      <c r="S12" s="13"/>
      <c r="T12" s="13"/>
      <c r="U12" s="13"/>
    </row>
    <row r="13" spans="1:21" ht="12.95" customHeight="1" x14ac:dyDescent="0.2">
      <c r="A13" s="13"/>
      <c r="B13" s="13"/>
      <c r="C13" s="13"/>
      <c r="D13" s="13"/>
      <c r="E13" s="13"/>
      <c r="F13" s="14"/>
      <c r="G13" s="14"/>
      <c r="H13" s="14"/>
      <c r="I13" s="13"/>
      <c r="J13" s="13"/>
      <c r="K13" s="13"/>
      <c r="L13" s="13"/>
      <c r="M13" s="13"/>
      <c r="N13" s="13"/>
      <c r="O13" s="13"/>
      <c r="P13" s="13"/>
      <c r="Q13" s="13"/>
      <c r="R13" s="13"/>
      <c r="S13" s="13"/>
      <c r="T13" s="13"/>
      <c r="U13" s="13"/>
    </row>
    <row r="14" spans="1:21" ht="12.95" customHeight="1" x14ac:dyDescent="0.2">
      <c r="A14" s="13"/>
      <c r="B14" s="13"/>
      <c r="C14" s="13"/>
      <c r="D14" s="13"/>
      <c r="E14" s="13"/>
      <c r="F14" s="14"/>
      <c r="G14" s="14"/>
      <c r="H14" s="14"/>
      <c r="I14" s="13"/>
      <c r="J14" s="13"/>
      <c r="K14" s="13"/>
      <c r="L14" s="13"/>
      <c r="M14" s="13"/>
      <c r="N14" s="13"/>
      <c r="O14" s="13"/>
      <c r="P14" s="13"/>
      <c r="Q14" s="13"/>
      <c r="R14" s="13"/>
      <c r="S14" s="13"/>
      <c r="T14" s="13"/>
      <c r="U14" s="13"/>
    </row>
    <row r="15" spans="1:21" ht="12.95" customHeight="1" x14ac:dyDescent="0.2">
      <c r="A15" s="13"/>
      <c r="B15" s="13"/>
      <c r="C15" s="13"/>
      <c r="D15" s="13"/>
      <c r="E15" s="13"/>
      <c r="F15" s="13"/>
      <c r="G15" s="13"/>
      <c r="H15" s="13"/>
      <c r="I15" s="13"/>
      <c r="J15" s="13"/>
      <c r="K15" s="13"/>
      <c r="L15" s="13"/>
      <c r="M15" s="13"/>
      <c r="N15" s="13"/>
      <c r="O15" s="13"/>
      <c r="P15" s="13"/>
      <c r="Q15" s="13"/>
      <c r="R15" s="13"/>
      <c r="S15" s="13"/>
      <c r="T15" s="13"/>
      <c r="U15" s="13"/>
    </row>
    <row r="16" spans="1:21" ht="12.95" customHeight="1" x14ac:dyDescent="0.2">
      <c r="A16" s="13"/>
      <c r="B16" s="13"/>
      <c r="C16" s="13"/>
      <c r="D16" s="13"/>
      <c r="E16" s="21" t="s">
        <v>44</v>
      </c>
      <c r="F16" s="13"/>
      <c r="G16" s="13"/>
      <c r="H16" s="13"/>
      <c r="I16" s="13"/>
      <c r="J16" s="13"/>
      <c r="K16" s="13"/>
      <c r="L16" s="13"/>
      <c r="M16" s="13"/>
      <c r="N16" s="13"/>
      <c r="O16" s="13"/>
      <c r="P16" s="13"/>
      <c r="Q16" s="13"/>
      <c r="R16" s="13"/>
      <c r="S16" s="13"/>
      <c r="T16" s="13"/>
      <c r="U16" s="13"/>
    </row>
    <row r="17" spans="1:21" ht="12.95" customHeight="1" x14ac:dyDescent="0.2">
      <c r="A17" s="13"/>
      <c r="B17" s="13"/>
      <c r="C17" s="13"/>
      <c r="D17" s="13"/>
      <c r="E17" s="22" t="str">
        <f>" = "&amp;E8&amp;" + ("&amp;E8&amp;-E10&amp;") / ("&amp;D8&amp;"- "&amp;D10&amp;") * (Inschrijfprijs - "&amp;D8&amp;")"</f>
        <v xml:space="preserve"> = 0 + (0-20) / (1800000- 0) * (Inschrijfprijs - 1800000)</v>
      </c>
      <c r="F17" s="13"/>
      <c r="G17" s="13"/>
      <c r="H17" s="13"/>
      <c r="I17" s="13"/>
      <c r="J17" s="13"/>
      <c r="K17" s="13"/>
      <c r="L17" s="13"/>
      <c r="M17" s="13"/>
      <c r="N17" s="13"/>
      <c r="O17" s="13"/>
      <c r="P17" s="13"/>
      <c r="Q17" s="13"/>
      <c r="R17" s="13"/>
      <c r="S17" s="13"/>
      <c r="T17" s="13"/>
      <c r="U17" s="13"/>
    </row>
    <row r="18" spans="1:21" ht="12.95" customHeight="1" x14ac:dyDescent="0.2">
      <c r="A18" s="13"/>
      <c r="B18" s="13"/>
      <c r="C18" s="13"/>
      <c r="D18" s="13"/>
      <c r="E18" s="29" t="s">
        <v>45</v>
      </c>
      <c r="F18" s="23"/>
      <c r="G18" s="23"/>
      <c r="H18" s="23"/>
      <c r="I18" s="13"/>
      <c r="J18" s="13"/>
      <c r="K18" s="13"/>
      <c r="L18" s="13"/>
      <c r="M18" s="13"/>
      <c r="N18" s="13"/>
      <c r="O18" s="13"/>
      <c r="P18" s="13"/>
      <c r="Q18" s="13"/>
      <c r="R18" s="13"/>
      <c r="S18" s="13"/>
      <c r="T18" s="13"/>
      <c r="U18" s="13"/>
    </row>
    <row r="19" spans="1:21" ht="12.95" customHeight="1" x14ac:dyDescent="0.2">
      <c r="A19" s="13"/>
      <c r="B19" s="13"/>
      <c r="C19" s="13"/>
      <c r="D19" s="13"/>
      <c r="E19" s="29"/>
      <c r="F19" s="23"/>
      <c r="G19" s="23"/>
      <c r="H19" s="23"/>
      <c r="I19" s="13"/>
      <c r="J19" s="13"/>
      <c r="K19" s="13"/>
      <c r="L19" s="13"/>
      <c r="M19" s="13"/>
      <c r="N19" s="13"/>
      <c r="O19" s="13"/>
      <c r="P19" s="13"/>
      <c r="Q19" s="13"/>
      <c r="R19" s="13"/>
      <c r="S19" s="13"/>
      <c r="T19" s="13"/>
      <c r="U19" s="13"/>
    </row>
    <row r="20" spans="1:21" ht="12.95" customHeight="1" x14ac:dyDescent="0.2">
      <c r="A20" s="13"/>
      <c r="B20" s="13"/>
      <c r="C20" s="13"/>
      <c r="D20" s="13"/>
      <c r="E20" s="29" t="str">
        <f>"= "&amp;E8&amp;" + ("&amp;E9&amp;" - "&amp;E8&amp;") / ("&amp;D9&amp;" - "&amp;D8&amp;") * (Inschrijfprijs - "&amp;D8&amp;")"</f>
        <v>= 0 + (20 - 0) / (1400000 - 1800000) * (Inschrijfprijs - 1800000)</v>
      </c>
      <c r="F20" s="23"/>
      <c r="G20" s="23"/>
      <c r="H20" s="23"/>
      <c r="I20" s="13"/>
      <c r="J20" s="13"/>
      <c r="K20" s="13"/>
      <c r="L20" s="13"/>
      <c r="M20" s="13"/>
      <c r="N20" s="13"/>
      <c r="O20" s="13"/>
      <c r="P20" s="13"/>
      <c r="Q20" s="13"/>
      <c r="R20" s="13"/>
      <c r="S20" s="13"/>
      <c r="T20" s="13"/>
      <c r="U20" s="13"/>
    </row>
    <row r="21" spans="1:21" ht="12.95" customHeight="1" x14ac:dyDescent="0.2">
      <c r="A21" s="13"/>
      <c r="B21" s="13"/>
      <c r="C21" s="13"/>
      <c r="D21" s="13"/>
      <c r="E21" s="29"/>
      <c r="F21" s="23"/>
      <c r="G21" s="23"/>
      <c r="H21" s="23"/>
      <c r="I21" s="13"/>
      <c r="J21" s="13"/>
      <c r="K21" s="13"/>
      <c r="L21" s="13"/>
      <c r="M21" s="13"/>
      <c r="N21" s="13"/>
      <c r="O21" s="13"/>
      <c r="P21" s="13"/>
      <c r="Q21" s="13"/>
      <c r="R21" s="13"/>
      <c r="S21" s="13"/>
      <c r="T21" s="13"/>
      <c r="U21" s="13"/>
    </row>
    <row r="22" spans="1:21" ht="12.95" customHeight="1" x14ac:dyDescent="0.2">
      <c r="A22" s="13"/>
      <c r="B22" s="13"/>
      <c r="C22" s="13"/>
      <c r="D22" s="13"/>
      <c r="E22" s="29" t="s">
        <v>46</v>
      </c>
      <c r="F22" s="23"/>
      <c r="G22" s="23"/>
      <c r="H22" s="23"/>
      <c r="I22" s="13"/>
      <c r="J22" s="13"/>
      <c r="K22" s="13"/>
      <c r="L22" s="13"/>
      <c r="M22" s="13"/>
      <c r="N22" s="13"/>
      <c r="O22" s="13"/>
      <c r="P22" s="13"/>
      <c r="Q22" s="13"/>
      <c r="R22" s="13"/>
      <c r="S22" s="13"/>
      <c r="T22" s="13"/>
      <c r="U22" s="13"/>
    </row>
    <row r="23" spans="1:21" ht="12.95" customHeight="1" x14ac:dyDescent="0.2">
      <c r="A23" s="15"/>
      <c r="B23" s="13"/>
      <c r="C23" s="13"/>
      <c r="D23" s="13"/>
      <c r="E23" s="29" t="str">
        <f>"= "&amp;E9&amp;" + ("&amp;E10&amp;" - "&amp;E9&amp;") / ("&amp;D10&amp;" - "&amp;D9&amp;") * (Inschrijfprijs - "&amp;D9&amp;")"</f>
        <v>= 20 + (20 - 20) / (0 - 1400000) * (Inschrijfprijs - 1400000)</v>
      </c>
      <c r="F23" s="23"/>
      <c r="G23" s="23"/>
      <c r="H23" s="23"/>
      <c r="I23" s="13"/>
      <c r="J23" s="13"/>
      <c r="K23" s="13"/>
      <c r="L23" s="13"/>
      <c r="M23" s="13"/>
      <c r="N23" s="13"/>
      <c r="O23" s="13"/>
      <c r="P23" s="13"/>
      <c r="Q23" s="13"/>
      <c r="R23" s="13"/>
      <c r="S23" s="13"/>
      <c r="T23" s="13"/>
      <c r="U23" s="13"/>
    </row>
    <row r="24" spans="1:21" ht="12.95" customHeight="1" x14ac:dyDescent="0.2">
      <c r="A24" s="15"/>
      <c r="B24" s="13"/>
      <c r="C24" s="13"/>
      <c r="D24" s="13"/>
      <c r="E24" s="13"/>
      <c r="F24" s="13"/>
      <c r="G24" s="13"/>
      <c r="H24" s="13"/>
      <c r="I24" s="13"/>
      <c r="J24" s="13"/>
      <c r="K24" s="13"/>
      <c r="L24" s="13"/>
      <c r="M24" s="13"/>
      <c r="N24" s="13"/>
      <c r="O24" s="13"/>
      <c r="P24" s="13"/>
      <c r="Q24" s="13"/>
      <c r="R24" s="13"/>
      <c r="S24" s="13"/>
      <c r="T24" s="13"/>
      <c r="U24" s="13"/>
    </row>
    <row r="25" spans="1:21" ht="12.95" customHeight="1" x14ac:dyDescent="0.2">
      <c r="A25" s="15"/>
      <c r="B25" s="13"/>
      <c r="C25" s="13"/>
      <c r="D25" s="13"/>
      <c r="E25" s="13"/>
      <c r="F25" s="13"/>
      <c r="G25" s="13"/>
      <c r="H25" s="13"/>
      <c r="I25" s="13"/>
      <c r="J25" s="13"/>
      <c r="K25" s="13"/>
      <c r="L25" s="13"/>
      <c r="M25" s="13"/>
      <c r="N25" s="13"/>
      <c r="O25" s="13"/>
      <c r="P25" s="13"/>
      <c r="Q25" s="13"/>
      <c r="R25" s="13"/>
      <c r="S25" s="13"/>
      <c r="T25" s="13"/>
      <c r="U25" s="13"/>
    </row>
    <row r="26" spans="1:21" ht="12.95" customHeight="1" x14ac:dyDescent="0.2">
      <c r="A26" s="15"/>
      <c r="B26" s="13"/>
      <c r="C26" s="13"/>
      <c r="D26" s="13"/>
      <c r="E26" s="13"/>
      <c r="F26" s="13"/>
      <c r="G26" s="13"/>
      <c r="H26" s="13"/>
      <c r="I26" s="13"/>
      <c r="J26" s="13"/>
      <c r="K26" s="13"/>
      <c r="L26" s="13"/>
      <c r="M26" s="13"/>
      <c r="N26" s="13"/>
      <c r="O26" s="13"/>
      <c r="P26" s="13"/>
      <c r="Q26" s="13"/>
      <c r="R26" s="13"/>
      <c r="S26" s="13"/>
      <c r="T26" s="13"/>
      <c r="U26" s="13"/>
    </row>
    <row r="27" spans="1:21" ht="12.95" customHeight="1" x14ac:dyDescent="0.2">
      <c r="A27" s="15"/>
      <c r="B27" s="13"/>
      <c r="C27" s="13"/>
      <c r="D27" s="13"/>
      <c r="E27" s="13"/>
      <c r="F27" s="13"/>
      <c r="G27" s="13"/>
      <c r="H27" s="13"/>
      <c r="I27" s="13"/>
      <c r="J27" s="13"/>
      <c r="K27" s="13"/>
      <c r="L27" s="13"/>
      <c r="M27" s="13"/>
      <c r="N27" s="13"/>
      <c r="O27" s="13"/>
      <c r="P27" s="13"/>
      <c r="Q27" s="13"/>
      <c r="R27" s="13"/>
      <c r="S27" s="13"/>
      <c r="T27" s="13"/>
      <c r="U27" s="13"/>
    </row>
    <row r="28" spans="1:21" ht="12.95" customHeight="1" x14ac:dyDescent="0.2">
      <c r="A28" s="13"/>
      <c r="B28" s="13"/>
      <c r="C28" s="13"/>
      <c r="D28" s="13"/>
      <c r="E28" s="13"/>
      <c r="F28" s="13"/>
      <c r="G28" s="13"/>
      <c r="H28" s="13"/>
      <c r="I28" s="13"/>
      <c r="J28" s="13"/>
      <c r="K28" s="13"/>
      <c r="L28" s="13"/>
      <c r="M28" s="13"/>
      <c r="N28" s="13"/>
      <c r="O28" s="13"/>
      <c r="P28" s="13"/>
      <c r="Q28" s="13"/>
      <c r="R28" s="13"/>
      <c r="S28" s="13"/>
      <c r="T28" s="13"/>
      <c r="U28" s="13"/>
    </row>
    <row r="29" spans="1:21" ht="12.95" customHeight="1" x14ac:dyDescent="0.2">
      <c r="A29" s="13"/>
      <c r="B29" s="13"/>
      <c r="C29" s="13"/>
      <c r="D29" s="13"/>
      <c r="E29" s="13"/>
      <c r="F29" s="13"/>
      <c r="G29" s="13"/>
      <c r="H29" s="13"/>
      <c r="I29" s="13"/>
      <c r="J29" s="13"/>
      <c r="K29" s="13"/>
      <c r="L29" s="13"/>
      <c r="M29" s="13"/>
      <c r="N29" s="13"/>
      <c r="O29" s="13"/>
      <c r="P29" s="13"/>
      <c r="Q29" s="13"/>
      <c r="R29" s="13"/>
      <c r="S29" s="13"/>
      <c r="T29" s="13"/>
      <c r="U29" s="13"/>
    </row>
    <row r="30" spans="1:21" ht="12.95" customHeight="1" x14ac:dyDescent="0.2">
      <c r="A30" s="13"/>
      <c r="B30" s="13"/>
      <c r="C30" s="13"/>
      <c r="D30" s="13"/>
      <c r="E30" s="13"/>
      <c r="F30" s="13"/>
      <c r="G30" s="13"/>
      <c r="H30" s="13"/>
      <c r="I30" s="13"/>
      <c r="J30" s="13"/>
      <c r="K30" s="13"/>
      <c r="L30" s="13"/>
      <c r="M30" s="13"/>
      <c r="N30" s="13"/>
      <c r="O30" s="13"/>
      <c r="P30" s="13"/>
      <c r="Q30" s="13"/>
      <c r="R30" s="13"/>
      <c r="S30" s="13"/>
      <c r="T30" s="13"/>
      <c r="U30" s="13"/>
    </row>
    <row r="31" spans="1:21" ht="12.95" customHeight="1" x14ac:dyDescent="0.2">
      <c r="A31" s="13"/>
      <c r="B31" s="15"/>
      <c r="C31" s="13"/>
      <c r="D31" s="13"/>
      <c r="E31" s="13"/>
      <c r="F31" s="13"/>
      <c r="G31" s="13"/>
      <c r="H31" s="13"/>
      <c r="I31" s="13"/>
      <c r="J31" s="13"/>
      <c r="K31" s="13"/>
      <c r="L31" s="13"/>
      <c r="M31" s="13"/>
      <c r="N31" s="13"/>
      <c r="O31" s="13"/>
      <c r="P31" s="13"/>
      <c r="Q31" s="13"/>
      <c r="R31" s="13"/>
      <c r="S31" s="13"/>
      <c r="T31" s="13"/>
      <c r="U31" s="13"/>
    </row>
    <row r="32" spans="1:21" ht="12.95" customHeight="1" x14ac:dyDescent="0.2">
      <c r="A32" s="13"/>
      <c r="B32" s="15"/>
      <c r="C32" s="13"/>
      <c r="D32" s="13"/>
      <c r="E32" s="13"/>
      <c r="F32" s="13"/>
      <c r="G32" s="13"/>
      <c r="H32" s="13"/>
      <c r="I32" s="13"/>
      <c r="J32" s="13"/>
      <c r="K32" s="13"/>
      <c r="L32" s="13"/>
      <c r="M32" s="13"/>
      <c r="N32" s="13"/>
      <c r="O32" s="13"/>
      <c r="P32" s="13"/>
      <c r="Q32" s="13"/>
      <c r="R32" s="13"/>
      <c r="S32" s="13"/>
      <c r="T32" s="13"/>
      <c r="U32" s="13"/>
    </row>
    <row r="33" spans="1:21" ht="12.95" customHeight="1" x14ac:dyDescent="0.2">
      <c r="A33" s="13"/>
      <c r="B33" s="13"/>
      <c r="C33" s="13"/>
      <c r="D33" s="13"/>
      <c r="E33" s="13"/>
      <c r="F33" s="13"/>
      <c r="G33" s="13"/>
      <c r="H33" s="13"/>
      <c r="I33" s="13"/>
      <c r="J33" s="13"/>
      <c r="K33" s="13"/>
      <c r="L33" s="13"/>
      <c r="M33" s="13"/>
      <c r="N33" s="13"/>
      <c r="O33" s="13"/>
      <c r="P33" s="13"/>
      <c r="Q33" s="13"/>
      <c r="R33" s="13"/>
      <c r="S33" s="13"/>
      <c r="T33" s="13"/>
      <c r="U33" s="13"/>
    </row>
    <row r="34" spans="1:21" ht="12.95" customHeight="1" x14ac:dyDescent="0.2">
      <c r="A34" s="13"/>
      <c r="B34" s="92"/>
      <c r="C34" s="92"/>
      <c r="D34" s="92"/>
      <c r="E34" s="92"/>
      <c r="F34" s="92"/>
      <c r="G34" s="92"/>
      <c r="H34" s="92"/>
      <c r="I34" s="92"/>
      <c r="J34" s="92"/>
      <c r="K34" s="13"/>
      <c r="L34" s="13"/>
      <c r="M34" s="13"/>
      <c r="N34" s="13"/>
      <c r="O34" s="13"/>
      <c r="P34" s="13"/>
      <c r="Q34" s="13"/>
      <c r="R34" s="13"/>
      <c r="S34" s="13"/>
      <c r="T34" s="13"/>
      <c r="U34" s="13"/>
    </row>
    <row r="35" spans="1:21" ht="12.95" customHeight="1" x14ac:dyDescent="0.2">
      <c r="A35" s="13"/>
      <c r="B35" s="92"/>
      <c r="C35" s="92"/>
      <c r="D35" s="92"/>
      <c r="E35" s="92"/>
      <c r="F35" s="92"/>
      <c r="G35" s="92"/>
      <c r="H35" s="92"/>
      <c r="I35" s="92"/>
      <c r="J35" s="92"/>
      <c r="K35" s="13"/>
      <c r="L35" s="13"/>
      <c r="M35" s="13"/>
      <c r="N35" s="13"/>
      <c r="O35" s="13"/>
      <c r="P35" s="13"/>
      <c r="Q35" s="13"/>
      <c r="R35" s="13"/>
      <c r="S35" s="13"/>
      <c r="T35" s="13"/>
      <c r="U35" s="13"/>
    </row>
    <row r="36" spans="1:21" ht="12.95" customHeight="1" x14ac:dyDescent="0.2">
      <c r="A36" s="13"/>
      <c r="B36" s="13"/>
      <c r="C36" s="13"/>
      <c r="D36" s="13"/>
      <c r="E36" s="13"/>
      <c r="F36" s="13"/>
      <c r="G36" s="13"/>
      <c r="H36" s="13"/>
      <c r="I36" s="13"/>
      <c r="J36" s="13"/>
      <c r="K36" s="13"/>
      <c r="L36" s="13"/>
      <c r="M36" s="13"/>
      <c r="N36" s="13"/>
      <c r="O36" s="13"/>
      <c r="P36" s="13"/>
      <c r="Q36" s="13"/>
      <c r="R36" s="13"/>
      <c r="S36" s="13"/>
      <c r="T36" s="13"/>
      <c r="U36" s="13"/>
    </row>
    <row r="37" spans="1:21" ht="12.95" hidden="1" customHeight="1" x14ac:dyDescent="0.2">
      <c r="A37" s="13"/>
      <c r="B37" s="13"/>
      <c r="C37" s="13"/>
      <c r="D37" s="13"/>
      <c r="E37" s="13"/>
      <c r="F37" s="13"/>
      <c r="G37" s="13"/>
      <c r="H37" s="13"/>
      <c r="I37" s="13"/>
      <c r="J37" s="13"/>
      <c r="K37" s="13"/>
      <c r="L37" s="13"/>
      <c r="M37" s="13"/>
      <c r="N37" s="13"/>
      <c r="O37" s="13"/>
      <c r="P37" s="13"/>
      <c r="Q37" s="13"/>
      <c r="R37" s="13"/>
      <c r="S37" s="13"/>
      <c r="T37" s="13"/>
      <c r="U37" s="13"/>
    </row>
    <row r="38" spans="1:21" ht="12.95" hidden="1" customHeight="1" x14ac:dyDescent="0.2">
      <c r="A38" s="13"/>
      <c r="B38" s="13"/>
      <c r="C38" s="13"/>
      <c r="D38" s="13"/>
      <c r="E38" s="13"/>
      <c r="F38" s="13"/>
      <c r="G38" s="13"/>
      <c r="H38" s="13"/>
      <c r="I38" s="13"/>
      <c r="J38" s="13"/>
      <c r="K38" s="13"/>
      <c r="L38" s="13"/>
      <c r="M38" s="13"/>
      <c r="N38" s="13"/>
      <c r="O38" s="13"/>
      <c r="P38" s="13"/>
      <c r="Q38" s="13"/>
      <c r="R38" s="13"/>
      <c r="S38" s="13"/>
      <c r="T38" s="13"/>
      <c r="U38" s="13"/>
    </row>
    <row r="39" spans="1:21" hidden="1" x14ac:dyDescent="0.2">
      <c r="A39" s="18"/>
      <c r="E39" s="19"/>
    </row>
    <row r="40" spans="1:21" hidden="1" x14ac:dyDescent="0.2">
      <c r="A40" s="18"/>
      <c r="E40" s="19"/>
    </row>
    <row r="41" spans="1:21" hidden="1" x14ac:dyDescent="0.2">
      <c r="A41" s="18"/>
    </row>
    <row r="42" spans="1:21" hidden="1" x14ac:dyDescent="0.2">
      <c r="A42" s="18"/>
    </row>
    <row r="43" spans="1:21" hidden="1" x14ac:dyDescent="0.2">
      <c r="A43" s="18"/>
    </row>
    <row r="44" spans="1:21" hidden="1" x14ac:dyDescent="0.2">
      <c r="A44" s="18"/>
    </row>
    <row r="45" spans="1:21" hidden="1" x14ac:dyDescent="0.2">
      <c r="A45" s="18"/>
    </row>
    <row r="46" spans="1:21" hidden="1" x14ac:dyDescent="0.2">
      <c r="A46" s="18"/>
    </row>
    <row r="47" spans="1:21" hidden="1" x14ac:dyDescent="0.2">
      <c r="A47" s="18"/>
    </row>
    <row r="48" spans="1:21" hidden="1" x14ac:dyDescent="0.2">
      <c r="A48" s="18"/>
    </row>
    <row r="49" s="18" customFormat="1" hidden="1" x14ac:dyDescent="0.2"/>
    <row r="50" s="18" customFormat="1" hidden="1" x14ac:dyDescent="0.2"/>
    <row r="51" s="18" customFormat="1" hidden="1" x14ac:dyDescent="0.2"/>
    <row r="52" s="18" customFormat="1" hidden="1" x14ac:dyDescent="0.2"/>
    <row r="53" s="18" customFormat="1" hidden="1" x14ac:dyDescent="0.2"/>
    <row r="54" s="18" customFormat="1" hidden="1" x14ac:dyDescent="0.2"/>
    <row r="55" s="18" customFormat="1" hidden="1" x14ac:dyDescent="0.2"/>
    <row r="56" s="18" customFormat="1" hidden="1" x14ac:dyDescent="0.2"/>
    <row r="57" s="18" customFormat="1" hidden="1" x14ac:dyDescent="0.2"/>
    <row r="58" s="18" customFormat="1" hidden="1" x14ac:dyDescent="0.2"/>
    <row r="59" s="18" customFormat="1" hidden="1" x14ac:dyDescent="0.2"/>
    <row r="60" s="18" customFormat="1" hidden="1" x14ac:dyDescent="0.2"/>
    <row r="61" s="18" customFormat="1" hidden="1" x14ac:dyDescent="0.2"/>
    <row r="62" s="18" customFormat="1" hidden="1" x14ac:dyDescent="0.2"/>
    <row r="63" s="18" customFormat="1" hidden="1" x14ac:dyDescent="0.2"/>
    <row r="64" s="18" customFormat="1" hidden="1" x14ac:dyDescent="0.2"/>
    <row r="65" s="18" customFormat="1" hidden="1" x14ac:dyDescent="0.2"/>
    <row r="66" s="18" customFormat="1" hidden="1" x14ac:dyDescent="0.2"/>
    <row r="67" s="18" customFormat="1" hidden="1" x14ac:dyDescent="0.2"/>
    <row r="68" s="18" customFormat="1" hidden="1" x14ac:dyDescent="0.2"/>
    <row r="69" s="18" customFormat="1" hidden="1" x14ac:dyDescent="0.2"/>
    <row r="70" s="18" customFormat="1" hidden="1" x14ac:dyDescent="0.2"/>
    <row r="71" s="18" customFormat="1" hidden="1" x14ac:dyDescent="0.2"/>
    <row r="72" s="18" customFormat="1" hidden="1" x14ac:dyDescent="0.2"/>
    <row r="73" s="18" customFormat="1" hidden="1" x14ac:dyDescent="0.2"/>
    <row r="74" s="18" customFormat="1" hidden="1" x14ac:dyDescent="0.2"/>
    <row r="75" s="18" customFormat="1" hidden="1" x14ac:dyDescent="0.2"/>
    <row r="76" s="18" customFormat="1" hidden="1" x14ac:dyDescent="0.2"/>
    <row r="77" s="18" customFormat="1" hidden="1" x14ac:dyDescent="0.2"/>
    <row r="78" s="18" customFormat="1" hidden="1" x14ac:dyDescent="0.2"/>
    <row r="79" s="18" customFormat="1" hidden="1" x14ac:dyDescent="0.2"/>
    <row r="80" s="18" customFormat="1" hidden="1" x14ac:dyDescent="0.2"/>
    <row r="81" s="18" customFormat="1" hidden="1" x14ac:dyDescent="0.2"/>
    <row r="82" s="18" customFormat="1" hidden="1" x14ac:dyDescent="0.2"/>
    <row r="83" s="18" customFormat="1" hidden="1" x14ac:dyDescent="0.2"/>
    <row r="84" s="18" customFormat="1" hidden="1" x14ac:dyDescent="0.2"/>
    <row r="85" s="18" customFormat="1" hidden="1" x14ac:dyDescent="0.2"/>
    <row r="86" s="18" customFormat="1" hidden="1" x14ac:dyDescent="0.2"/>
    <row r="87" s="18" customFormat="1" hidden="1" x14ac:dyDescent="0.2"/>
    <row r="88" s="18" customFormat="1" hidden="1" x14ac:dyDescent="0.2"/>
    <row r="89" s="18" customFormat="1" hidden="1" x14ac:dyDescent="0.2"/>
    <row r="90" s="18" customFormat="1" hidden="1" x14ac:dyDescent="0.2"/>
    <row r="91" s="18" customFormat="1" hidden="1" x14ac:dyDescent="0.2"/>
    <row r="92" s="18" customFormat="1" hidden="1" x14ac:dyDescent="0.2"/>
    <row r="93" s="18" customFormat="1" hidden="1" x14ac:dyDescent="0.2"/>
    <row r="94" s="18" customFormat="1" hidden="1" x14ac:dyDescent="0.2"/>
    <row r="95" s="18" customFormat="1" hidden="1" x14ac:dyDescent="0.2"/>
    <row r="96" s="18" customFormat="1" hidden="1" x14ac:dyDescent="0.2"/>
    <row r="97" spans="1:22" hidden="1" x14ac:dyDescent="0.2">
      <c r="A97" s="18"/>
    </row>
    <row r="98" spans="1:22" hidden="1" x14ac:dyDescent="0.2">
      <c r="A98" s="18"/>
    </row>
    <row r="99" spans="1:22" hidden="1" x14ac:dyDescent="0.2">
      <c r="A99" s="18"/>
    </row>
    <row r="100" spans="1:22" hidden="1" x14ac:dyDescent="0.2">
      <c r="V100" s="20"/>
    </row>
    <row r="101" spans="1:22" hidden="1" x14ac:dyDescent="0.2">
      <c r="V101" s="20"/>
    </row>
    <row r="102" spans="1:22" hidden="1" x14ac:dyDescent="0.2">
      <c r="V102" s="20"/>
    </row>
    <row r="103" spans="1:22" hidden="1" x14ac:dyDescent="0.2">
      <c r="V103" s="20"/>
    </row>
    <row r="104" spans="1:22" hidden="1" x14ac:dyDescent="0.2">
      <c r="V104" s="20"/>
    </row>
    <row r="105" spans="1:22" hidden="1" x14ac:dyDescent="0.2">
      <c r="V105" s="20"/>
    </row>
    <row r="106" spans="1:22" hidden="1" x14ac:dyDescent="0.2">
      <c r="V106" s="20"/>
    </row>
    <row r="107" spans="1:22" hidden="1" x14ac:dyDescent="0.2">
      <c r="V107" s="20"/>
    </row>
    <row r="108" spans="1:22" hidden="1" x14ac:dyDescent="0.2">
      <c r="V108" s="20"/>
    </row>
    <row r="109" spans="1:22" hidden="1" x14ac:dyDescent="0.2">
      <c r="V109" s="20"/>
    </row>
    <row r="110" spans="1:22" hidden="1" x14ac:dyDescent="0.2">
      <c r="V110" s="20"/>
    </row>
    <row r="111" spans="1:22" hidden="1" x14ac:dyDescent="0.2">
      <c r="V111" s="20"/>
    </row>
    <row r="112" spans="1:22" hidden="1" x14ac:dyDescent="0.2">
      <c r="V112" s="20"/>
    </row>
    <row r="113" spans="22:22" hidden="1" x14ac:dyDescent="0.2">
      <c r="V113" s="20"/>
    </row>
    <row r="114" spans="22:22" hidden="1" x14ac:dyDescent="0.2">
      <c r="V114" s="20"/>
    </row>
    <row r="115" spans="22:22" hidden="1" x14ac:dyDescent="0.2">
      <c r="V115" s="20"/>
    </row>
    <row r="116" spans="22:22" hidden="1" x14ac:dyDescent="0.2">
      <c r="V116" s="20"/>
    </row>
    <row r="117" spans="22:22" hidden="1" x14ac:dyDescent="0.2">
      <c r="V117" s="20"/>
    </row>
    <row r="118" spans="22:22" hidden="1" x14ac:dyDescent="0.2">
      <c r="V118" s="20"/>
    </row>
    <row r="119" spans="22:22" hidden="1" x14ac:dyDescent="0.2">
      <c r="V119" s="20"/>
    </row>
    <row r="120" spans="22:22" hidden="1" x14ac:dyDescent="0.2">
      <c r="V120" s="20"/>
    </row>
    <row r="121" spans="22:22" hidden="1" x14ac:dyDescent="0.2">
      <c r="V121" s="20"/>
    </row>
    <row r="122" spans="22:22" hidden="1" x14ac:dyDescent="0.2">
      <c r="V122" s="20"/>
    </row>
    <row r="123" spans="22:22" hidden="1" x14ac:dyDescent="0.2">
      <c r="V123" s="20"/>
    </row>
    <row r="124" spans="22:22" hidden="1" x14ac:dyDescent="0.2">
      <c r="V124" s="20"/>
    </row>
    <row r="125" spans="22:22" hidden="1" x14ac:dyDescent="0.2">
      <c r="V125" s="20"/>
    </row>
    <row r="126" spans="22:22" hidden="1" x14ac:dyDescent="0.2">
      <c r="V126" s="20"/>
    </row>
    <row r="127" spans="22:22" hidden="1" x14ac:dyDescent="0.2">
      <c r="V127" s="20"/>
    </row>
    <row r="128" spans="22:22" hidden="1" x14ac:dyDescent="0.2">
      <c r="V128" s="20"/>
    </row>
    <row r="129" spans="22:22" hidden="1" x14ac:dyDescent="0.2">
      <c r="V129" s="20"/>
    </row>
    <row r="130" spans="22:22" hidden="1" x14ac:dyDescent="0.2">
      <c r="V130" s="20"/>
    </row>
    <row r="131" spans="22:22" hidden="1" x14ac:dyDescent="0.2">
      <c r="V131" s="20"/>
    </row>
    <row r="132" spans="22:22" hidden="1" x14ac:dyDescent="0.2">
      <c r="V132" s="20"/>
    </row>
    <row r="133" spans="22:22" hidden="1" x14ac:dyDescent="0.2">
      <c r="V133" s="20"/>
    </row>
    <row r="134" spans="22:22" hidden="1" x14ac:dyDescent="0.2">
      <c r="V134" s="20"/>
    </row>
    <row r="135" spans="22:22" hidden="1" x14ac:dyDescent="0.2">
      <c r="V135" s="20"/>
    </row>
    <row r="136" spans="22:22" hidden="1" x14ac:dyDescent="0.2">
      <c r="V136" s="20"/>
    </row>
    <row r="137" spans="22:22" hidden="1" x14ac:dyDescent="0.2">
      <c r="V137" s="20"/>
    </row>
    <row r="138" spans="22:22" hidden="1" x14ac:dyDescent="0.2">
      <c r="V138" s="20"/>
    </row>
    <row r="139" spans="22:22" hidden="1" x14ac:dyDescent="0.2">
      <c r="V139" s="20"/>
    </row>
    <row r="140" spans="22:22" hidden="1" x14ac:dyDescent="0.2">
      <c r="V140" s="20"/>
    </row>
    <row r="141" spans="22:22" hidden="1" x14ac:dyDescent="0.2">
      <c r="V141" s="20"/>
    </row>
    <row r="142" spans="22:22" hidden="1" x14ac:dyDescent="0.2">
      <c r="V142" s="20"/>
    </row>
    <row r="143" spans="22:22" hidden="1" x14ac:dyDescent="0.2">
      <c r="V143" s="20"/>
    </row>
    <row r="144" spans="22:22" hidden="1" x14ac:dyDescent="0.2">
      <c r="V144" s="20"/>
    </row>
    <row r="145" spans="22:22" hidden="1" x14ac:dyDescent="0.2">
      <c r="V145" s="20"/>
    </row>
    <row r="146" spans="22:22" hidden="1" x14ac:dyDescent="0.2">
      <c r="V146" s="20"/>
    </row>
    <row r="147" spans="22:22" hidden="1" x14ac:dyDescent="0.2">
      <c r="V147" s="20"/>
    </row>
    <row r="148" spans="22:22" hidden="1" x14ac:dyDescent="0.2">
      <c r="V148" s="20"/>
    </row>
    <row r="149" spans="22:22" hidden="1" x14ac:dyDescent="0.2">
      <c r="V149" s="20"/>
    </row>
    <row r="150" spans="22:22" hidden="1" x14ac:dyDescent="0.2">
      <c r="V150" s="20"/>
    </row>
    <row r="151" spans="22:22" hidden="1" x14ac:dyDescent="0.2">
      <c r="V151" s="20"/>
    </row>
    <row r="152" spans="22:22" hidden="1" x14ac:dyDescent="0.2">
      <c r="V152" s="20"/>
    </row>
    <row r="153" spans="22:22" hidden="1" x14ac:dyDescent="0.2">
      <c r="V153" s="20"/>
    </row>
    <row r="154" spans="22:22" hidden="1" x14ac:dyDescent="0.2">
      <c r="V154" s="20"/>
    </row>
    <row r="155" spans="22:22" hidden="1" x14ac:dyDescent="0.2">
      <c r="V155" s="20"/>
    </row>
    <row r="156" spans="22:22" hidden="1" x14ac:dyDescent="0.2">
      <c r="V156" s="20"/>
    </row>
    <row r="157" spans="22:22" hidden="1" x14ac:dyDescent="0.2">
      <c r="V157" s="20"/>
    </row>
    <row r="158" spans="22:22" hidden="1" x14ac:dyDescent="0.2">
      <c r="V158" s="20"/>
    </row>
    <row r="159" spans="22:22" hidden="1" x14ac:dyDescent="0.2">
      <c r="V159" s="20"/>
    </row>
    <row r="160" spans="22:22" hidden="1" x14ac:dyDescent="0.2">
      <c r="V160" s="20"/>
    </row>
    <row r="161" spans="22:22" hidden="1" x14ac:dyDescent="0.2">
      <c r="V161" s="20"/>
    </row>
    <row r="162" spans="22:22" hidden="1" x14ac:dyDescent="0.2">
      <c r="V162" s="20"/>
    </row>
    <row r="163" spans="22:22" hidden="1" x14ac:dyDescent="0.2">
      <c r="V163" s="20"/>
    </row>
    <row r="164" spans="22:22" hidden="1" x14ac:dyDescent="0.2">
      <c r="V164" s="20"/>
    </row>
    <row r="165" spans="22:22" hidden="1" x14ac:dyDescent="0.2">
      <c r="V165" s="20"/>
    </row>
    <row r="166" spans="22:22" hidden="1" x14ac:dyDescent="0.2">
      <c r="V166" s="20"/>
    </row>
    <row r="167" spans="22:22" hidden="1" x14ac:dyDescent="0.2">
      <c r="V167" s="20"/>
    </row>
    <row r="168" spans="22:22" hidden="1" x14ac:dyDescent="0.2">
      <c r="V168" s="20"/>
    </row>
    <row r="169" spans="22:22" hidden="1" x14ac:dyDescent="0.2">
      <c r="V169" s="20"/>
    </row>
    <row r="170" spans="22:22" hidden="1" x14ac:dyDescent="0.2">
      <c r="V170" s="20"/>
    </row>
    <row r="171" spans="22:22" hidden="1" x14ac:dyDescent="0.2">
      <c r="V171" s="20"/>
    </row>
  </sheetData>
  <sheetProtection algorithmName="SHA-512" hashValue="f4PYdHpG+BIS5ZnAvRaRKMDZ4MqPZjWvU8K9MaFIweZJLPGP6IwS+qtH3za6NheeUfaYF86GW43AtNnjOybHgw==" saltValue="EwWdOV0yntKG660FjgZfOg==" spinCount="100000" sheet="1" objects="1" scenarios="1"/>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CEB-A1BF-4E65-ABCD-14E8581D1B5A}">
  <dimension ref="A1:B40"/>
  <sheetViews>
    <sheetView workbookViewId="0">
      <selection activeCell="F32" sqref="F32"/>
    </sheetView>
  </sheetViews>
  <sheetFormatPr defaultColWidth="9.140625" defaultRowHeight="15" x14ac:dyDescent="0.25"/>
  <cols>
    <col min="1" max="1" width="46.85546875" style="33" customWidth="1"/>
    <col min="2" max="2" width="25.42578125" style="33" customWidth="1"/>
    <col min="3" max="16384" width="9.140625" style="33"/>
  </cols>
  <sheetData>
    <row r="1" spans="1:2" x14ac:dyDescent="0.25">
      <c r="A1" s="41" t="s">
        <v>25</v>
      </c>
      <c r="B1" s="41" t="s">
        <v>47</v>
      </c>
    </row>
    <row r="2" spans="1:2" x14ac:dyDescent="0.25">
      <c r="A2" s="42"/>
      <c r="B2" s="42"/>
    </row>
    <row r="3" spans="1:2" x14ac:dyDescent="0.25">
      <c r="A3" s="42"/>
      <c r="B3" s="42"/>
    </row>
    <row r="4" spans="1:2" x14ac:dyDescent="0.25">
      <c r="A4" s="42"/>
      <c r="B4" s="42"/>
    </row>
    <row r="5" spans="1:2" x14ac:dyDescent="0.25">
      <c r="A5" s="42"/>
      <c r="B5" s="42"/>
    </row>
    <row r="6" spans="1:2" x14ac:dyDescent="0.25">
      <c r="A6" s="42"/>
      <c r="B6" s="42"/>
    </row>
    <row r="7" spans="1:2" x14ac:dyDescent="0.25">
      <c r="A7" s="42"/>
      <c r="B7" s="42"/>
    </row>
    <row r="8" spans="1:2" x14ac:dyDescent="0.25">
      <c r="A8" s="42"/>
      <c r="B8" s="42"/>
    </row>
    <row r="9" spans="1:2" x14ac:dyDescent="0.25">
      <c r="A9" s="42"/>
      <c r="B9" s="42"/>
    </row>
    <row r="10" spans="1:2" x14ac:dyDescent="0.25">
      <c r="A10" s="42"/>
      <c r="B10" s="42"/>
    </row>
    <row r="11" spans="1:2" x14ac:dyDescent="0.25">
      <c r="A11" s="42"/>
      <c r="B11" s="42"/>
    </row>
    <row r="12" spans="1:2" x14ac:dyDescent="0.25">
      <c r="A12" s="42"/>
      <c r="B12" s="42"/>
    </row>
    <row r="13" spans="1:2" x14ac:dyDescent="0.25">
      <c r="A13" s="42"/>
      <c r="B13" s="42"/>
    </row>
    <row r="14" spans="1:2" x14ac:dyDescent="0.25">
      <c r="A14" s="42"/>
      <c r="B14" s="42"/>
    </row>
    <row r="15" spans="1:2" x14ac:dyDescent="0.25">
      <c r="A15" s="42"/>
      <c r="B15" s="42"/>
    </row>
    <row r="16" spans="1:2" x14ac:dyDescent="0.25">
      <c r="A16" s="42"/>
      <c r="B16" s="42"/>
    </row>
    <row r="17" spans="1:2" x14ac:dyDescent="0.25">
      <c r="A17" s="42"/>
      <c r="B17" s="42"/>
    </row>
    <row r="18" spans="1:2" x14ac:dyDescent="0.25">
      <c r="A18" s="42"/>
      <c r="B18" s="42"/>
    </row>
    <row r="40" spans="2:2" x14ac:dyDescent="0.25">
      <c r="B40"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89EA36-8261-47D7-A258-B4235B1B1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6e2fc41d-52d2-4dbe-a840-30f5d9de3bdc"/>
    <ds:schemaRef ds:uri="cb76e99b-9025-4f78-af2c-7672ecf45d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Tab1 Prijzenblad</vt:lpstr>
      <vt:lpstr>Tab2 toelichting punten prijs</vt:lpstr>
      <vt:lpstr>Implementatiekosten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2026-02-20T22:51:24Z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