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66925"/>
  <xr:revisionPtr revIDLastSave="6" documentId="8_{4FCDB5F1-ED79-4B72-A4FD-218759CD6134}" xr6:coauthVersionLast="47" xr6:coauthVersionMax="47" xr10:uidLastSave="{B58E5036-8D31-4D93-A70F-1CD5EB0BBD05}"/>
  <bookViews>
    <workbookView xWindow="-120" yWindow="-120" windowWidth="29040" windowHeight="17520" xr2:uid="{4D6A7479-23AB-471C-B166-938C066092AC}"/>
  </bookViews>
  <sheets>
    <sheet name="Wensen" sheetId="1" r:id="rId1"/>
  </sheets>
  <definedNames>
    <definedName name="_xlnm._FilterDatabase" localSheetId="0" hidden="1">Wensen!$D$3:$E$29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4" i="1"/>
  <c r="E74" i="1"/>
  <c r="D72" i="1"/>
  <c r="D10" i="1"/>
  <c r="D16" i="1"/>
  <c r="D73" i="1"/>
  <c r="D67" i="1"/>
  <c r="D66" i="1"/>
  <c r="D64" i="1"/>
  <c r="D62" i="1"/>
  <c r="D60" i="1"/>
  <c r="D56" i="1"/>
  <c r="D51" i="1"/>
  <c r="D50" i="1"/>
  <c r="D46" i="1"/>
  <c r="D44" i="1"/>
  <c r="D43" i="1"/>
  <c r="D35" i="1"/>
  <c r="D25" i="1"/>
  <c r="D24" i="1"/>
  <c r="D23" i="1"/>
  <c r="D65" i="1"/>
  <c r="D59" i="1"/>
  <c r="D57" i="1"/>
  <c r="D55" i="1"/>
  <c r="D54" i="1"/>
  <c r="D45" i="1"/>
  <c r="D41" i="1"/>
  <c r="D39" i="1"/>
  <c r="D37" i="1"/>
  <c r="D33" i="1"/>
  <c r="D32" i="1"/>
  <c r="D29" i="1"/>
  <c r="D28" i="1"/>
  <c r="D27" i="1"/>
  <c r="D26" i="1"/>
  <c r="D9" i="1"/>
  <c r="D8" i="1"/>
  <c r="D71" i="1"/>
  <c r="D70" i="1"/>
  <c r="D69" i="1"/>
  <c r="D53" i="1"/>
  <c r="D52" i="1"/>
  <c r="D49" i="1"/>
  <c r="D48" i="1"/>
  <c r="D47" i="1"/>
  <c r="D42" i="1"/>
  <c r="D40" i="1"/>
  <c r="D38" i="1"/>
  <c r="D34" i="1"/>
  <c r="D31" i="1"/>
  <c r="D5" i="1"/>
  <c r="D6" i="1"/>
  <c r="D74" i="1" l="1"/>
</calcChain>
</file>

<file path=xl/sharedStrings.xml><?xml version="1.0" encoding="utf-8"?>
<sst xmlns="http://schemas.openxmlformats.org/spreadsheetml/2006/main" count="140" uniqueCount="85">
  <si>
    <t>Beantwoording wensen gemeente Haarlemmermeer</t>
  </si>
  <si>
    <t xml:space="preserve">	De wensen ten aanzien van de aangeboden applicatie staan omschreven in dit invulformulier. Inschrijver dient aan te geven welke wensen door de aangeboden applicatie worden ingevuld. De inschrijver dient per wens aan te geven of de aangeboden applicatie aan de wens voldoet door ja of nee te beantwoorden.  Het conformeren aan een wens levert punten op. De kosten van de invulling en realisatie van de wensen die met ja beantwoord zijn, moeten inbegrepen zijn in de inschrijfprijs.</t>
  </si>
  <si>
    <t>Functionaliteiten Brede handhaving</t>
  </si>
  <si>
    <t>Het Handhaafsysteem biedt de mogelijkheid om kentekens te "whitelisten" bij automatische handhaving:
- Dit houdt in dat het mogelijk is om via de backoffice parkeer- of toegangsrechten toe te kennen aan een kentekent, bijvoorbeeld als er een ontheffing is afgegeven.</t>
  </si>
  <si>
    <t xml:space="preserve">Het Handhaafsysteem biedt de mogelijkheid, om op de PDA, de sanctiegeschiedenis van personen en kentekens in te zien, bij bevraging van de betreffende persoon of het betreffende kenteken. </t>
  </si>
  <si>
    <t>In de uitvoering kan gebruik worden gemaakt van objectregistraties die door de beheerder zijn in te richten. Dit kan ingezet worden voor bijvoorbeeld weg te slepen voertuigen, objecten en weggehaalde fietsen. Aan de objectregistratie moeten termijn en locatie gekoppeld kunnen worden waarbij op de termijn gerappeleerd kan worden.
toelichting: Het systeem moet een overzicht bijhouden van objecten die worden verwijderd of opgeslagen (zoals fietsen, voertuigen of objecten). 
Voor elk object moet je de locatie en bewaartermijn kunnen invoeren, en het systeem moet automatisch een melding geven wanneer die termijn bijna afloopt.</t>
  </si>
  <si>
    <t>De notificatiestroom uit Wens 4 is configureerbaar door Opdrachtgever</t>
  </si>
  <si>
    <t>Het Handhaafsysteem moet herkennen en vastleggen dat er verschillende soorten handhavingsacties of interventies zijn (bijvoorbeeld, jeugdcontroles en jeugdoverlast). Dit is belangrijk omdat niet alle inzet hetzelfde doel, intensiteit of aanpak heeft:
- het systeem moet voorzien in velden, categorieën of filters om typen inzet en problematiek vast te leggen;
- rapportages en dashboards moeten deze differentiatie kunnen weergeven en meenemen in analyses;
- configuratie is mogelijk;
- lokaal autorisatiebeheer (wijzigingen aanbrengen en data genereren).
Toelichting: 
type inzet kan zijn preventief toezicht, meldingsafhandeling, een integrale actie etc.
type problematiek kan zijn overlast, veiligheid, milieu, gezondheid, economisch, bestuurlijk sensitief etc.</t>
  </si>
  <si>
    <t>Hotspots kunnen gekoppeld worden aan separate teams in het handhaafsysteem. Deze koppel mogelijkheid is configureerbaar door de Opdrachtgever.
Toelichting:
Binnen het team van Handhavers zijn subteams met verschillende taakaccenten (zoals: Jeugdboa's, team Vervuiling &amp; Verrommeling, Gebiedsteams en team Ondermijning &amp; Prostitutie). Deze functionaliteit maakt het mogelijk om een hotspot te koppelen aan één of meerdere teams.</t>
  </si>
  <si>
    <t>De PDA toont per etmaal de historie van de opvolging van een hotspotlocatie bij betreden van een hotspot, zodat handhavers van elkaar kunnen zien of een hotspotgebied recent is gecontroleerd.
Toelichting:
De handhavers kunnen bij het betreden van een hotspot zien wat de controlefrequentie is geweest van de afgelopen 24 uur.</t>
  </si>
  <si>
    <t>De PDA toont daarbij ook het resultaat van de controles die binnen dat etmaal hebben plaatsgevonden:
- minimaal wordt de beoordelingshistorie van de hotspot, per controle c.q. opvolging, getoond (oké of niet oké, goed of niet goed, conform of niet conform etc.)</t>
  </si>
  <si>
    <t>Het tonen van de opvolgingshistorie van een hotspotlocatie is door de Opdrachtegever te configureren.
Toelichting:
Omdat de handhavers in roosterdiensten werken is het wenselijk om zelft kunnen bepalen wat het tijdsframe is waarop de hotspothistorie op de PDA wordt getoond. Minimaal 24 uur, maar dit moet ook aan te passen zijn naar 48 uur of 72 uur.</t>
  </si>
  <si>
    <t xml:space="preserve">Het Handhaafsysteem voorziet in een functionaliteit om vanuit de PDA aan te geven of een nacontrole of opvolgactie gewenst is, bij opvolging van: een situatie, registratietype, taak en melding. </t>
  </si>
  <si>
    <t>Het Handhaafsysteem biedt de mogelijkheid om alle zaken waarbij opvolging gewenst is in een taakbalk te plaatsen</t>
  </si>
  <si>
    <t>Het Handhaafsyteem biedt de mogelijkheid om ook een suggestiedatum voor opvolging in te voeren, die gekoppeld is aan een taak in de taakbalk</t>
  </si>
  <si>
    <t>Meldingen en taken</t>
  </si>
  <si>
    <t>Het Handhaafsysteem biedt beheerders de mogelijkheid om vrij te definieren meldingen en taken/inzetopdrachten uit te zetten bij individuele en groepen handhavers op basis van:
- de locatie, automatisch bepaald door de GPS in de PDA (bijvoorbeeld wanneer een handhaver een vooraf gedefinieerde hotspot binnenloopt, dan krijgt deze de melding of de taak op de PDA);
- datum en tijdvak;
- wijk/buurt;
- op persoon.</t>
  </si>
  <si>
    <t>Het Handhaafsysteem biedt de mogelijkheid aan de handhavers om in de PDA te antwoorden, middels vrije tekst en/of vooraf gedefinieerde tekstgedeelten (zoals: ja of nee), op taken/inzetopdrachten die in de briefing zijn weergegeven.</t>
  </si>
  <si>
    <t>Het Handhaafsysteem biedt de mogelijkheid om handhavers te verplichten te reageren op meldingen, taken en inzetopdrachten.</t>
  </si>
  <si>
    <t xml:space="preserve">Het Handhaafsysteem biedt de mogelijkheid om meldingen en taken te prioriteren aan de hand van een risico-classificering (classe 1 t/m 3)
Het Handhaafsysteem biedt de mogelijkheid om een risico-classificering aan een situatie toe te kennen (zo onstaat een duidelijk overzicht van registraties gerelateerd aan het uitvoeren van bestuurlijke prioriteiten).
- prio/klasse 1 (hoog/urgent)
- prio/klasse 2 (middel/urgent)
- prio/klasse 3 (laag)
</t>
  </si>
  <si>
    <t>Het Handhaafsysteem biedt de mogelijkheid om voertuigen te bevragen op basis van framenummer of chassisnummer</t>
  </si>
  <si>
    <t>Het Handhaafsysteem beschikt over een informeringsmogelijkheid op de PDA, waarbij informatie over personen en voertuigen, die eerder in het systeem zijn vastgelegd, tot maximaal een jaar zijn op te zoeken en te raadplegen.</t>
  </si>
  <si>
    <t>Het Handhaafsysteem toont alleen de feitcodes waartoe Boa's in Domein 1 bevoegd zijn.</t>
  </si>
  <si>
    <t>Het Handhaafsysteem biedt de mogelijkheid om een groter bereik (=&gt;20) resultaten per pagina te tonen</t>
  </si>
  <si>
    <t>Het is in de backoffice applicatie mogelijk om op meerdere situaties, gecombineerd, te zoeken naar resultaten</t>
  </si>
  <si>
    <t>Het Handhaafsysteem biedt de mogelijkheid om conceptregistraties op andere PDA's te bewerken.
Toelichting: geen toestel gebonden registraties, maar account gebonden registraties</t>
  </si>
  <si>
    <t>Het Handhaafssysteem biedt de mogelijkheid om handtekeningen van burgers/betrokkene vast te leggen via de PDA. Bijvoorbeeld: informed consent voor het betreden van een woning in het kader van de BRP. Door samen met de burger op onze PDA een digitaal formulier (met onder andere selectievakken) te laten invullen en ondertekenen, kunnen we BRP-verslagen direct afronden en vervallen fysieke formulieren, scans en aanvullende administratieve handelingen.</t>
  </si>
  <si>
    <t xml:space="preserve">Het Handhaafsysteem biedt de mogelijkheid om achteraf, niet afgeronde waarnemingen in de backoffice, aan te vullen met gegevens van personen of bedrijven. </t>
  </si>
  <si>
    <t xml:space="preserve">De opmaak van een brondocument is makkelijk configureerbaar. 
Toelichting: 
Het sjabloon van een brondocument is te wijzigen waardoor specifiekjes kopjes/widgets wel of niet op het brondocument worden getoond.  </t>
  </si>
  <si>
    <t>Het Handhaafsysteem biedt de mogelijkheid om brondocumenten digitaal te ondertekenen.</t>
  </si>
  <si>
    <t>Het Handhaafsysteem biedt de mogelijkheid om automatisch een of meerdere standaardteksten toe te voegen bij selectie van een feitcode,
bijvoorbeeld: R584 &gt;tekst over wachttijd wordt automatisch toegevoegd &gt; tekst over controle van de bebording wordt automatisch toegevoegd</t>
  </si>
  <si>
    <t xml:space="preserve">Het Handhaafsysteem biedt een functionaliteit waarmee bij het aanmaken van een waarneming een meldingsnummer kan worden ingevoerd in een apart veld, dat vervolgens doorzoekbaar is zoals de standaard zoekcriteria (straat, kenteken). </t>
  </si>
  <si>
    <t xml:space="preserve">Het Handhaafsysteem biedt de mogelijkheid om videofragmenten op te slaan van minimaal 120 seconden. </t>
  </si>
  <si>
    <t>Het Handhaafsysteem biedt de mogelijkheid om BRP bevragingen te doen op basis van een adres.</t>
  </si>
  <si>
    <t>Het Handhaafsysteem biedt de mogelijkheid om bij het selecteren van een situatie in een waarneming een informatiepictogram (i-icoon) te tonen, waarin het bijbehorende werkproces in stappen zichtbaar is. Hierdoor kunnen collega’s direct zien welke handelingen bij de gekozen situatie horen (bijvoorbeeld bij aanhangers).
Toelichting:
Het Handhaafsysteem fungeert dan ook als kennisbank</t>
  </si>
  <si>
    <t>Het Handhaafsysteem biedt de mogelijkheid om een bevindingen via een spraakbericht te rapporteren, waarbij het spraakbericht wordt omgezet naar een geschreven tekstbericht.</t>
  </si>
  <si>
    <t xml:space="preserve">Het Handhaafsysteem biedt de mogelijkheid om regsitraties (teksten) te kopieren en na plakken aan te passen. </t>
  </si>
  <si>
    <t xml:space="preserve"> Het Handhaafsysteem biedt de mogelijkheid om personen of NAW gegevens op te zoeken via een KENO-sleutel</t>
  </si>
  <si>
    <t>Het Handhaafsysteem biedt een mogelijkheid om meerdere interventies (processen-verbaal en waarschuwingen) onder één registratie op te slaan.</t>
  </si>
  <si>
    <t>Het handhaafsysteem toont informatie over lopende (bestuurlijke)handhavingszaken, op de PDA, aan de hand van een ingevoerd kenteken of adres.
Toelichting: 
Handhavers hebben op deze manier inzicht in lopende handhavingstrajecten die bestuurlijk worden opgepakt. Zo voorkom je dat er onnodige een dubbel handhavingstraject wordt gestart (bijvoorbeeld voor een aanhanger).</t>
  </si>
  <si>
    <t>De Scanoplossing maakt het mogelijk om buiten de betaalde zones een parkeerdrukmeting uit te voeren:
- de scanauto is hiermee breed inzetbaar voor parkeerdrukmetingen.</t>
  </si>
  <si>
    <t>Archivering</t>
  </si>
  <si>
    <t>Het Handhavingssysteem kan worden gekoppeld aan Djuma (zaak- en archiefsysteem van gemeente Haarlemmermeer). De daarvoor aangewezen zaken inclusief documenten en bijbehorende gegevens kunnen vanuit het Handhavingssysteem in Djuma worden opgeslagen en afgehandeld middels Zaak- en Documentservices 1.1 of 1.2. Zaken die in Djuma starten, zowel handmatig als via een e-formulier, maar in het Handhavingssysteem behandeld worden, worden middels de ‘Overdragen te behandelen Zaak’ service aan het Handhavingssysteem overgedragen. Nadat de overdracht is geaccepteerd, vindt verdere zaakafhandeling in het Handhavingssysteem plaats en wordt conform Zaak- en Documentservices naar Djuma verstuurd.</t>
  </si>
  <si>
    <t>Koppelingen</t>
  </si>
  <si>
    <t>Koppeling met VTH applicatie PowerBrowser</t>
  </si>
  <si>
    <t>Koppeling met DOR</t>
  </si>
  <si>
    <t>Koppeling met GIS Applicatie (ArcGis Pro)</t>
  </si>
  <si>
    <t>Security &amp; Privacy</t>
  </si>
  <si>
    <t>De oplossing draait in datacenter in Nederland</t>
  </si>
  <si>
    <t>De applicatie voldoet aan de Wet beveiliging netwerk- en informatiesystemen (Wbni)</t>
  </si>
  <si>
    <t>De applicatie is ontwikkeld op basis van privacy-by-design.</t>
  </si>
  <si>
    <t>De applicatie gaat uit van het principe privacy-by-default.</t>
  </si>
  <si>
    <t>Totaal aantal punten</t>
  </si>
  <si>
    <t>Handhaafsysteem</t>
  </si>
  <si>
    <t>Koppeling met meldingssysteem openbare ruimte</t>
  </si>
  <si>
    <t>De termijn voor het tonen van een sanctie is handmatig, door een functioneel beheerder, in aantal dagen, in te stellen</t>
  </si>
  <si>
    <t xml:space="preserve">Het Handhaafsysteem biedt de mogelijkheid om meerdere briefings beschikbaar te stellen op de PDA, gericht op de subteams binnen het team van handhavers, zoals:
- een aparte briefing voor de jeugdboa's;
- een aparte briefing voor de gebiedshandhavers;
- een aparte briefing voor team Ondermijning &amp; Prostitutie; 
- etc. </t>
  </si>
  <si>
    <t>De waarnemingen met de Scanoplossing worden gedaan ten behoeve van:
- Controle op foutparkeren;  
- Signalering van kentekens.</t>
  </si>
  <si>
    <t>Bij veel overtreders op één locatie dienen alle gegevens van de vorige bon over te nemen zijn zodat alleen het kenteken of BSN opnieuw in gevoerd hoeft te worden.</t>
  </si>
  <si>
    <t>Het systeem kan personen automatisch blurren ( zonder handmatige handeling)</t>
  </si>
  <si>
    <t>Ja</t>
  </si>
  <si>
    <t>Nee</t>
  </si>
  <si>
    <t>Punten</t>
  </si>
  <si>
    <t>1. in de backoffice de specifieke informatiebehoefte (vrije tekst) aan een hotspot te koppelen;</t>
  </si>
  <si>
    <t>2. in de backoffice een specifieke taak/opdracht (vrije tekst) aan een hotspot te koppelen;</t>
  </si>
  <si>
    <t>3. in de backoffice een vragenlijst/checklist aan een hotspot te koppelen;</t>
  </si>
  <si>
    <t>4. in de backoffice specifieke dagen en/of tijden kunnen instellen waarop de hotspot actief of inactief is</t>
  </si>
  <si>
    <t xml:space="preserve">Onder inrichten van hotspot locaties is ook het volgende mogelijk:
</t>
  </si>
  <si>
    <t>1. de PDA geeft een audio signaal/melding wanneer de handhaver de hotspot locatie betreedt;</t>
  </si>
  <si>
    <t>2. de (verplichte) melding om de "taak" hotspot af te wijzen of op te volgen;</t>
  </si>
  <si>
    <t>3. invullen van een vrije tekst t.b.v. de informatiebehoefte;</t>
  </si>
  <si>
    <t>4. invullen van een vrije tekst t.b.v. de taak/opdracht</t>
  </si>
  <si>
    <t>5. invullen van een vragenlijst/checklist;</t>
  </si>
  <si>
    <t xml:space="preserve">6. invullen van een resultaat </t>
  </si>
  <si>
    <t xml:space="preserve">Onder tonen van hotspot locaties op de PDA is minimaal het volgende mogelijk:
</t>
  </si>
  <si>
    <r>
      <t>0–1 mogelijk</t>
    </r>
    <r>
      <rPr>
        <sz val="11"/>
        <color theme="1"/>
        <rFont val="Calibri"/>
        <family val="2"/>
        <scheme val="minor"/>
      </rPr>
      <t xml:space="preserve">→ </t>
    </r>
    <r>
      <rPr>
        <b/>
        <sz val="11"/>
        <color theme="1"/>
        <rFont val="Calibri"/>
        <family val="2"/>
        <scheme val="minor"/>
      </rPr>
      <t>0 punten</t>
    </r>
  </si>
  <si>
    <r>
      <t>2 t/m 4 mogelijk</t>
    </r>
    <r>
      <rPr>
        <sz val="11"/>
        <color theme="1"/>
        <rFont val="Calibri"/>
        <family val="2"/>
        <scheme val="minor"/>
      </rPr>
      <t xml:space="preserve"> → </t>
    </r>
    <r>
      <rPr>
        <b/>
        <sz val="11"/>
        <color theme="1"/>
        <rFont val="Calibri"/>
        <family val="2"/>
        <scheme val="minor"/>
      </rPr>
      <t>0,4 punt</t>
    </r>
  </si>
  <si>
    <r>
      <t>5 of 6 mogelijk</t>
    </r>
    <r>
      <rPr>
        <sz val="11"/>
        <color theme="1"/>
        <rFont val="Calibri"/>
        <family val="2"/>
        <scheme val="minor"/>
      </rPr>
      <t xml:space="preserve"> → </t>
    </r>
    <r>
      <rPr>
        <b/>
        <sz val="11"/>
        <color theme="1"/>
        <rFont val="Calibri"/>
        <family val="2"/>
        <scheme val="minor"/>
      </rPr>
      <t>1 punt</t>
    </r>
  </si>
  <si>
    <t>0–1 mogelijk→ 0 punten</t>
  </si>
  <si>
    <t xml:space="preserve"> </t>
  </si>
  <si>
    <r>
      <t>2 t/m 3 mogelijk</t>
    </r>
    <r>
      <rPr>
        <sz val="11"/>
        <color theme="1"/>
        <rFont val="Calibri"/>
        <family val="2"/>
        <scheme val="minor"/>
      </rPr>
      <t xml:space="preserve"> → </t>
    </r>
    <r>
      <rPr>
        <b/>
        <sz val="11"/>
        <color theme="1"/>
        <rFont val="Calibri"/>
        <family val="2"/>
        <scheme val="minor"/>
      </rPr>
      <t>0,5 punt</t>
    </r>
  </si>
  <si>
    <r>
      <t>4 of 5 mogelijk</t>
    </r>
    <r>
      <rPr>
        <sz val="11"/>
        <color theme="1"/>
        <rFont val="Calibri"/>
        <family val="2"/>
        <scheme val="minor"/>
      </rPr>
      <t xml:space="preserve"> → </t>
    </r>
    <r>
      <rPr>
        <b/>
        <sz val="11"/>
        <color theme="1"/>
        <rFont val="Calibri"/>
        <family val="2"/>
        <scheme val="minor"/>
      </rPr>
      <t>1 punt</t>
    </r>
  </si>
  <si>
    <t>Maximaal te behalen punten</t>
  </si>
  <si>
    <t>5. in de backoffice acties voor de PDA kunnen instellen (zoals 'afwijzen' of 'opvolgen' hotspot inclusief invulmogelijkheid tot reden van afwijzen                                                                        via vrije tekstinvoer of standaardteksten) en de optie om de actie op de PDA in te stellen als 'verplicht' of niet 'verplicht'</t>
  </si>
  <si>
    <t>Gaarne correct antwoord aangeven via dropdown in 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</si>
</sst>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6"/>
      <color rgb="FF0070C0"/>
      <name val="Calibri"/>
      <family val="2"/>
      <scheme val="minor"/>
    </font>
    <font>
      <sz val="16"/>
      <color rgb="FF0070C0"/>
      <name val="Calibri"/>
      <family val="2"/>
      <scheme val="minor"/>
    </font>
    <font>
      <b/>
      <sz val="11"/>
      <name val="Calibri"/>
      <family val="2"/>
      <scheme val="minor"/>
    </font>
    <font>
      <sz val="10"/>
      <name val="Calibri"/>
      <family val="2"/>
      <scheme val="minor"/>
    </font>
    <font>
      <b/>
      <sz val="11"/>
      <color rgb="FFFF0000"/>
      <name val="Calibri"/>
      <family val="2"/>
      <scheme val="minor"/>
    </font>
    <font>
      <sz val="10"/>
      <color theme="1"/>
      <name val="Calibri"/>
      <family val="2"/>
      <scheme val="minor"/>
    </font>
    <font>
      <sz val="10"/>
      <color rgb="FF000000"/>
      <name val="Calibri"/>
      <family val="2"/>
      <scheme val="minor"/>
    </font>
    <font>
      <sz val="10"/>
      <color indexed="8"/>
      <name val="Calibri"/>
      <family val="2"/>
      <scheme val="minor"/>
    </font>
    <font>
      <sz val="8"/>
      <color rgb="FF000000"/>
      <name val="Segoe UI"/>
      <family val="2"/>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91">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top" wrapText="1"/>
    </xf>
    <xf numFmtId="0" fontId="1" fillId="0" borderId="0" xfId="0" applyFont="1" applyAlignment="1">
      <alignment horizontal="left" vertical="center" wrapText="1"/>
    </xf>
    <xf numFmtId="0" fontId="0" fillId="0" borderId="0" xfId="0" applyFill="1" applyAlignment="1">
      <alignment horizontal="left" vertical="center"/>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9" fillId="0" borderId="17"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9" xfId="0" applyFont="1" applyFill="1" applyBorder="1" applyAlignment="1">
      <alignment horizontal="center" vertical="top"/>
    </xf>
    <xf numFmtId="0" fontId="9" fillId="0" borderId="20" xfId="0" applyFont="1" applyFill="1" applyBorder="1" applyAlignment="1">
      <alignment horizontal="center" vertical="top"/>
    </xf>
    <xf numFmtId="0" fontId="9" fillId="0" borderId="21" xfId="0" applyFont="1" applyFill="1" applyBorder="1" applyAlignment="1">
      <alignment horizontal="center" vertical="top"/>
    </xf>
    <xf numFmtId="0" fontId="9" fillId="0" borderId="18" xfId="0" applyFont="1" applyFill="1" applyBorder="1" applyAlignment="1">
      <alignment horizontal="center" vertical="top"/>
    </xf>
    <xf numFmtId="0" fontId="3" fillId="0" borderId="23" xfId="0" applyFont="1" applyFill="1" applyBorder="1" applyAlignment="1">
      <alignment horizontal="center" vertical="center"/>
    </xf>
    <xf numFmtId="0" fontId="9" fillId="0" borderId="24" xfId="0" applyFont="1" applyFill="1" applyBorder="1" applyAlignment="1">
      <alignment horizontal="center" vertical="top"/>
    </xf>
    <xf numFmtId="0" fontId="9" fillId="0" borderId="25" xfId="0" applyFont="1" applyFill="1" applyBorder="1" applyAlignment="1">
      <alignment horizontal="center" vertical="top"/>
    </xf>
    <xf numFmtId="0" fontId="2" fillId="2" borderId="15" xfId="0" applyFont="1" applyFill="1" applyBorder="1" applyAlignment="1">
      <alignment horizontal="center" vertical="center"/>
    </xf>
    <xf numFmtId="0" fontId="10" fillId="0" borderId="1" xfId="0" applyFont="1" applyFill="1" applyBorder="1" applyAlignment="1">
      <alignment wrapText="1"/>
    </xf>
    <xf numFmtId="0" fontId="7" fillId="0" borderId="29"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25" xfId="0" applyFont="1" applyFill="1" applyBorder="1" applyAlignment="1">
      <alignment horizontal="center" vertical="top" wrapText="1"/>
    </xf>
    <xf numFmtId="0" fontId="11" fillId="0" borderId="31" xfId="0" applyFont="1" applyFill="1" applyBorder="1" applyAlignment="1">
      <alignment horizontal="center" vertical="top" wrapText="1"/>
    </xf>
    <xf numFmtId="0" fontId="9" fillId="0" borderId="32" xfId="0" applyFont="1" applyFill="1" applyBorder="1" applyAlignment="1">
      <alignment horizontal="left" vertical="top" wrapText="1"/>
    </xf>
    <xf numFmtId="0" fontId="3" fillId="0" borderId="7" xfId="0" applyFont="1" applyFill="1" applyBorder="1" applyAlignment="1">
      <alignment horizontal="center" vertical="center"/>
    </xf>
    <xf numFmtId="0" fontId="0" fillId="0" borderId="25" xfId="0" applyFill="1" applyBorder="1" applyAlignment="1">
      <alignment horizontal="center" vertical="center"/>
    </xf>
    <xf numFmtId="0" fontId="3" fillId="0" borderId="18" xfId="0" applyFont="1" applyFill="1" applyBorder="1" applyAlignment="1">
      <alignment horizontal="center" vertical="center"/>
    </xf>
    <xf numFmtId="0" fontId="0" fillId="0" borderId="33" xfId="0" applyFill="1" applyBorder="1" applyAlignment="1">
      <alignment horizontal="center" vertical="center"/>
    </xf>
    <xf numFmtId="0" fontId="0" fillId="0" borderId="21" xfId="0" applyFill="1" applyBorder="1" applyAlignment="1">
      <alignment horizontal="center" vertical="center" wrapText="1"/>
    </xf>
    <xf numFmtId="0" fontId="0" fillId="0" borderId="24" xfId="0" applyFill="1" applyBorder="1" applyAlignment="1">
      <alignment horizontal="center" vertical="center" wrapText="1"/>
    </xf>
    <xf numFmtId="0" fontId="3" fillId="0" borderId="27" xfId="0" applyFont="1" applyFill="1" applyBorder="1" applyAlignment="1">
      <alignment horizontal="center" vertical="center"/>
    </xf>
    <xf numFmtId="0" fontId="0" fillId="0" borderId="25" xfId="0" applyFill="1" applyBorder="1" applyAlignment="1">
      <alignment horizontal="center" vertical="center" wrapText="1"/>
    </xf>
    <xf numFmtId="0" fontId="3" fillId="0" borderId="28" xfId="0" applyFont="1" applyFill="1" applyBorder="1" applyAlignment="1">
      <alignment horizontal="center" vertical="center"/>
    </xf>
    <xf numFmtId="0" fontId="9" fillId="0" borderId="22" xfId="0" applyFont="1" applyFill="1" applyBorder="1" applyAlignment="1">
      <alignment horizontal="left" vertical="top"/>
    </xf>
    <xf numFmtId="0" fontId="9" fillId="0" borderId="26" xfId="0" applyFont="1" applyFill="1" applyBorder="1" applyAlignment="1">
      <alignment horizontal="left" vertical="top"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0" fillId="0" borderId="22" xfId="0" applyFont="1" applyFill="1" applyBorder="1" applyAlignment="1">
      <alignment wrapText="1"/>
    </xf>
    <xf numFmtId="0" fontId="10" fillId="0" borderId="26" xfId="0" applyFont="1" applyFill="1" applyBorder="1" applyAlignment="1">
      <alignment wrapText="1"/>
    </xf>
    <xf numFmtId="0" fontId="2" fillId="3" borderId="0" xfId="0" applyFont="1" applyFill="1" applyBorder="1" applyAlignment="1">
      <alignment vertical="center"/>
    </xf>
    <xf numFmtId="0" fontId="2" fillId="3" borderId="11" xfId="0" applyFont="1" applyFill="1" applyBorder="1" applyAlignment="1">
      <alignment vertical="center"/>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6" fillId="0" borderId="7" xfId="0" applyFont="1" applyBorder="1" applyAlignment="1">
      <alignment horizontal="center" vertical="center"/>
    </xf>
    <xf numFmtId="0" fontId="9" fillId="0" borderId="2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34" xfId="0" applyFont="1" applyFill="1" applyBorder="1" applyAlignment="1">
      <alignment horizontal="left" vertical="top"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1" xfId="0" applyFont="1" applyFill="1" applyBorder="1" applyAlignment="1">
      <alignment horizontal="center" vertical="top"/>
    </xf>
    <xf numFmtId="0" fontId="9" fillId="0" borderId="7" xfId="0" applyFont="1" applyFill="1" applyBorder="1" applyAlignment="1">
      <alignment horizontal="center" vertical="center"/>
    </xf>
    <xf numFmtId="0" fontId="9" fillId="0"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7" xfId="0" applyFont="1" applyFill="1" applyBorder="1" applyAlignment="1">
      <alignment horizontal="center" vertical="top"/>
    </xf>
    <xf numFmtId="0" fontId="9" fillId="0" borderId="16" xfId="0" applyFont="1" applyFill="1" applyBorder="1" applyAlignment="1">
      <alignment horizontal="center" vertical="center"/>
    </xf>
    <xf numFmtId="0" fontId="9" fillId="0" borderId="16" xfId="0" applyFont="1" applyFill="1" applyBorder="1" applyAlignment="1">
      <alignment horizontal="center" vertical="top"/>
    </xf>
    <xf numFmtId="0" fontId="9" fillId="0" borderId="31" xfId="0" applyFont="1" applyFill="1" applyBorder="1" applyAlignment="1">
      <alignment horizontal="center" vertical="center"/>
    </xf>
    <xf numFmtId="0" fontId="9" fillId="0" borderId="39" xfId="0" applyFont="1" applyFill="1" applyBorder="1" applyAlignment="1">
      <alignment horizontal="center" vertical="center"/>
    </xf>
    <xf numFmtId="0" fontId="3" fillId="0" borderId="14" xfId="0" applyFont="1" applyFill="1" applyBorder="1" applyAlignment="1">
      <alignment horizontal="center" vertical="center"/>
    </xf>
    <xf numFmtId="0" fontId="9" fillId="0" borderId="9" xfId="0" applyFont="1" applyFill="1" applyBorder="1" applyAlignment="1">
      <alignment horizontal="left" vertical="top" wrapText="1"/>
    </xf>
    <xf numFmtId="0" fontId="9" fillId="0" borderId="15" xfId="0" applyFont="1" applyFill="1" applyBorder="1" applyAlignment="1">
      <alignment horizontal="center" vertical="top"/>
    </xf>
    <xf numFmtId="0" fontId="10" fillId="0" borderId="4"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38" xfId="0" applyFont="1" applyFill="1" applyBorder="1" applyAlignment="1">
      <alignment horizontal="left" vertical="top" wrapText="1"/>
    </xf>
    <xf numFmtId="0" fontId="10" fillId="0" borderId="13" xfId="0" applyFont="1" applyFill="1" applyBorder="1" applyAlignment="1">
      <alignment horizontal="left" vertical="top" wrapText="1"/>
    </xf>
    <xf numFmtId="49" fontId="9" fillId="0" borderId="4" xfId="0" applyNumberFormat="1" applyFont="1" applyFill="1" applyBorder="1" applyAlignment="1">
      <alignment horizontal="left" vertical="top" wrapText="1"/>
    </xf>
    <xf numFmtId="0" fontId="1" fillId="0" borderId="0" xfId="0" applyFont="1"/>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20" xfId="0" applyFont="1" applyFill="1" applyBorder="1" applyAlignment="1">
      <alignment horizontal="center" vertical="top"/>
    </xf>
    <xf numFmtId="0" fontId="9" fillId="0" borderId="14" xfId="0" applyFont="1" applyFill="1" applyBorder="1" applyAlignment="1">
      <alignment horizontal="center" vertical="top"/>
    </xf>
    <xf numFmtId="0" fontId="9" fillId="0" borderId="15" xfId="0" applyFont="1" applyFill="1" applyBorder="1" applyAlignment="1">
      <alignment horizontal="center" vertical="top"/>
    </xf>
    <xf numFmtId="0" fontId="9" fillId="0" borderId="16" xfId="0" applyFont="1"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7858125</xdr:colOff>
          <xdr:row>18</xdr:row>
          <xdr:rowOff>180975</xdr:rowOff>
        </xdr:from>
        <xdr:to>
          <xdr:col>2</xdr:col>
          <xdr:colOff>114300</xdr:colOff>
          <xdr:row>20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7858125</xdr:colOff>
          <xdr:row>20</xdr:row>
          <xdr:rowOff>9525</xdr:rowOff>
        </xdr:from>
        <xdr:to>
          <xdr:col>2</xdr:col>
          <xdr:colOff>114300</xdr:colOff>
          <xdr:row>21</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7858125</xdr:colOff>
          <xdr:row>20</xdr:row>
          <xdr:rowOff>161925</xdr:rowOff>
        </xdr:from>
        <xdr:to>
          <xdr:col>2</xdr:col>
          <xdr:colOff>114300</xdr:colOff>
          <xdr:row>22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7858125</xdr:colOff>
          <xdr:row>18</xdr:row>
          <xdr:rowOff>0</xdr:rowOff>
        </xdr:from>
        <xdr:to>
          <xdr:col>2</xdr:col>
          <xdr:colOff>114300</xdr:colOff>
          <xdr:row>19</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7867650</xdr:colOff>
          <xdr:row>17</xdr:row>
          <xdr:rowOff>9525</xdr:rowOff>
        </xdr:from>
        <xdr:to>
          <xdr:col>2</xdr:col>
          <xdr:colOff>123825</xdr:colOff>
          <xdr:row>18</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7867650</xdr:colOff>
          <xdr:row>16</xdr:row>
          <xdr:rowOff>9525</xdr:rowOff>
        </xdr:from>
        <xdr:to>
          <xdr:col>2</xdr:col>
          <xdr:colOff>123825</xdr:colOff>
          <xdr:row>17</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7877175</xdr:colOff>
          <xdr:row>10</xdr:row>
          <xdr:rowOff>9525</xdr:rowOff>
        </xdr:from>
        <xdr:to>
          <xdr:col>2</xdr:col>
          <xdr:colOff>123825</xdr:colOff>
          <xdr:row>11</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7877175</xdr:colOff>
          <xdr:row>11</xdr:row>
          <xdr:rowOff>0</xdr:rowOff>
        </xdr:from>
        <xdr:to>
          <xdr:col>2</xdr:col>
          <xdr:colOff>133350</xdr:colOff>
          <xdr:row>12</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7877175</xdr:colOff>
          <xdr:row>12</xdr:row>
          <xdr:rowOff>9525</xdr:rowOff>
        </xdr:from>
        <xdr:to>
          <xdr:col>2</xdr:col>
          <xdr:colOff>133350</xdr:colOff>
          <xdr:row>13</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7877175</xdr:colOff>
          <xdr:row>13</xdr:row>
          <xdr:rowOff>0</xdr:rowOff>
        </xdr:from>
        <xdr:to>
          <xdr:col>2</xdr:col>
          <xdr:colOff>133350</xdr:colOff>
          <xdr:row>14</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7886700</xdr:colOff>
          <xdr:row>14</xdr:row>
          <xdr:rowOff>66675</xdr:rowOff>
        </xdr:from>
        <xdr:to>
          <xdr:col>2</xdr:col>
          <xdr:colOff>142875</xdr:colOff>
          <xdr:row>14</xdr:row>
          <xdr:rowOff>257175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Aanvinken  indien mogelijk</a:t>
              </a:r>
            </a:p>
          </xdr:txBody>
        </xdr:sp>
        <xdr:clientData/>
      </xdr:twoCellAnchor>
    </mc:Choice>
    <mc:Fallback/>
  </mc:AlternateContent>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65B8-E67B-4E88-9F79-3630FF508FA5}">
  <sheetPr>
    <pageSetUpPr fitToPage="1"/>
  </sheetPr>
  <dimension ref="A1:G101"/>
  <sheetViews>
    <sheetView tabSelected="1" zoomScaleNormal="100" workbookViewId="0">
      <pane ySplit="2" topLeftCell="A7" activePane="bottomLeft" state="frozen"/>
      <selection pane="bottomLeft" activeCell="C10" sqref="C10"/>
    </sheetView>
  </sheetViews>
  <sheetFormatPr defaultColWidth="8.85546875" defaultRowHeight="15" x14ac:dyDescent="0.25"/>
  <cols>
    <col min="1" max="1" width="2.85546875" style="1" bestFit="1" customWidth="1"/>
    <col min="2" max="2" width="133.5703125" style="3" customWidth="1"/>
    <col min="3" max="3" width="24.28515625" style="1" customWidth="1"/>
    <col min="4" max="4" width="6.85546875" style="4" bestFit="1" customWidth="1"/>
    <col min="5" max="5" width="14.140625" style="2" customWidth="1"/>
    <col min="6" max="16384" width="8.85546875" style="2"/>
  </cols>
  <sheetData>
    <row r="1" spans="1:7" ht="38.1" customHeight="1" thickBot="1" x14ac:dyDescent="0.3">
      <c r="A1" s="79" t="s">
        <v>0</v>
      </c>
      <c r="B1" s="80"/>
      <c r="C1" s="2"/>
      <c r="D1" s="2"/>
      <c r="G1"/>
    </row>
    <row r="2" spans="1:7" ht="73.5" customHeight="1" thickBot="1" x14ac:dyDescent="0.3">
      <c r="A2" s="81" t="s">
        <v>1</v>
      </c>
      <c r="B2" s="82"/>
      <c r="C2" s="4"/>
      <c r="D2" s="5"/>
    </row>
    <row r="3" spans="1:7" ht="45.75" thickBot="1" x14ac:dyDescent="0.3">
      <c r="A3" s="83" t="s">
        <v>2</v>
      </c>
      <c r="B3" s="84"/>
      <c r="C3" s="10" t="s">
        <v>84</v>
      </c>
      <c r="D3" s="10" t="s">
        <v>62</v>
      </c>
      <c r="E3" s="10" t="s">
        <v>82</v>
      </c>
    </row>
    <row r="4" spans="1:7" s="7" customFormat="1" ht="38.25" customHeight="1" thickBot="1" x14ac:dyDescent="0.3">
      <c r="A4" s="61">
        <v>1</v>
      </c>
      <c r="B4" s="59" t="s">
        <v>3</v>
      </c>
      <c r="C4" s="58" t="s">
        <v>61</v>
      </c>
      <c r="D4" s="28">
        <f>IF(C4="Ja",0.18,0)</f>
        <v>0</v>
      </c>
      <c r="E4" s="28">
        <v>0.18</v>
      </c>
    </row>
    <row r="5" spans="1:7" s="7" customFormat="1" ht="26.25" thickBot="1" x14ac:dyDescent="0.3">
      <c r="A5" s="61">
        <v>2</v>
      </c>
      <c r="B5" s="59" t="s">
        <v>4</v>
      </c>
      <c r="C5" s="58" t="s">
        <v>61</v>
      </c>
      <c r="D5" s="28">
        <f t="shared" ref="D5:D6" si="0">IF(C5="Ja",0.18,0)</f>
        <v>0</v>
      </c>
      <c r="E5" s="28">
        <v>0.18</v>
      </c>
    </row>
    <row r="6" spans="1:7" s="7" customFormat="1" ht="15.75" thickBot="1" x14ac:dyDescent="0.3">
      <c r="A6" s="61">
        <v>3</v>
      </c>
      <c r="B6" s="60" t="s">
        <v>55</v>
      </c>
      <c r="C6" s="61" t="s">
        <v>61</v>
      </c>
      <c r="D6" s="28">
        <f t="shared" si="0"/>
        <v>0</v>
      </c>
      <c r="E6" s="28">
        <v>0.18</v>
      </c>
    </row>
    <row r="7" spans="1:7" s="7" customFormat="1" ht="64.5" thickBot="1" x14ac:dyDescent="0.3">
      <c r="A7" s="61">
        <v>4</v>
      </c>
      <c r="B7" s="69" t="s">
        <v>5</v>
      </c>
      <c r="C7" s="58" t="s">
        <v>61</v>
      </c>
      <c r="D7" s="28">
        <f>IF(C7="Ja",0.5,0)</f>
        <v>0</v>
      </c>
      <c r="E7" s="28">
        <v>0.5</v>
      </c>
    </row>
    <row r="8" spans="1:7" s="7" customFormat="1" ht="15.75" thickBot="1" x14ac:dyDescent="0.3">
      <c r="A8" s="61">
        <v>5</v>
      </c>
      <c r="B8" s="69" t="s">
        <v>6</v>
      </c>
      <c r="C8" s="61" t="s">
        <v>61</v>
      </c>
      <c r="D8" s="28">
        <f>IF(C8="Ja",0.5,0)</f>
        <v>0</v>
      </c>
      <c r="E8" s="28">
        <v>0.5</v>
      </c>
    </row>
    <row r="9" spans="1:7" s="7" customFormat="1" ht="128.25" thickBot="1" x14ac:dyDescent="0.3">
      <c r="A9" s="61">
        <v>6</v>
      </c>
      <c r="B9" s="59" t="s">
        <v>7</v>
      </c>
      <c r="C9" s="58" t="s">
        <v>61</v>
      </c>
      <c r="D9" s="28">
        <f>IF(C9="Ja",0.5,0)</f>
        <v>0</v>
      </c>
      <c r="E9" s="28">
        <v>0.5</v>
      </c>
    </row>
    <row r="10" spans="1:7" s="7" customFormat="1" ht="17.100000000000001" customHeight="1" x14ac:dyDescent="0.25">
      <c r="A10" s="85">
        <v>7</v>
      </c>
      <c r="B10" s="70" t="s">
        <v>67</v>
      </c>
      <c r="C10" s="52" t="s">
        <v>78</v>
      </c>
      <c r="D10" s="30">
        <f>IF(C10="","",IF(LEFT(C10,1)="0",0,IF(LEFT(C10,1)="2",0.5,IF(LEFT(C10,1)="4",1,))))</f>
        <v>0</v>
      </c>
      <c r="E10" s="30">
        <v>1</v>
      </c>
    </row>
    <row r="11" spans="1:7" s="7" customFormat="1" x14ac:dyDescent="0.25">
      <c r="A11" s="86"/>
      <c r="B11" s="53" t="s">
        <v>63</v>
      </c>
      <c r="C11" s="56"/>
      <c r="D11" s="39"/>
      <c r="E11" s="39"/>
    </row>
    <row r="12" spans="1:7" s="7" customFormat="1" x14ac:dyDescent="0.25">
      <c r="A12" s="86"/>
      <c r="B12" s="53" t="s">
        <v>64</v>
      </c>
      <c r="C12" s="54"/>
      <c r="D12" s="39" t="s">
        <v>79</v>
      </c>
      <c r="E12" s="39"/>
    </row>
    <row r="13" spans="1:7" s="7" customFormat="1" x14ac:dyDescent="0.25">
      <c r="A13" s="86"/>
      <c r="B13" s="53" t="s">
        <v>65</v>
      </c>
      <c r="C13" s="54"/>
      <c r="D13" s="39"/>
      <c r="E13" s="39"/>
    </row>
    <row r="14" spans="1:7" s="7" customFormat="1" x14ac:dyDescent="0.25">
      <c r="A14" s="86"/>
      <c r="B14" s="53" t="s">
        <v>66</v>
      </c>
      <c r="C14" s="54"/>
      <c r="D14" s="39"/>
      <c r="E14" s="39"/>
    </row>
    <row r="15" spans="1:7" s="7" customFormat="1" ht="26.25" thickBot="1" x14ac:dyDescent="0.3">
      <c r="A15" s="87"/>
      <c r="B15" s="71" t="s">
        <v>83</v>
      </c>
      <c r="C15" s="55"/>
      <c r="D15" s="40"/>
      <c r="E15" s="40"/>
    </row>
    <row r="16" spans="1:7" s="7" customFormat="1" ht="14.45" customHeight="1" x14ac:dyDescent="0.25">
      <c r="A16" s="88">
        <v>8</v>
      </c>
      <c r="B16" s="72" t="s">
        <v>74</v>
      </c>
      <c r="C16" s="52" t="s">
        <v>78</v>
      </c>
      <c r="D16" s="39">
        <f>IF(LEFT(C16,1)="0",0,IF(LEFT(C16,1)="2",0.4,IF(LEFT(C16,1)="5",1,
 "")))</f>
        <v>0</v>
      </c>
      <c r="E16" s="39">
        <v>1</v>
      </c>
    </row>
    <row r="17" spans="1:5" s="7" customFormat="1" x14ac:dyDescent="0.25">
      <c r="A17" s="89"/>
      <c r="B17" s="73" t="s">
        <v>68</v>
      </c>
      <c r="C17" s="56"/>
      <c r="D17" s="39" t="s">
        <v>79</v>
      </c>
      <c r="E17" s="39"/>
    </row>
    <row r="18" spans="1:5" s="7" customFormat="1" x14ac:dyDescent="0.25">
      <c r="A18" s="89"/>
      <c r="B18" s="73" t="s">
        <v>69</v>
      </c>
      <c r="C18" s="56"/>
      <c r="D18" s="39"/>
      <c r="E18" s="39"/>
    </row>
    <row r="19" spans="1:5" s="7" customFormat="1" x14ac:dyDescent="0.25">
      <c r="A19" s="89"/>
      <c r="B19" s="73" t="s">
        <v>70</v>
      </c>
      <c r="C19" s="56"/>
      <c r="D19" s="39"/>
      <c r="E19" s="39"/>
    </row>
    <row r="20" spans="1:5" s="7" customFormat="1" x14ac:dyDescent="0.25">
      <c r="A20" s="89"/>
      <c r="B20" s="73" t="s">
        <v>71</v>
      </c>
      <c r="C20" s="56"/>
      <c r="D20" s="39"/>
      <c r="E20" s="39"/>
    </row>
    <row r="21" spans="1:5" s="7" customFormat="1" x14ac:dyDescent="0.25">
      <c r="A21" s="89"/>
      <c r="B21" s="73" t="s">
        <v>72</v>
      </c>
      <c r="C21" s="56"/>
      <c r="D21" s="39"/>
      <c r="E21" s="39"/>
    </row>
    <row r="22" spans="1:5" s="7" customFormat="1" ht="13.5" customHeight="1" thickBot="1" x14ac:dyDescent="0.3">
      <c r="A22" s="90"/>
      <c r="B22" s="74" t="s">
        <v>73</v>
      </c>
      <c r="C22" s="62"/>
      <c r="D22" s="40"/>
      <c r="E22" s="40"/>
    </row>
    <row r="23" spans="1:5" s="7" customFormat="1" ht="83.25" customHeight="1" thickBot="1" x14ac:dyDescent="0.3">
      <c r="A23" s="61">
        <v>9</v>
      </c>
      <c r="B23" s="59" t="s">
        <v>8</v>
      </c>
      <c r="C23" s="58" t="s">
        <v>61</v>
      </c>
      <c r="D23" s="28">
        <f t="shared" ref="D23:D25" si="1">IF(C23="Ja",1,0)</f>
        <v>0</v>
      </c>
      <c r="E23" s="28">
        <v>1</v>
      </c>
    </row>
    <row r="24" spans="1:5" s="7" customFormat="1" ht="75.75" customHeight="1" thickBot="1" x14ac:dyDescent="0.3">
      <c r="A24" s="61">
        <v>10</v>
      </c>
      <c r="B24" s="59" t="s">
        <v>9</v>
      </c>
      <c r="C24" s="58" t="s">
        <v>61</v>
      </c>
      <c r="D24" s="28">
        <f t="shared" si="1"/>
        <v>0</v>
      </c>
      <c r="E24" s="28">
        <v>1</v>
      </c>
    </row>
    <row r="25" spans="1:5" s="7" customFormat="1" ht="34.5" customHeight="1" thickBot="1" x14ac:dyDescent="0.3">
      <c r="A25" s="61">
        <v>11</v>
      </c>
      <c r="B25" s="59" t="s">
        <v>10</v>
      </c>
      <c r="C25" s="58" t="s">
        <v>61</v>
      </c>
      <c r="D25" s="28">
        <f t="shared" si="1"/>
        <v>0</v>
      </c>
      <c r="E25" s="28">
        <v>1</v>
      </c>
    </row>
    <row r="26" spans="1:5" s="7" customFormat="1" ht="74.25" customHeight="1" thickBot="1" x14ac:dyDescent="0.3">
      <c r="A26" s="61">
        <v>12</v>
      </c>
      <c r="B26" s="59" t="s">
        <v>11</v>
      </c>
      <c r="C26" s="58" t="s">
        <v>61</v>
      </c>
      <c r="D26" s="28">
        <f t="shared" ref="D26:D29" si="2">IF(C26="Ja",0.5,0)</f>
        <v>0</v>
      </c>
      <c r="E26" s="28">
        <v>0.5</v>
      </c>
    </row>
    <row r="27" spans="1:5" s="7" customFormat="1" ht="31.5" customHeight="1" thickBot="1" x14ac:dyDescent="0.3">
      <c r="A27" s="61">
        <v>13</v>
      </c>
      <c r="B27" s="75" t="s">
        <v>12</v>
      </c>
      <c r="C27" s="61" t="s">
        <v>61</v>
      </c>
      <c r="D27" s="28">
        <f t="shared" si="2"/>
        <v>0</v>
      </c>
      <c r="E27" s="28">
        <v>0.5</v>
      </c>
    </row>
    <row r="28" spans="1:5" s="7" customFormat="1" ht="19.5" customHeight="1" thickBot="1" x14ac:dyDescent="0.3">
      <c r="A28" s="61">
        <v>14</v>
      </c>
      <c r="B28" s="75" t="s">
        <v>13</v>
      </c>
      <c r="C28" s="61" t="s">
        <v>61</v>
      </c>
      <c r="D28" s="28">
        <f t="shared" si="2"/>
        <v>0</v>
      </c>
      <c r="E28" s="28">
        <v>0.5</v>
      </c>
    </row>
    <row r="29" spans="1:5" s="7" customFormat="1" ht="19.5" customHeight="1" thickBot="1" x14ac:dyDescent="0.3">
      <c r="A29" s="63">
        <v>15</v>
      </c>
      <c r="B29" s="75" t="s">
        <v>14</v>
      </c>
      <c r="C29" s="61" t="s">
        <v>61</v>
      </c>
      <c r="D29" s="28">
        <f t="shared" si="2"/>
        <v>0</v>
      </c>
      <c r="E29" s="28">
        <v>0.5</v>
      </c>
    </row>
    <row r="30" spans="1:5" ht="16.5" thickBot="1" x14ac:dyDescent="0.3">
      <c r="A30" s="77" t="s">
        <v>15</v>
      </c>
      <c r="B30" s="78"/>
      <c r="C30" s="20"/>
      <c r="D30" s="20"/>
      <c r="E30" s="20"/>
    </row>
    <row r="31" spans="1:5" s="7" customFormat="1" ht="90" thickBot="1" x14ac:dyDescent="0.3">
      <c r="A31" s="61">
        <v>16</v>
      </c>
      <c r="B31" s="59" t="s">
        <v>16</v>
      </c>
      <c r="C31" s="64" t="s">
        <v>61</v>
      </c>
      <c r="D31" s="28">
        <f t="shared" ref="D31" si="3">IF(C31="Ja",0.18,0)</f>
        <v>0</v>
      </c>
      <c r="E31" s="28">
        <v>0.18</v>
      </c>
    </row>
    <row r="32" spans="1:5" s="7" customFormat="1" ht="77.25" thickBot="1" x14ac:dyDescent="0.3">
      <c r="A32" s="68">
        <v>17</v>
      </c>
      <c r="B32" s="67" t="s">
        <v>56</v>
      </c>
      <c r="C32" s="65" t="s">
        <v>61</v>
      </c>
      <c r="D32" s="66">
        <f t="shared" ref="D32:D33" si="4">IF(C32="Ja",0.5,0)</f>
        <v>0</v>
      </c>
      <c r="E32" s="66">
        <v>0.5</v>
      </c>
    </row>
    <row r="33" spans="1:5" s="7" customFormat="1" ht="26.25" thickBot="1" x14ac:dyDescent="0.3">
      <c r="A33" s="61">
        <v>18</v>
      </c>
      <c r="B33" s="59" t="s">
        <v>17</v>
      </c>
      <c r="C33" s="57" t="s">
        <v>61</v>
      </c>
      <c r="D33" s="28">
        <f t="shared" si="4"/>
        <v>0</v>
      </c>
      <c r="E33" s="66">
        <v>0.5</v>
      </c>
    </row>
    <row r="34" spans="1:5" s="7" customFormat="1" ht="15.75" thickBot="1" x14ac:dyDescent="0.3">
      <c r="A34" s="61">
        <v>19</v>
      </c>
      <c r="B34" s="59" t="s">
        <v>18</v>
      </c>
      <c r="C34" s="57" t="s">
        <v>61</v>
      </c>
      <c r="D34" s="28">
        <f t="shared" ref="D34" si="5">IF(C34="Ja",0.18,0)</f>
        <v>0</v>
      </c>
      <c r="E34" s="28">
        <v>0.18</v>
      </c>
    </row>
    <row r="35" spans="1:5" s="7" customFormat="1" ht="90" thickBot="1" x14ac:dyDescent="0.3">
      <c r="A35" s="61">
        <v>20</v>
      </c>
      <c r="B35" s="60" t="s">
        <v>19</v>
      </c>
      <c r="C35" s="64" t="s">
        <v>61</v>
      </c>
      <c r="D35" s="28">
        <f t="shared" ref="D35" si="6">IF(C35="Ja",1,0)</f>
        <v>0</v>
      </c>
      <c r="E35" s="28">
        <v>1</v>
      </c>
    </row>
    <row r="36" spans="1:5" ht="16.5" thickBot="1" x14ac:dyDescent="0.3">
      <c r="A36" s="77" t="s">
        <v>53</v>
      </c>
      <c r="B36" s="78"/>
      <c r="C36" s="47"/>
      <c r="D36" s="47"/>
      <c r="E36" s="47"/>
    </row>
    <row r="37" spans="1:5" s="7" customFormat="1" x14ac:dyDescent="0.25">
      <c r="A37" s="32">
        <v>21</v>
      </c>
      <c r="B37" s="37" t="s">
        <v>20</v>
      </c>
      <c r="C37" s="15" t="s">
        <v>61</v>
      </c>
      <c r="D37" s="30">
        <f t="shared" ref="D37" si="7">IF(C37="Ja",0.5,0)</f>
        <v>0</v>
      </c>
      <c r="E37" s="30">
        <v>0.5</v>
      </c>
    </row>
    <row r="38" spans="1:5" s="7" customFormat="1" ht="25.5" x14ac:dyDescent="0.25">
      <c r="A38" s="33">
        <v>22</v>
      </c>
      <c r="B38" s="12" t="s">
        <v>21</v>
      </c>
      <c r="C38" s="18" t="s">
        <v>61</v>
      </c>
      <c r="D38" s="39">
        <f t="shared" ref="D38:D42" si="8">IF(C38="Ja",0.18,0)</f>
        <v>0</v>
      </c>
      <c r="E38" s="39">
        <v>0.18</v>
      </c>
    </row>
    <row r="39" spans="1:5" s="7" customFormat="1" x14ac:dyDescent="0.25">
      <c r="A39" s="33">
        <v>23</v>
      </c>
      <c r="B39" s="12" t="s">
        <v>22</v>
      </c>
      <c r="C39" s="18" t="s">
        <v>61</v>
      </c>
      <c r="D39" s="39">
        <f t="shared" ref="D39:D41" si="9">IF(C39="Ja",0.5,0)</f>
        <v>0</v>
      </c>
      <c r="E39" s="39">
        <v>0.5</v>
      </c>
    </row>
    <row r="40" spans="1:5" s="7" customFormat="1" x14ac:dyDescent="0.25">
      <c r="A40" s="33">
        <v>24</v>
      </c>
      <c r="B40" s="12" t="s">
        <v>23</v>
      </c>
      <c r="C40" s="18" t="s">
        <v>61</v>
      </c>
      <c r="D40" s="39">
        <f t="shared" si="8"/>
        <v>0</v>
      </c>
      <c r="E40" s="39">
        <v>0.18</v>
      </c>
    </row>
    <row r="41" spans="1:5" s="7" customFormat="1" x14ac:dyDescent="0.25">
      <c r="A41" s="33">
        <v>25</v>
      </c>
      <c r="B41" s="12" t="s">
        <v>24</v>
      </c>
      <c r="C41" s="18" t="s">
        <v>61</v>
      </c>
      <c r="D41" s="39">
        <f t="shared" si="9"/>
        <v>0</v>
      </c>
      <c r="E41" s="39">
        <v>0.5</v>
      </c>
    </row>
    <row r="42" spans="1:5" s="7" customFormat="1" ht="25.5" x14ac:dyDescent="0.25">
      <c r="A42" s="33">
        <v>26</v>
      </c>
      <c r="B42" s="12" t="s">
        <v>25</v>
      </c>
      <c r="C42" s="18" t="s">
        <v>61</v>
      </c>
      <c r="D42" s="39">
        <f t="shared" si="8"/>
        <v>0</v>
      </c>
      <c r="E42" s="39">
        <v>0.18</v>
      </c>
    </row>
    <row r="43" spans="1:5" s="7" customFormat="1" ht="54" customHeight="1" x14ac:dyDescent="0.25">
      <c r="A43" s="33">
        <v>27</v>
      </c>
      <c r="B43" s="12" t="s">
        <v>26</v>
      </c>
      <c r="C43" s="49" t="s">
        <v>61</v>
      </c>
      <c r="D43" s="39">
        <f t="shared" ref="D43:D46" si="10">IF(C43="Ja",1,0)</f>
        <v>0</v>
      </c>
      <c r="E43" s="39">
        <v>1</v>
      </c>
    </row>
    <row r="44" spans="1:5" s="7" customFormat="1" x14ac:dyDescent="0.25">
      <c r="A44" s="33">
        <v>28</v>
      </c>
      <c r="B44" s="12" t="s">
        <v>27</v>
      </c>
      <c r="C44" s="18" t="s">
        <v>61</v>
      </c>
      <c r="D44" s="39">
        <f t="shared" si="10"/>
        <v>0</v>
      </c>
      <c r="E44" s="39">
        <v>1</v>
      </c>
    </row>
    <row r="45" spans="1:5" s="7" customFormat="1" ht="51" x14ac:dyDescent="0.25">
      <c r="A45" s="33">
        <v>29</v>
      </c>
      <c r="B45" s="12" t="s">
        <v>28</v>
      </c>
      <c r="C45" s="49" t="s">
        <v>61</v>
      </c>
      <c r="D45" s="39">
        <f t="shared" ref="D45" si="11">IF(C45="Ja",0.5,0)</f>
        <v>0</v>
      </c>
      <c r="E45" s="39">
        <v>0.5</v>
      </c>
    </row>
    <row r="46" spans="1:5" s="7" customFormat="1" x14ac:dyDescent="0.25">
      <c r="A46" s="33">
        <v>30</v>
      </c>
      <c r="B46" s="12" t="s">
        <v>29</v>
      </c>
      <c r="C46" s="18" t="s">
        <v>61</v>
      </c>
      <c r="D46" s="39">
        <f t="shared" si="10"/>
        <v>0</v>
      </c>
      <c r="E46" s="39">
        <v>1</v>
      </c>
    </row>
    <row r="47" spans="1:5" s="7" customFormat="1" ht="32.25" customHeight="1" x14ac:dyDescent="0.25">
      <c r="A47" s="33">
        <v>31</v>
      </c>
      <c r="B47" s="12" t="s">
        <v>30</v>
      </c>
      <c r="C47" s="18" t="s">
        <v>61</v>
      </c>
      <c r="D47" s="39">
        <f t="shared" ref="D47:D49" si="12">IF(C47="Ja",0.18,0)</f>
        <v>0</v>
      </c>
      <c r="E47" s="39">
        <v>0.18</v>
      </c>
    </row>
    <row r="48" spans="1:5" s="7" customFormat="1" ht="34.5" customHeight="1" x14ac:dyDescent="0.25">
      <c r="A48" s="33">
        <v>32</v>
      </c>
      <c r="B48" s="12" t="s">
        <v>31</v>
      </c>
      <c r="C48" s="49" t="s">
        <v>61</v>
      </c>
      <c r="D48" s="39">
        <f t="shared" si="12"/>
        <v>0</v>
      </c>
      <c r="E48" s="39">
        <v>0.18</v>
      </c>
    </row>
    <row r="49" spans="1:5" s="7" customFormat="1" x14ac:dyDescent="0.25">
      <c r="A49" s="33">
        <v>33</v>
      </c>
      <c r="B49" s="12" t="s">
        <v>32</v>
      </c>
      <c r="C49" s="18" t="s">
        <v>61</v>
      </c>
      <c r="D49" s="39">
        <f t="shared" si="12"/>
        <v>0</v>
      </c>
      <c r="E49" s="39">
        <v>0.18</v>
      </c>
    </row>
    <row r="50" spans="1:5" s="7" customFormat="1" x14ac:dyDescent="0.25">
      <c r="A50" s="33">
        <v>34</v>
      </c>
      <c r="B50" s="12" t="s">
        <v>33</v>
      </c>
      <c r="C50" s="18" t="s">
        <v>61</v>
      </c>
      <c r="D50" s="39">
        <f t="shared" ref="D50:D51" si="13">IF(C50="Ja",1,0)</f>
        <v>0</v>
      </c>
      <c r="E50" s="39">
        <v>1</v>
      </c>
    </row>
    <row r="51" spans="1:5" s="7" customFormat="1" ht="80.25" customHeight="1" x14ac:dyDescent="0.25">
      <c r="A51" s="33">
        <v>35</v>
      </c>
      <c r="B51" s="12" t="s">
        <v>34</v>
      </c>
      <c r="C51" s="49" t="s">
        <v>61</v>
      </c>
      <c r="D51" s="39">
        <f t="shared" si="13"/>
        <v>0</v>
      </c>
      <c r="E51" s="39">
        <v>1</v>
      </c>
    </row>
    <row r="52" spans="1:5" s="7" customFormat="1" ht="31.5" customHeight="1" x14ac:dyDescent="0.25">
      <c r="A52" s="33">
        <v>36</v>
      </c>
      <c r="B52" s="12" t="s">
        <v>35</v>
      </c>
      <c r="C52" s="18" t="s">
        <v>61</v>
      </c>
      <c r="D52" s="39">
        <f t="shared" ref="D52:D53" si="14">IF(C52="Ja",0.18,0)</f>
        <v>0</v>
      </c>
      <c r="E52" s="39">
        <v>0.18</v>
      </c>
    </row>
    <row r="53" spans="1:5" s="7" customFormat="1" x14ac:dyDescent="0.25">
      <c r="A53" s="33">
        <v>37</v>
      </c>
      <c r="B53" s="12" t="s">
        <v>36</v>
      </c>
      <c r="C53" s="18" t="s">
        <v>61</v>
      </c>
      <c r="D53" s="39">
        <f t="shared" si="14"/>
        <v>0</v>
      </c>
      <c r="E53" s="39">
        <v>0.18</v>
      </c>
    </row>
    <row r="54" spans="1:5" s="7" customFormat="1" x14ac:dyDescent="0.25">
      <c r="A54" s="33">
        <v>38</v>
      </c>
      <c r="B54" s="12" t="s">
        <v>37</v>
      </c>
      <c r="C54" s="18" t="s">
        <v>61</v>
      </c>
      <c r="D54" s="39">
        <f t="shared" ref="D54:D59" si="15">IF(C54="Ja",0.5,0)</f>
        <v>0</v>
      </c>
      <c r="E54" s="39">
        <v>0.5</v>
      </c>
    </row>
    <row r="55" spans="1:5" s="7" customFormat="1" x14ac:dyDescent="0.25">
      <c r="A55" s="33">
        <v>39</v>
      </c>
      <c r="B55" s="12" t="s">
        <v>38</v>
      </c>
      <c r="C55" s="18" t="s">
        <v>61</v>
      </c>
      <c r="D55" s="39">
        <f t="shared" si="15"/>
        <v>0</v>
      </c>
      <c r="E55" s="39">
        <v>0.5</v>
      </c>
    </row>
    <row r="56" spans="1:5" s="7" customFormat="1" ht="74.25" customHeight="1" x14ac:dyDescent="0.25">
      <c r="A56" s="33">
        <v>40</v>
      </c>
      <c r="B56" s="12" t="s">
        <v>39</v>
      </c>
      <c r="C56" s="49" t="s">
        <v>61</v>
      </c>
      <c r="D56" s="39">
        <f t="shared" ref="D56" si="16">IF(C56="Ja",1,0)</f>
        <v>0</v>
      </c>
      <c r="E56" s="39">
        <v>1</v>
      </c>
    </row>
    <row r="57" spans="1:5" s="7" customFormat="1" ht="15.75" thickBot="1" x14ac:dyDescent="0.3">
      <c r="A57" s="35">
        <v>41</v>
      </c>
      <c r="B57" s="38" t="s">
        <v>58</v>
      </c>
      <c r="C57" s="19" t="s">
        <v>61</v>
      </c>
      <c r="D57" s="40">
        <f t="shared" si="15"/>
        <v>0</v>
      </c>
      <c r="E57" s="40">
        <v>0.5</v>
      </c>
    </row>
    <row r="58" spans="1:5" ht="16.5" thickBot="1" x14ac:dyDescent="0.3">
      <c r="A58" s="77" t="s">
        <v>2</v>
      </c>
      <c r="B58" s="78"/>
      <c r="C58" s="47"/>
      <c r="D58" s="47"/>
      <c r="E58" s="47"/>
    </row>
    <row r="59" spans="1:5" s="7" customFormat="1" ht="61.5" customHeight="1" x14ac:dyDescent="0.25">
      <c r="A59" s="31">
        <v>42</v>
      </c>
      <c r="B59" s="11" t="s">
        <v>57</v>
      </c>
      <c r="C59" s="50" t="s">
        <v>61</v>
      </c>
      <c r="D59" s="30">
        <f t="shared" si="15"/>
        <v>0</v>
      </c>
      <c r="E59" s="30">
        <v>0.5</v>
      </c>
    </row>
    <row r="60" spans="1:5" s="7" customFormat="1" ht="43.5" customHeight="1" thickBot="1" x14ac:dyDescent="0.3">
      <c r="A60" s="29">
        <v>43</v>
      </c>
      <c r="B60" s="38" t="s">
        <v>40</v>
      </c>
      <c r="C60" s="51" t="s">
        <v>61</v>
      </c>
      <c r="D60" s="40">
        <f t="shared" ref="D60:D62" si="17">IF(C60="Ja",1,0)</f>
        <v>0</v>
      </c>
      <c r="E60" s="40">
        <v>1</v>
      </c>
    </row>
    <row r="61" spans="1:5" ht="16.5" thickBot="1" x14ac:dyDescent="0.3">
      <c r="A61" s="77" t="s">
        <v>41</v>
      </c>
      <c r="B61" s="78"/>
      <c r="C61" s="46"/>
      <c r="D61" s="46"/>
      <c r="E61" s="46"/>
    </row>
    <row r="62" spans="1:5" s="7" customFormat="1" ht="64.5" customHeight="1" thickBot="1" x14ac:dyDescent="0.3">
      <c r="A62" s="26">
        <v>44</v>
      </c>
      <c r="B62" s="27" t="s">
        <v>42</v>
      </c>
      <c r="C62" s="52" t="s">
        <v>61</v>
      </c>
      <c r="D62" s="28">
        <f t="shared" si="17"/>
        <v>0</v>
      </c>
      <c r="E62" s="28">
        <v>1</v>
      </c>
    </row>
    <row r="63" spans="1:5" ht="16.5" thickBot="1" x14ac:dyDescent="0.3">
      <c r="A63" s="77" t="s">
        <v>43</v>
      </c>
      <c r="B63" s="78"/>
      <c r="C63" s="45"/>
      <c r="D63" s="45"/>
      <c r="E63" s="45"/>
    </row>
    <row r="64" spans="1:5" x14ac:dyDescent="0.2">
      <c r="A64" s="22">
        <v>45</v>
      </c>
      <c r="B64" s="41" t="s">
        <v>44</v>
      </c>
      <c r="C64" s="16" t="s">
        <v>61</v>
      </c>
      <c r="D64" s="17">
        <f t="shared" ref="D64:D67" si="18">IF(C64="Ja",1,0)</f>
        <v>0</v>
      </c>
      <c r="E64" s="17">
        <v>1</v>
      </c>
    </row>
    <row r="65" spans="1:5" x14ac:dyDescent="0.2">
      <c r="A65" s="8">
        <v>46</v>
      </c>
      <c r="B65" s="21" t="s">
        <v>45</v>
      </c>
      <c r="C65" s="13" t="s">
        <v>61</v>
      </c>
      <c r="D65" s="34">
        <f t="shared" ref="D65" si="19">IF(C65="Ja",0.5,0)</f>
        <v>0</v>
      </c>
      <c r="E65" s="34">
        <v>0.5</v>
      </c>
    </row>
    <row r="66" spans="1:5" x14ac:dyDescent="0.2">
      <c r="A66" s="9">
        <v>47</v>
      </c>
      <c r="B66" s="21" t="s">
        <v>46</v>
      </c>
      <c r="C66" s="13" t="s">
        <v>61</v>
      </c>
      <c r="D66" s="34">
        <f t="shared" si="18"/>
        <v>0</v>
      </c>
      <c r="E66" s="34">
        <v>1</v>
      </c>
    </row>
    <row r="67" spans="1:5" ht="15.75" thickBot="1" x14ac:dyDescent="0.25">
      <c r="A67" s="23">
        <v>48</v>
      </c>
      <c r="B67" s="42" t="s">
        <v>54</v>
      </c>
      <c r="C67" s="14" t="s">
        <v>61</v>
      </c>
      <c r="D67" s="36">
        <f t="shared" si="18"/>
        <v>0</v>
      </c>
      <c r="E67" s="36">
        <v>1</v>
      </c>
    </row>
    <row r="68" spans="1:5" ht="16.5" thickBot="1" x14ac:dyDescent="0.3">
      <c r="A68" s="77" t="s">
        <v>47</v>
      </c>
      <c r="B68" s="78"/>
      <c r="C68" s="43"/>
      <c r="D68" s="44"/>
      <c r="E68" s="44"/>
    </row>
    <row r="69" spans="1:5" x14ac:dyDescent="0.2">
      <c r="A69" s="24">
        <v>49</v>
      </c>
      <c r="B69" s="41" t="s">
        <v>48</v>
      </c>
      <c r="C69" s="15" t="s">
        <v>61</v>
      </c>
      <c r="D69" s="30">
        <f t="shared" ref="D69:D71" si="20">IF(C69="Ja",0.18,0)</f>
        <v>0</v>
      </c>
      <c r="E69" s="30">
        <v>0.18</v>
      </c>
    </row>
    <row r="70" spans="1:5" x14ac:dyDescent="0.2">
      <c r="A70" s="9">
        <v>50</v>
      </c>
      <c r="B70" s="21" t="s">
        <v>49</v>
      </c>
      <c r="C70" s="18" t="s">
        <v>61</v>
      </c>
      <c r="D70" s="39">
        <f t="shared" si="20"/>
        <v>0</v>
      </c>
      <c r="E70" s="39">
        <v>0.18</v>
      </c>
    </row>
    <row r="71" spans="1:5" x14ac:dyDescent="0.2">
      <c r="A71" s="9">
        <v>51</v>
      </c>
      <c r="B71" s="21" t="s">
        <v>50</v>
      </c>
      <c r="C71" s="18" t="s">
        <v>61</v>
      </c>
      <c r="D71" s="39">
        <f t="shared" si="20"/>
        <v>0</v>
      </c>
      <c r="E71" s="39">
        <v>0.18</v>
      </c>
    </row>
    <row r="72" spans="1:5" x14ac:dyDescent="0.2">
      <c r="A72" s="9">
        <v>52</v>
      </c>
      <c r="B72" s="21" t="s">
        <v>51</v>
      </c>
      <c r="C72" s="18" t="s">
        <v>61</v>
      </c>
      <c r="D72" s="39">
        <f>IF(C72="Ja",0.12,0)</f>
        <v>0</v>
      </c>
      <c r="E72" s="39">
        <v>0.12</v>
      </c>
    </row>
    <row r="73" spans="1:5" ht="15.75" thickBot="1" x14ac:dyDescent="0.25">
      <c r="A73" s="25">
        <v>52</v>
      </c>
      <c r="B73" s="42" t="s">
        <v>59</v>
      </c>
      <c r="C73" s="19" t="s">
        <v>61</v>
      </c>
      <c r="D73" s="40">
        <f t="shared" ref="D73" si="21">IF(C73="Ja",1,0)</f>
        <v>0</v>
      </c>
      <c r="E73" s="40">
        <v>1</v>
      </c>
    </row>
    <row r="74" spans="1:5" ht="15.75" thickBot="1" x14ac:dyDescent="0.3">
      <c r="B74" s="6" t="s">
        <v>52</v>
      </c>
      <c r="D74" s="48">
        <f>SUM(D4:D73)</f>
        <v>0</v>
      </c>
      <c r="E74" s="48">
        <f>SUM(E4:E73)</f>
        <v>29.999999999999996</v>
      </c>
    </row>
    <row r="80" spans="1:5" ht="50.1" customHeight="1" x14ac:dyDescent="0.25"/>
    <row r="81" spans="3:3" ht="50.1" customHeight="1" x14ac:dyDescent="0.25"/>
    <row r="82" spans="3:3" ht="50.1" customHeight="1" x14ac:dyDescent="0.25"/>
    <row r="83" spans="3:3" ht="50.1" customHeight="1" x14ac:dyDescent="0.25"/>
    <row r="89" spans="3:3" x14ac:dyDescent="0.25">
      <c r="C89" s="1" t="s">
        <v>60</v>
      </c>
    </row>
    <row r="90" spans="3:3" x14ac:dyDescent="0.25">
      <c r="C90" s="1" t="s">
        <v>61</v>
      </c>
    </row>
    <row r="94" spans="3:3" x14ac:dyDescent="0.25">
      <c r="C94" s="76" t="s">
        <v>75</v>
      </c>
    </row>
    <row r="95" spans="3:3" x14ac:dyDescent="0.25">
      <c r="C95" s="76" t="s">
        <v>76</v>
      </c>
    </row>
    <row r="96" spans="3:3" x14ac:dyDescent="0.25">
      <c r="C96" s="76" t="s">
        <v>77</v>
      </c>
    </row>
    <row r="99" spans="3:3" x14ac:dyDescent="0.25">
      <c r="C99" s="76" t="s">
        <v>75</v>
      </c>
    </row>
    <row r="100" spans="3:3" x14ac:dyDescent="0.25">
      <c r="C100" s="76" t="s">
        <v>80</v>
      </c>
    </row>
    <row r="101" spans="3:3" x14ac:dyDescent="0.25">
      <c r="C101" s="76" t="s">
        <v>81</v>
      </c>
    </row>
  </sheetData>
  <mergeCells count="11">
    <mergeCell ref="A68:B68"/>
    <mergeCell ref="A63:B63"/>
    <mergeCell ref="A61:B61"/>
    <mergeCell ref="A36:B36"/>
    <mergeCell ref="A1:B1"/>
    <mergeCell ref="A2:B2"/>
    <mergeCell ref="A30:B30"/>
    <mergeCell ref="A3:B3"/>
    <mergeCell ref="A58:B58"/>
    <mergeCell ref="A10:A15"/>
    <mergeCell ref="A16:A22"/>
  </mergeCells>
  <dataValidations count="3">
    <dataValidation type="list" allowBlank="1" showInputMessage="1" showErrorMessage="1" sqref="C69:C73 C37:C57 C64:C67 C62 C59:C60 C31:C35 C23:C29 C4:C9 C11:C15" xr:uid="{31817FC2-C5E9-4424-A2DD-D89509988979}">
      <formula1>$C$89:$C$90</formula1>
    </dataValidation>
    <dataValidation type="list" allowBlank="1" showInputMessage="1" showErrorMessage="1" sqref="C16" xr:uid="{A5C7CD9D-EF60-4B2E-A857-365C81A19C4B}">
      <formula1>$C$94:$C$96</formula1>
    </dataValidation>
    <dataValidation type="list" allowBlank="1" showInputMessage="1" showErrorMessage="1" sqref="C10" xr:uid="{C53F89AC-4C68-4D22-8262-9122CAC8EA1B}">
      <formula1>$C$99:$C$101</formula1>
    </dataValidation>
  </dataValidations>
  <pageMargins left="0.25" right="0.25" top="0.75" bottom="0.75" header="0.3" footer="0.3"/>
  <pageSetup paperSize="9" scale="79" fitToHeight="0" orientation="landscape" r:id="rId1"/>
  <ignoredErrors>
    <ignoredError sqref="D38:D41 D45 D56 D6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77" r:id="rId4" name="Check Box 29">
              <controlPr defaultSize="0" autoFill="0" autoLine="0" autoPict="0">
                <anchor moveWithCells="1">
                  <from>
                    <xdr:col>1</xdr:col>
                    <xdr:colOff>7858125</xdr:colOff>
                    <xdr:row>18</xdr:row>
                    <xdr:rowOff>180975</xdr:rowOff>
                  </from>
                  <to>
                    <xdr:col>2</xdr:col>
                    <xdr:colOff>114300</xdr:colOff>
                    <xdr:row>20</xdr:row>
                    <xdr:rowOff>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xdr:col>
                    <xdr:colOff>7858125</xdr:colOff>
                    <xdr:row>20</xdr:row>
                    <xdr:rowOff>9525</xdr:rowOff>
                  </from>
                  <to>
                    <xdr:col>2</xdr:col>
                    <xdr:colOff>114300</xdr:colOff>
                    <xdr:row>21</xdr:row>
                    <xdr:rowOff>9525</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xdr:col>
                    <xdr:colOff>7858125</xdr:colOff>
                    <xdr:row>20</xdr:row>
                    <xdr:rowOff>161925</xdr:rowOff>
                  </from>
                  <to>
                    <xdr:col>2</xdr:col>
                    <xdr:colOff>114300</xdr:colOff>
                    <xdr:row>22</xdr:row>
                    <xdr:rowOff>0</xdr:rowOff>
                  </to>
                </anchor>
              </controlPr>
            </control>
          </mc:Choice>
        </mc:AlternateContent>
        <mc:AlternateContent xmlns:mc="http://schemas.openxmlformats.org/markup-compatibility/2006">
          <mc:Choice Requires="x14">
            <control shapeId="2082" r:id="rId7" name="Check Box 34">
              <controlPr defaultSize="0" autoFill="0" autoLine="0" autoPict="0">
                <anchor moveWithCells="1">
                  <from>
                    <xdr:col>1</xdr:col>
                    <xdr:colOff>7858125</xdr:colOff>
                    <xdr:row>18</xdr:row>
                    <xdr:rowOff>0</xdr:rowOff>
                  </from>
                  <to>
                    <xdr:col>2</xdr:col>
                    <xdr:colOff>114300</xdr:colOff>
                    <xdr:row>19</xdr:row>
                    <xdr:rowOff>9525</xdr:rowOff>
                  </to>
                </anchor>
              </controlPr>
            </control>
          </mc:Choice>
        </mc:AlternateContent>
        <mc:AlternateContent xmlns:mc="http://schemas.openxmlformats.org/markup-compatibility/2006">
          <mc:Choice Requires="x14">
            <control shapeId="2083" r:id="rId8" name="Check Box 35">
              <controlPr defaultSize="0" autoFill="0" autoLine="0" autoPict="0">
                <anchor moveWithCells="1">
                  <from>
                    <xdr:col>1</xdr:col>
                    <xdr:colOff>7867650</xdr:colOff>
                    <xdr:row>17</xdr:row>
                    <xdr:rowOff>9525</xdr:rowOff>
                  </from>
                  <to>
                    <xdr:col>2</xdr:col>
                    <xdr:colOff>123825</xdr:colOff>
                    <xdr:row>18</xdr:row>
                    <xdr:rowOff>9525</xdr:rowOff>
                  </to>
                </anchor>
              </controlPr>
            </control>
          </mc:Choice>
        </mc:AlternateContent>
        <mc:AlternateContent xmlns:mc="http://schemas.openxmlformats.org/markup-compatibility/2006">
          <mc:Choice Requires="x14">
            <control shapeId="2084" r:id="rId9" name="Check Box 36">
              <controlPr defaultSize="0" autoFill="0" autoLine="0" autoPict="0">
                <anchor moveWithCells="1">
                  <from>
                    <xdr:col>1</xdr:col>
                    <xdr:colOff>7867650</xdr:colOff>
                    <xdr:row>16</xdr:row>
                    <xdr:rowOff>9525</xdr:rowOff>
                  </from>
                  <to>
                    <xdr:col>2</xdr:col>
                    <xdr:colOff>123825</xdr:colOff>
                    <xdr:row>17</xdr:row>
                    <xdr:rowOff>9525</xdr:rowOff>
                  </to>
                </anchor>
              </controlPr>
            </control>
          </mc:Choice>
        </mc:AlternateContent>
        <mc:AlternateContent xmlns:mc="http://schemas.openxmlformats.org/markup-compatibility/2006">
          <mc:Choice Requires="x14">
            <control shapeId="2085" r:id="rId10" name="Check Box 37">
              <controlPr defaultSize="0" autoFill="0" autoLine="0" autoPict="0">
                <anchor moveWithCells="1">
                  <from>
                    <xdr:col>1</xdr:col>
                    <xdr:colOff>7877175</xdr:colOff>
                    <xdr:row>10</xdr:row>
                    <xdr:rowOff>9525</xdr:rowOff>
                  </from>
                  <to>
                    <xdr:col>2</xdr:col>
                    <xdr:colOff>123825</xdr:colOff>
                    <xdr:row>11</xdr:row>
                    <xdr:rowOff>9525</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1</xdr:col>
                    <xdr:colOff>7877175</xdr:colOff>
                    <xdr:row>11</xdr:row>
                    <xdr:rowOff>0</xdr:rowOff>
                  </from>
                  <to>
                    <xdr:col>2</xdr:col>
                    <xdr:colOff>133350</xdr:colOff>
                    <xdr:row>12</xdr:row>
                    <xdr:rowOff>9525</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1</xdr:col>
                    <xdr:colOff>7877175</xdr:colOff>
                    <xdr:row>12</xdr:row>
                    <xdr:rowOff>9525</xdr:rowOff>
                  </from>
                  <to>
                    <xdr:col>2</xdr:col>
                    <xdr:colOff>133350</xdr:colOff>
                    <xdr:row>13</xdr:row>
                    <xdr:rowOff>19050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1</xdr:col>
                    <xdr:colOff>7877175</xdr:colOff>
                    <xdr:row>13</xdr:row>
                    <xdr:rowOff>0</xdr:rowOff>
                  </from>
                  <to>
                    <xdr:col>2</xdr:col>
                    <xdr:colOff>133350</xdr:colOff>
                    <xdr:row>14</xdr:row>
                    <xdr:rowOff>9525</xdr:rowOff>
                  </to>
                </anchor>
              </controlPr>
            </control>
          </mc:Choice>
        </mc:AlternateContent>
        <mc:AlternateContent xmlns:mc="http://schemas.openxmlformats.org/markup-compatibility/2006">
          <mc:Choice Requires="x14">
            <control shapeId="2093" r:id="rId14" name="Check Box 45">
              <controlPr defaultSize="0" autoFill="0" autoLine="0" autoPict="0">
                <anchor moveWithCells="1">
                  <from>
                    <xdr:col>1</xdr:col>
                    <xdr:colOff>7886700</xdr:colOff>
                    <xdr:row>14</xdr:row>
                    <xdr:rowOff>66675</xdr:rowOff>
                  </from>
                  <to>
                    <xdr:col>2</xdr:col>
                    <xdr:colOff>142875</xdr:colOff>
                    <xdr:row>14</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4b75289b218953f2239ad30a197a165d">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8810541e0dc81eb28cd8321a2c464728"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2fc41d-52d2-4dbe-a840-30f5d9de3bdc" xsi:nil="true"/>
    <lcf76f155ced4ddcb4097134ff3c332f xmlns="cb76e99b-9025-4f78-af2c-7672ecf45d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33BA13-A897-4CF7-8B90-A881EEB286C3}"/>
</file>

<file path=customXml/itemProps2.xml><?xml version="1.0" encoding="utf-8"?>
<ds:datastoreItem xmlns:ds="http://schemas.openxmlformats.org/officeDocument/2006/customXml" ds:itemID="{D510C9AF-E943-4358-AF55-780A6203687F}"/>
</file>

<file path=customXml/itemProps3.xml><?xml version="1.0" encoding="utf-8"?>
<ds:datastoreItem xmlns:ds="http://schemas.openxmlformats.org/officeDocument/2006/customXml" ds:itemID="{BDE5A9BF-4878-42E6-99B3-4954C4856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2026-02-20T16:31:10Z</dcterms:created>
  <dcterms:modified xsi:type="dcterms:W3CDTF">2026-02-20T16:32:28Z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0x0101005034BDE3782EE042B8C28FB0944974DE</vt:lpwstr>
  </property>
</Properties>
</file>