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dcterra.sharepoint.com/sites/DCT_MAP-FD-Aanbestedingen/Gedeelde documenten/2026/EA/Afval/"/>
    </mc:Choice>
  </mc:AlternateContent>
  <xr:revisionPtr revIDLastSave="244" documentId="8_{9CD82211-F084-448B-A1F0-E121F743ED7C}" xr6:coauthVersionLast="47" xr6:coauthVersionMax="47" xr10:uidLastSave="{82A7D53B-5513-4C1D-A835-5AA569134CC7}"/>
  <bookViews>
    <workbookView xWindow="28680" yWindow="-120" windowWidth="29040" windowHeight="15720" xr2:uid="{00000000-000D-0000-FFFF-FFFF00000000}"/>
  </bookViews>
  <sheets>
    <sheet name="Inleiding" sheetId="2" r:id="rId1"/>
    <sheet name="Totaal afvaldienstverlening" sheetId="8" r:id="rId2"/>
    <sheet name="Afvaldienstverlening " sheetId="4" r:id="rId3"/>
    <sheet name="Diverse afvalstoffen" sheetId="6" r:id="rId4"/>
    <sheet name="Toelichting berekening"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99" i="4" l="1"/>
  <c r="K90" i="4"/>
  <c r="K86" i="4"/>
  <c r="K79" i="4"/>
  <c r="K73" i="4"/>
  <c r="K69" i="4"/>
  <c r="K65" i="4"/>
  <c r="K61" i="4"/>
  <c r="K56" i="4"/>
  <c r="K52" i="4"/>
  <c r="K48" i="4"/>
  <c r="K45" i="4"/>
  <c r="K42" i="4"/>
  <c r="K37" i="4"/>
  <c r="K33" i="4"/>
  <c r="K32" i="4"/>
  <c r="K28" i="4"/>
  <c r="K23" i="4"/>
  <c r="K17" i="4"/>
  <c r="K12" i="4"/>
  <c r="K102" i="4"/>
  <c r="K101" i="4"/>
  <c r="K98" i="4"/>
  <c r="K96" i="4"/>
  <c r="K95" i="4"/>
  <c r="K94" i="4"/>
  <c r="K93" i="4"/>
  <c r="K92" i="4"/>
  <c r="K89" i="4"/>
  <c r="K87" i="4"/>
  <c r="K85" i="4"/>
  <c r="K84" i="4"/>
  <c r="K83" i="4"/>
  <c r="K81" i="4"/>
  <c r="K80" i="4"/>
  <c r="K78" i="4"/>
  <c r="K76" i="4"/>
  <c r="K75" i="4"/>
  <c r="K74" i="4"/>
  <c r="K72" i="4"/>
  <c r="K70" i="4"/>
  <c r="K68" i="4"/>
  <c r="K66" i="4"/>
  <c r="K64" i="4"/>
  <c r="K62" i="4"/>
  <c r="K60" i="4"/>
  <c r="K58" i="4"/>
  <c r="K57" i="4"/>
  <c r="K55" i="4"/>
  <c r="K53" i="4"/>
  <c r="K51" i="4"/>
  <c r="K49" i="4"/>
  <c r="K47" i="4"/>
  <c r="K44" i="4"/>
  <c r="K41" i="4"/>
  <c r="K39" i="4"/>
  <c r="K38" i="4"/>
  <c r="K36" i="4"/>
  <c r="K34" i="4"/>
  <c r="K31" i="4"/>
  <c r="K29" i="4"/>
  <c r="K27" i="4"/>
  <c r="K25" i="4"/>
  <c r="K24" i="4"/>
  <c r="K22" i="4"/>
  <c r="K20" i="4"/>
  <c r="K19" i="4"/>
  <c r="K18" i="4"/>
  <c r="K16" i="4"/>
  <c r="K14" i="4"/>
  <c r="K13" i="4"/>
  <c r="K11" i="4"/>
  <c r="K9" i="4"/>
  <c r="K8" i="4"/>
  <c r="K7" i="4"/>
  <c r="K6" i="4"/>
  <c r="J28" i="6"/>
  <c r="J6" i="6"/>
  <c r="J7" i="6"/>
  <c r="J8" i="6"/>
  <c r="J9" i="6"/>
  <c r="J10" i="6"/>
  <c r="J11" i="6"/>
  <c r="J12" i="6"/>
  <c r="J13" i="6"/>
  <c r="J14" i="6"/>
  <c r="J15" i="6"/>
  <c r="J16" i="6"/>
  <c r="J17" i="6"/>
  <c r="J18" i="6"/>
  <c r="J19" i="6"/>
  <c r="J20" i="6"/>
  <c r="J21" i="6"/>
  <c r="J22" i="6"/>
  <c r="J23" i="6"/>
  <c r="J24" i="6"/>
  <c r="J25" i="6"/>
  <c r="J26" i="6"/>
  <c r="J27" i="6"/>
  <c r="J5" i="6"/>
  <c r="K103" i="4" l="1"/>
  <c r="F5" i="8" s="1"/>
  <c r="F6" i="8"/>
</calcChain>
</file>

<file path=xl/sharedStrings.xml><?xml version="1.0" encoding="utf-8"?>
<sst xmlns="http://schemas.openxmlformats.org/spreadsheetml/2006/main" count="306" uniqueCount="148">
  <si>
    <t>Ondergetekende verklaart dat, bovenstaande antwoorden naar waarheid zijn ingevuld, gestand kunnen worden gedaan bij gunning en bij gunning gestand zal worden gedaan.</t>
  </si>
  <si>
    <t>Plaats, datum</t>
  </si>
  <si>
    <t>Naam rechtsgeldige vertegenwoordiger</t>
  </si>
  <si>
    <t>Handtekening rechtsgeldige vertegenwoordiger</t>
  </si>
  <si>
    <t xml:space="preserve">Uitsluitend de geel gearceerde vakken invullen.  </t>
  </si>
  <si>
    <t>Prijsopgaven zijn exclusief BTW</t>
  </si>
  <si>
    <t>Locatie</t>
  </si>
  <si>
    <t>Soort afval</t>
  </si>
  <si>
    <t>Container</t>
  </si>
  <si>
    <t>Aantal ledigingen per jaar</t>
  </si>
  <si>
    <t>Tonnages per jaar</t>
  </si>
  <si>
    <t>Prijs huur per maand</t>
  </si>
  <si>
    <t>TOTAAL</t>
  </si>
  <si>
    <t>Anna Paulowna 1</t>
  </si>
  <si>
    <t>Restafval</t>
  </si>
  <si>
    <t>1x 5m3 Molok</t>
  </si>
  <si>
    <t>Emmen</t>
  </si>
  <si>
    <t>Papier / karton</t>
  </si>
  <si>
    <t>Datazeker*</t>
  </si>
  <si>
    <t>1 x 240 liter</t>
  </si>
  <si>
    <t>Ubbekingecamp 1</t>
  </si>
  <si>
    <t>Van Schaikweg 98</t>
  </si>
  <si>
    <t>Veldlaan 2</t>
  </si>
  <si>
    <t>De Haar 17</t>
  </si>
  <si>
    <t>Assen</t>
  </si>
  <si>
    <t>Aziëweg 2</t>
  </si>
  <si>
    <t>Glas bont</t>
  </si>
  <si>
    <t>Anne de Vriesstr. 70</t>
  </si>
  <si>
    <t>2 x 5m3 Molok</t>
  </si>
  <si>
    <t>1 x 660 liter</t>
  </si>
  <si>
    <t>Afvalstof</t>
  </si>
  <si>
    <t>Aantal ledi-gingen per jr</t>
  </si>
  <si>
    <t>Totaalprijs</t>
  </si>
  <si>
    <t>Totaal</t>
  </si>
  <si>
    <t xml:space="preserve"> </t>
  </si>
  <si>
    <t>Totaalprijs Afvaldienstverlening (exclusief BTW)</t>
  </si>
  <si>
    <t>Totaalprijs Afvaldienstverlening (inclusief BTW)</t>
  </si>
  <si>
    <t>* = vertrouwelijke vernietiging van bedrijfsgevoelige documenten</t>
  </si>
  <si>
    <t>Toelichting berekening opgegeven prijzen:</t>
  </si>
  <si>
    <t xml:space="preserve">Restafval = </t>
  </si>
  <si>
    <t>Papier / karton =</t>
  </si>
  <si>
    <t xml:space="preserve">Datazeker = </t>
  </si>
  <si>
    <t xml:space="preserve">Glasset = </t>
  </si>
  <si>
    <t>( Prijsopgave Huur per maand x 12 )</t>
  </si>
  <si>
    <t>Gevaarlijke afvalstoffen =</t>
  </si>
  <si>
    <t>Totaalprijs  =  ( Totaal kg 's per lediging  x  aantal ledigingen per jaar )</t>
  </si>
  <si>
    <t xml:space="preserve">Totaalprijs Afvaldienstverlening  (excl. BTW)  = </t>
  </si>
  <si>
    <t xml:space="preserve">Totaalprijs Afvaldienstverlening  (incl. BTW)  = </t>
  </si>
  <si>
    <t xml:space="preserve">Totaalprijs Afvaldienstverlening  (excl. BTW)  x  1,21 </t>
  </si>
  <si>
    <t>Totaal   kg  / L       per lediging</t>
  </si>
  <si>
    <t>Bijlage 2. Prijzenblad Afvaldienstverlening</t>
  </si>
  <si>
    <t>1 x 10m3 por-taalcontainer</t>
  </si>
  <si>
    <t>De groen gearceerde velden zijn ervaringscijfers uit 2025. Inschrijver kan hieraan geen rechten ontlenen.</t>
  </si>
  <si>
    <t xml:space="preserve">Boor-, snij-, slijp- en walsolie_x000D_
</t>
  </si>
  <si>
    <t>Batterijen en knoopcellen</t>
  </si>
  <si>
    <t>Halogeenrijk oplosmiddel (KVP)</t>
  </si>
  <si>
    <t>Organische zuren (KVP)</t>
  </si>
  <si>
    <t>Verontreinigde emballage</t>
  </si>
  <si>
    <t>Zure anorganische stoffen in oplossing (Kleinverp)</t>
  </si>
  <si>
    <t>1x 500 liter</t>
  </si>
  <si>
    <t>Brandstofresten</t>
  </si>
  <si>
    <t>Koelvloeistof</t>
  </si>
  <si>
    <t>Oliefilters</t>
  </si>
  <si>
    <t>Poetsdoeken</t>
  </si>
  <si>
    <t>Afgewerkte olie</t>
  </si>
  <si>
    <t xml:space="preserve">1 x 1.100 liter </t>
  </si>
  <si>
    <t>2 x 1.100 liter</t>
  </si>
  <si>
    <t>Aantal containers</t>
  </si>
  <si>
    <t>Salland 2A</t>
  </si>
  <si>
    <t>Bouw en sloopafval**</t>
  </si>
  <si>
    <t>** =  50% recyclebaar</t>
  </si>
  <si>
    <t>Huizingsbrinkweg 1</t>
  </si>
  <si>
    <t>Vredeveldseweg 55</t>
  </si>
  <si>
    <t>Bedrijfsafval</t>
  </si>
  <si>
    <t>Burg. J.G. Legroweg 29</t>
  </si>
  <si>
    <t>Eelde</t>
  </si>
  <si>
    <t>Burg. J.G. Legroweg 33</t>
  </si>
  <si>
    <t>Onderdendamsterweg 43A</t>
  </si>
  <si>
    <t>Winsum</t>
  </si>
  <si>
    <t>GFT</t>
  </si>
  <si>
    <t>240 liter</t>
  </si>
  <si>
    <t>1100 liter</t>
  </si>
  <si>
    <t>Puin</t>
  </si>
  <si>
    <t xml:space="preserve">6m3 </t>
  </si>
  <si>
    <t>open portaal</t>
  </si>
  <si>
    <t>15m3 open haak</t>
  </si>
  <si>
    <t>8m3 open portaal</t>
  </si>
  <si>
    <t>Hamrik 4A</t>
  </si>
  <si>
    <t>1600 liter</t>
  </si>
  <si>
    <t>6m3 open portaal</t>
  </si>
  <si>
    <t>Molenstraat 12</t>
  </si>
  <si>
    <t>Oldekerk</t>
  </si>
  <si>
    <t>2500 liter</t>
  </si>
  <si>
    <t>Hereweg 101</t>
  </si>
  <si>
    <t>Hereweg 99</t>
  </si>
  <si>
    <t>Groningen</t>
  </si>
  <si>
    <t>660 liter</t>
  </si>
  <si>
    <t>Suikerlaan 51</t>
  </si>
  <si>
    <t>Meppel</t>
  </si>
  <si>
    <t>Stichtingslaan 26</t>
  </si>
  <si>
    <t>Papier/karton</t>
  </si>
  <si>
    <t>Paulus Potterstraat 33</t>
  </si>
  <si>
    <t>Wolvega</t>
  </si>
  <si>
    <t>Anorganisch zuur</t>
  </si>
  <si>
    <t>Anorganisch loog (vast)</t>
  </si>
  <si>
    <t>Natriumhydroxide oplossing</t>
  </si>
  <si>
    <t>Ammoniak</t>
  </si>
  <si>
    <t>Halogeenarm oplosmiddel (kv)</t>
  </si>
  <si>
    <t>Verfafval vast oplosmiddelhoudend (kv)</t>
  </si>
  <si>
    <t>Milieugevaarlijke vloeistoffen</t>
  </si>
  <si>
    <t>Halogeenrijk oplosmiddel</t>
  </si>
  <si>
    <t>Halogeenrijk vaste stof giftig</t>
  </si>
  <si>
    <t xml:space="preserve"> Labafval brandbaar vast (4.1)</t>
  </si>
  <si>
    <t>Labafval vast</t>
  </si>
  <si>
    <t>Ziekenhuisafval</t>
  </si>
  <si>
    <t>Werkhorst 58</t>
  </si>
  <si>
    <t>APL Emmen</t>
  </si>
  <si>
    <t>VSW Emmen</t>
  </si>
  <si>
    <t>De Haar (TT) Assen</t>
  </si>
  <si>
    <t>Werkhorst 58 Meppel</t>
  </si>
  <si>
    <t>Werkhorst 56</t>
  </si>
  <si>
    <t>6 m3 open port</t>
  </si>
  <si>
    <t>Data zeker*</t>
  </si>
  <si>
    <t>500 liter</t>
  </si>
  <si>
    <t>B Hout</t>
  </si>
  <si>
    <t>Archief</t>
  </si>
  <si>
    <t>Diverse afvalstoffen</t>
  </si>
  <si>
    <t xml:space="preserve">5000 liter ondergrondse </t>
  </si>
  <si>
    <t xml:space="preserve">Totaalprijs Afvaldienstverlening </t>
  </si>
  <si>
    <t>Totaalprijs diverse afvalstoffen</t>
  </si>
  <si>
    <t xml:space="preserve">Totaaltelling </t>
  </si>
  <si>
    <t>Voor nadere toelichting zie § 4.2 van de Uitnodiging tot Inschrijving en het Tabblad toelichting berekening.</t>
  </si>
  <si>
    <t>Slochteren</t>
  </si>
  <si>
    <t>1 x 1100 liter</t>
  </si>
  <si>
    <t>2 x 1100 liter</t>
  </si>
  <si>
    <t>3 x 1700 liter</t>
  </si>
  <si>
    <t xml:space="preserve">Voor het onderdeel Prijs kan Inschrijver een maximale score van 60,00 behalen. </t>
  </si>
  <si>
    <t>De groen gearceerde velden zijn ervaringscijfers uit 2025, gecombineerd met het aantal ledigingen dat wordt verwacht. Inschrijver kan hieraan geen rechten ontlenen.</t>
  </si>
  <si>
    <t>De prijs per huur per maand wordt uitgevraagd voor onderstaande formules, indien de containers van DCTerra zelf zijn is er een rood gearceerd veld. Deze hoeft u niet in te vullen.</t>
  </si>
  <si>
    <t>Prijs huur per maand =</t>
  </si>
  <si>
    <t>(Aantal containers x prijs huur per maand) ( Prijsopgave Huur per maand x 12 )  +  ( Prijsopgave Lediging per keer x Aantal Ledigingen per jaar )</t>
  </si>
  <si>
    <t>Prijs verwerking  per tonnage</t>
  </si>
  <si>
    <t>Opbrengst verwerking  per tonnage</t>
  </si>
  <si>
    <t>Prijs lediging    per keer / Prijs transport per keer</t>
  </si>
  <si>
    <t>(Aantal containers x prijs huur per maand) x ( Prijsopgave Transport per keer x Aantal Ledigingen per jaar )  +  ( Prijsopgave Verwerking per tonnage x Tonnages per jaar )</t>
  </si>
  <si>
    <t>(Aantal containers x prijs huur per maand) ( Prijsopgave Transport per keer x Aantal Ledigingen per jaar )  -/-  ( Prijsopgave Opbrengst per tonnage x Tonnage per jaar )</t>
  </si>
  <si>
    <r>
      <t xml:space="preserve">In deze aanbesteding vult de Inschrijver alleen de geel geaceerde cellen in op de volgende tabbladen. Inschrijver geeft de prijzen exclusief btw. In dit rekenblad worden de prijzen automatisch omgerekend inclusief btw. Het aanpassen van formules kan leiden tot uitsluiting.
De aanbesteding Afvaldienstverlening wordt beoordeeld op de onderdelen Prijs en Kwaliteit.  Voor zowel het onderdeel Prijs kan een maximale score van 60,00 worden behaald en voor Kwaliteit kan een maximale score worden behaald van 40,00.
</t>
    </r>
    <r>
      <rPr>
        <sz val="11"/>
        <color indexed="9"/>
        <rFont val="Candara"/>
        <family val="2"/>
      </rPr>
      <t xml:space="preserve">
Alle bedragen die Inschrijver aanbiedt voldoen aan alle eisen zoals gesteld in de Uitnodiging tot Inschrijving. De prijzen die in dit rekenblad worden weergegeven zijn de definitieve prijzen. Inschrijver dient onderstaande te ondertekenen, hiermee wordt aangegeven dat antwoorden in dit rekenblad naar waarheid zijn ingevuld.</t>
    </r>
  </si>
  <si>
    <t>Bijlage 5. Prijzenblad Afvaldienstverlening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</si>
</sst>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
    <numFmt numFmtId="165" formatCode="0.000"/>
    <numFmt numFmtId="166" formatCode="0.0000"/>
  </numFmts>
  <fonts count="31" x14ac:knownFonts="1">
    <font>
      <sz val="10"/>
      <color theme="1"/>
      <name val="Arial"/>
      <family val="2"/>
    </font>
    <font>
      <sz val="10"/>
      <color theme="1"/>
      <name val="Arial"/>
      <family val="2"/>
    </font>
    <font>
      <b/>
      <i/>
      <sz val="14"/>
      <color theme="0"/>
      <name val="Candara"/>
      <family val="2"/>
    </font>
    <font>
      <b/>
      <sz val="20"/>
      <name val="Candara"/>
      <family val="2"/>
    </font>
    <font>
      <b/>
      <sz val="18"/>
      <name val="Candara"/>
      <family val="2"/>
    </font>
    <font>
      <sz val="11"/>
      <color theme="0"/>
      <name val="Candara"/>
      <family val="2"/>
    </font>
    <font>
      <sz val="11"/>
      <color indexed="9"/>
      <name val="Candara"/>
      <family val="2"/>
    </font>
    <font>
      <sz val="10"/>
      <name val="Candara"/>
      <family val="2"/>
    </font>
    <font>
      <b/>
      <sz val="12"/>
      <color theme="0"/>
      <name val="Candara"/>
      <family val="2"/>
    </font>
    <font>
      <sz val="11"/>
      <name val="Candara"/>
      <family val="2"/>
    </font>
    <font>
      <sz val="10"/>
      <color theme="1"/>
      <name val="Candara"/>
      <family val="2"/>
    </font>
    <font>
      <b/>
      <i/>
      <sz val="16"/>
      <color theme="0"/>
      <name val="Candara"/>
      <family val="2"/>
    </font>
    <font>
      <b/>
      <sz val="12"/>
      <name val="Candara"/>
      <family val="2"/>
    </font>
    <font>
      <sz val="10"/>
      <color rgb="FF232323"/>
      <name val="Candara"/>
      <family val="2"/>
    </font>
    <font>
      <b/>
      <sz val="14"/>
      <name val="Candara"/>
      <family val="2"/>
    </font>
    <font>
      <b/>
      <sz val="10"/>
      <color theme="0"/>
      <name val="Candara"/>
      <family val="2"/>
    </font>
    <font>
      <b/>
      <sz val="11"/>
      <name val="Candara"/>
      <family val="2"/>
    </font>
    <font>
      <b/>
      <sz val="10"/>
      <color rgb="FFFFFFFF"/>
      <name val="Candara"/>
      <family val="2"/>
    </font>
    <font>
      <b/>
      <sz val="10"/>
      <color theme="1"/>
      <name val="Arial"/>
      <family val="2"/>
    </font>
    <font>
      <b/>
      <u/>
      <sz val="10"/>
      <color theme="1"/>
      <name val="Arial"/>
      <family val="2"/>
    </font>
    <font>
      <b/>
      <sz val="12"/>
      <color theme="1"/>
      <name val="Candara"/>
      <family val="2"/>
    </font>
    <font>
      <sz val="8"/>
      <color rgb="FF232323"/>
      <name val="Candara"/>
      <family val="2"/>
    </font>
    <font>
      <sz val="14"/>
      <color rgb="FF232323"/>
      <name val="Candara"/>
      <family val="2"/>
    </font>
    <font>
      <sz val="8"/>
      <color theme="1"/>
      <name val="Candara"/>
      <family val="2"/>
    </font>
    <font>
      <sz val="8"/>
      <name val="Candara"/>
      <family val="2"/>
    </font>
    <font>
      <b/>
      <u/>
      <sz val="12"/>
      <color theme="1"/>
      <name val="Arial"/>
      <family val="2"/>
    </font>
    <font>
      <sz val="10"/>
      <color rgb="FF000000"/>
      <name val="Candara"/>
      <family val="2"/>
    </font>
    <font>
      <b/>
      <i/>
      <sz val="12"/>
      <color theme="0"/>
      <name val="Candara"/>
      <family val="2"/>
    </font>
    <font>
      <sz val="12"/>
      <name val="Candara"/>
      <family val="2"/>
    </font>
    <font>
      <sz val="12"/>
      <color theme="1"/>
      <name val="Candara"/>
      <family val="2"/>
    </font>
    <font>
      <b/>
      <sz val="8"/>
      <color theme="0"/>
      <name val="Candara"/>
      <family val="2"/>
    </font>
  </fonts>
  <fills count="14">
    <fill>
      <patternFill patternType="none"/>
    </fill>
    <fill>
      <patternFill patternType="gray125"/>
    </fill>
    <fill>
      <patternFill patternType="solid">
        <fgColor rgb="FFD5002D"/>
        <bgColor indexed="64"/>
      </patternFill>
    </fill>
    <fill>
      <patternFill patternType="solid">
        <fgColor rgb="FFFFE7EC"/>
        <bgColor indexed="64"/>
      </patternFill>
    </fill>
    <fill>
      <patternFill patternType="solid">
        <fgColor theme="7" tint="0.39997558519241921"/>
        <bgColor indexed="64"/>
      </patternFill>
    </fill>
    <fill>
      <patternFill patternType="solid">
        <fgColor rgb="FFFFFFFF"/>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C00000"/>
        <bgColor indexed="64"/>
      </patternFill>
    </fill>
    <fill>
      <patternFill patternType="solid">
        <fgColor theme="4"/>
        <bgColor indexed="64"/>
      </patternFill>
    </fill>
    <fill>
      <patternFill patternType="solid">
        <fgColor theme="0"/>
        <bgColor rgb="FFFFFFFF"/>
      </patternFill>
    </fill>
    <fill>
      <patternFill patternType="solid">
        <fgColor rgb="FFFFC000"/>
        <bgColor indexed="64"/>
      </patternFill>
    </fill>
    <fill>
      <patternFill patternType="solid">
        <fgColor rgb="FFFF00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219">
    <xf numFmtId="0" fontId="0" fillId="0" borderId="0" xfId="0"/>
    <xf numFmtId="164" fontId="4" fillId="6" borderId="0" xfId="0" applyNumberFormat="1" applyFont="1" applyFill="1" applyAlignment="1">
      <alignment horizontal="right"/>
    </xf>
    <xf numFmtId="0" fontId="4" fillId="5" borderId="0" xfId="0" applyFont="1" applyFill="1" applyAlignment="1">
      <alignment vertical="center"/>
    </xf>
    <xf numFmtId="0" fontId="5" fillId="2" borderId="1" xfId="0" applyFont="1" applyFill="1" applyBorder="1" applyAlignment="1">
      <alignment horizontal="left" vertical="top" wrapText="1"/>
    </xf>
    <xf numFmtId="0" fontId="7" fillId="5" borderId="0" xfId="0" applyFont="1" applyFill="1"/>
    <xf numFmtId="0" fontId="8" fillId="2" borderId="1" xfId="0" applyFont="1" applyFill="1" applyBorder="1" applyAlignment="1">
      <alignment vertical="center" wrapText="1"/>
    </xf>
    <xf numFmtId="0" fontId="9" fillId="3" borderId="1" xfId="0" applyFont="1" applyFill="1" applyBorder="1" applyAlignment="1">
      <alignment vertical="center"/>
    </xf>
    <xf numFmtId="0" fontId="7" fillId="4" borderId="1" xfId="0" applyFont="1" applyFill="1" applyBorder="1" applyAlignment="1">
      <alignment horizontal="center"/>
    </xf>
    <xf numFmtId="0" fontId="9" fillId="3" borderId="1" xfId="0" applyFont="1" applyFill="1" applyBorder="1" applyAlignment="1">
      <alignment vertical="center" wrapText="1"/>
    </xf>
    <xf numFmtId="0" fontId="4" fillId="0" borderId="0" xfId="0" applyFont="1" applyAlignment="1">
      <alignment horizontal="left" vertical="top"/>
    </xf>
    <xf numFmtId="0" fontId="10" fillId="0" borderId="0" xfId="0" applyFont="1"/>
    <xf numFmtId="0" fontId="10" fillId="0" borderId="0" xfId="0" applyFont="1" applyAlignment="1">
      <alignment horizontal="left" vertical="top"/>
    </xf>
    <xf numFmtId="0" fontId="4" fillId="0" borderId="0" xfId="0" applyFont="1" applyAlignment="1">
      <alignment horizontal="center"/>
    </xf>
    <xf numFmtId="0" fontId="12" fillId="0" borderId="0" xfId="0" applyFont="1" applyAlignment="1">
      <alignment horizontal="left" vertical="top"/>
    </xf>
    <xf numFmtId="0" fontId="10" fillId="0" borderId="1" xfId="0" applyFont="1" applyBorder="1" applyAlignment="1">
      <alignment horizontal="left" vertical="center"/>
    </xf>
    <xf numFmtId="1" fontId="7" fillId="0" borderId="1" xfId="0" applyNumberFormat="1" applyFont="1" applyBorder="1" applyAlignment="1">
      <alignment horizontal="center" vertical="center" wrapText="1"/>
    </xf>
    <xf numFmtId="0" fontId="15" fillId="9" borderId="1" xfId="0" applyFont="1" applyFill="1" applyBorder="1" applyAlignment="1">
      <alignment horizontal="center" vertical="center"/>
    </xf>
    <xf numFmtId="44" fontId="10" fillId="8" borderId="1" xfId="0" applyNumberFormat="1" applyFont="1" applyFill="1" applyBorder="1" applyAlignment="1">
      <alignment horizontal="left" vertical="center"/>
    </xf>
    <xf numFmtId="44" fontId="4" fillId="0" borderId="0" xfId="0" applyNumberFormat="1" applyFont="1" applyAlignment="1">
      <alignment horizontal="center"/>
    </xf>
    <xf numFmtId="44" fontId="10" fillId="6" borderId="1" xfId="0" applyNumberFormat="1" applyFont="1" applyFill="1" applyBorder="1" applyAlignment="1">
      <alignment horizontal="left" vertical="center"/>
    </xf>
    <xf numFmtId="44" fontId="10" fillId="0" borderId="0" xfId="0" applyNumberFormat="1" applyFont="1"/>
    <xf numFmtId="44" fontId="10" fillId="0" borderId="1" xfId="0" applyNumberFormat="1" applyFont="1" applyBorder="1"/>
    <xf numFmtId="0" fontId="17" fillId="9" borderId="1" xfId="0" applyFont="1" applyFill="1" applyBorder="1" applyAlignment="1">
      <alignment horizontal="left" vertical="center" wrapText="1"/>
    </xf>
    <xf numFmtId="0" fontId="15" fillId="9" borderId="1" xfId="0" applyFont="1" applyFill="1" applyBorder="1" applyAlignment="1">
      <alignment horizontal="left" vertical="center" wrapText="1"/>
    </xf>
    <xf numFmtId="0" fontId="15" fillId="9" borderId="1" xfId="0" applyFont="1" applyFill="1" applyBorder="1" applyAlignment="1">
      <alignment horizontal="center" vertical="center" wrapText="1"/>
    </xf>
    <xf numFmtId="44" fontId="15" fillId="9" borderId="1" xfId="0" applyNumberFormat="1" applyFont="1" applyFill="1" applyBorder="1" applyAlignment="1">
      <alignment horizontal="center" vertical="center" wrapText="1"/>
    </xf>
    <xf numFmtId="1" fontId="13" fillId="0" borderId="2" xfId="0" applyNumberFormat="1" applyFont="1" applyBorder="1" applyAlignment="1">
      <alignment horizontal="left" vertical="center" wrapText="1"/>
    </xf>
    <xf numFmtId="1" fontId="13" fillId="3" borderId="3" xfId="0" applyNumberFormat="1" applyFont="1" applyFill="1" applyBorder="1" applyAlignment="1">
      <alignment horizontal="left" vertical="center" wrapText="1"/>
    </xf>
    <xf numFmtId="1" fontId="13" fillId="3" borderId="4" xfId="0" applyNumberFormat="1" applyFont="1" applyFill="1" applyBorder="1" applyAlignment="1">
      <alignment horizontal="left" vertical="center" wrapText="1"/>
    </xf>
    <xf numFmtId="1" fontId="13" fillId="3" borderId="5" xfId="0" applyNumberFormat="1" applyFont="1" applyFill="1" applyBorder="1" applyAlignment="1">
      <alignment horizontal="left" vertical="center" wrapText="1"/>
    </xf>
    <xf numFmtId="0" fontId="17" fillId="9" borderId="3" xfId="0" applyFont="1" applyFill="1" applyBorder="1" applyAlignment="1">
      <alignment horizontal="left" vertical="center" wrapText="1"/>
    </xf>
    <xf numFmtId="1" fontId="13" fillId="0" borderId="8" xfId="0" applyNumberFormat="1" applyFont="1" applyBorder="1" applyAlignment="1">
      <alignment horizontal="left" vertical="center" wrapText="1"/>
    </xf>
    <xf numFmtId="0" fontId="10" fillId="0" borderId="3" xfId="0" applyFont="1" applyBorder="1" applyAlignment="1">
      <alignment horizontal="left" vertical="center"/>
    </xf>
    <xf numFmtId="1" fontId="7" fillId="0" borderId="4" xfId="0" applyNumberFormat="1" applyFont="1" applyBorder="1" applyAlignment="1">
      <alignment horizontal="center" vertical="center" wrapText="1"/>
    </xf>
    <xf numFmtId="1" fontId="7" fillId="6" borderId="10" xfId="0" applyNumberFormat="1" applyFont="1" applyFill="1" applyBorder="1" applyAlignment="1">
      <alignment horizontal="center" vertical="center" wrapText="1"/>
    </xf>
    <xf numFmtId="164" fontId="11" fillId="9" borderId="1" xfId="1" applyNumberFormat="1" applyFont="1" applyFill="1" applyBorder="1" applyAlignment="1"/>
    <xf numFmtId="164" fontId="11" fillId="9" borderId="1" xfId="1" applyNumberFormat="1" applyFont="1" applyFill="1" applyBorder="1" applyAlignment="1">
      <alignment wrapText="1"/>
    </xf>
    <xf numFmtId="44" fontId="2" fillId="9" borderId="1" xfId="1" applyNumberFormat="1" applyFont="1" applyFill="1" applyBorder="1" applyAlignment="1">
      <alignment wrapText="1"/>
    </xf>
    <xf numFmtId="44" fontId="11" fillId="9" borderId="1" xfId="1" applyNumberFormat="1" applyFont="1" applyFill="1" applyBorder="1" applyAlignment="1">
      <alignment horizontal="center" wrapText="1"/>
    </xf>
    <xf numFmtId="0" fontId="3" fillId="5" borderId="0" xfId="0" applyFont="1" applyFill="1" applyAlignment="1">
      <alignment horizontal="left" vertical="center"/>
    </xf>
    <xf numFmtId="1" fontId="13" fillId="3" borderId="12" xfId="0" applyNumberFormat="1" applyFont="1" applyFill="1" applyBorder="1" applyAlignment="1">
      <alignment horizontal="left" vertical="center" wrapText="1"/>
    </xf>
    <xf numFmtId="0" fontId="10" fillId="0" borderId="10" xfId="0" applyFont="1" applyBorder="1" applyAlignment="1">
      <alignment horizontal="left" vertical="center"/>
    </xf>
    <xf numFmtId="44" fontId="11" fillId="9" borderId="13" xfId="1" applyNumberFormat="1" applyFont="1" applyFill="1" applyBorder="1" applyAlignment="1">
      <alignment horizontal="center" wrapText="1"/>
    </xf>
    <xf numFmtId="0" fontId="10" fillId="0" borderId="0" xfId="0" applyFont="1" applyAlignment="1">
      <alignment horizontal="left" vertical="center"/>
    </xf>
    <xf numFmtId="1" fontId="7" fillId="6" borderId="0" xfId="0" applyNumberFormat="1" applyFont="1" applyFill="1" applyAlignment="1">
      <alignment horizontal="center" vertical="center" wrapText="1"/>
    </xf>
    <xf numFmtId="44" fontId="10" fillId="6" borderId="3" xfId="0" applyNumberFormat="1" applyFont="1" applyFill="1" applyBorder="1" applyAlignment="1">
      <alignment horizontal="left" vertical="center"/>
    </xf>
    <xf numFmtId="1" fontId="13" fillId="0" borderId="9" xfId="0" applyNumberFormat="1" applyFont="1" applyBorder="1" applyAlignment="1">
      <alignment horizontal="left" vertical="center" wrapText="1"/>
    </xf>
    <xf numFmtId="0" fontId="10" fillId="0" borderId="4" xfId="0" applyFont="1" applyBorder="1" applyAlignment="1">
      <alignment horizontal="left" vertical="center"/>
    </xf>
    <xf numFmtId="0" fontId="10" fillId="0" borderId="11" xfId="0" applyFont="1" applyBorder="1" applyAlignment="1">
      <alignment horizontal="left" vertical="center"/>
    </xf>
    <xf numFmtId="1" fontId="21" fillId="6" borderId="13" xfId="0" applyNumberFormat="1" applyFont="1" applyFill="1" applyBorder="1" applyAlignment="1">
      <alignment horizontal="left" vertical="center" wrapText="1"/>
    </xf>
    <xf numFmtId="1" fontId="21" fillId="0" borderId="11" xfId="0" applyNumberFormat="1" applyFont="1" applyBorder="1" applyAlignment="1">
      <alignment horizontal="left" vertical="center" wrapText="1"/>
    </xf>
    <xf numFmtId="0" fontId="23" fillId="0" borderId="11" xfId="0" applyFont="1" applyBorder="1" applyAlignment="1">
      <alignment horizontal="left" vertical="center"/>
    </xf>
    <xf numFmtId="1" fontId="24" fillId="0" borderId="11" xfId="0" applyNumberFormat="1" applyFont="1" applyBorder="1" applyAlignment="1">
      <alignment horizontal="center" vertical="center" wrapText="1"/>
    </xf>
    <xf numFmtId="44" fontId="23" fillId="0" borderId="11" xfId="0" applyNumberFormat="1" applyFont="1" applyBorder="1" applyAlignment="1">
      <alignment horizontal="left" vertical="center"/>
    </xf>
    <xf numFmtId="0" fontId="23" fillId="0" borderId="2" xfId="0" applyFont="1" applyBorder="1"/>
    <xf numFmtId="0" fontId="23" fillId="0" borderId="0" xfId="0" applyFont="1"/>
    <xf numFmtId="1" fontId="7" fillId="6" borderId="11" xfId="0" applyNumberFormat="1" applyFont="1" applyFill="1" applyBorder="1" applyAlignment="1">
      <alignment horizontal="center" vertical="center" wrapText="1"/>
    </xf>
    <xf numFmtId="1" fontId="24" fillId="6" borderId="11" xfId="0" applyNumberFormat="1" applyFont="1" applyFill="1" applyBorder="1" applyAlignment="1">
      <alignment horizontal="center" vertical="center" wrapText="1"/>
    </xf>
    <xf numFmtId="44" fontId="24" fillId="6" borderId="11" xfId="0" applyNumberFormat="1" applyFont="1" applyFill="1" applyBorder="1" applyAlignment="1">
      <alignment horizontal="left" vertical="center"/>
    </xf>
    <xf numFmtId="1" fontId="22" fillId="9" borderId="12" xfId="0" applyNumberFormat="1" applyFont="1" applyFill="1" applyBorder="1" applyAlignment="1">
      <alignment horizontal="left" vertical="center" wrapText="1"/>
    </xf>
    <xf numFmtId="1" fontId="7" fillId="6" borderId="8" xfId="0" applyNumberFormat="1" applyFont="1" applyFill="1" applyBorder="1" applyAlignment="1">
      <alignment horizontal="center" vertical="center" wrapText="1"/>
    </xf>
    <xf numFmtId="1" fontId="7" fillId="6" borderId="2" xfId="0" applyNumberFormat="1" applyFont="1" applyFill="1" applyBorder="1" applyAlignment="1">
      <alignment horizontal="center" vertical="center" wrapText="1"/>
    </xf>
    <xf numFmtId="44" fontId="23" fillId="0" borderId="10" xfId="0" applyNumberFormat="1" applyFont="1" applyBorder="1" applyAlignment="1">
      <alignment horizontal="left" vertical="center"/>
    </xf>
    <xf numFmtId="44" fontId="23" fillId="0" borderId="8" xfId="0" applyNumberFormat="1" applyFont="1" applyBorder="1"/>
    <xf numFmtId="0" fontId="10" fillId="6" borderId="0" xfId="0" applyFont="1" applyFill="1"/>
    <xf numFmtId="1" fontId="7" fillId="6" borderId="14" xfId="0" applyNumberFormat="1" applyFont="1" applyFill="1" applyBorder="1" applyAlignment="1">
      <alignment horizontal="center" vertical="center" wrapText="1"/>
    </xf>
    <xf numFmtId="44" fontId="10" fillId="0" borderId="1" xfId="0" applyNumberFormat="1" applyFont="1" applyBorder="1" applyAlignment="1">
      <alignment horizontal="left" vertical="center"/>
    </xf>
    <xf numFmtId="44" fontId="7" fillId="8" borderId="1" xfId="0" applyNumberFormat="1" applyFont="1" applyFill="1" applyBorder="1" applyAlignment="1">
      <alignment horizontal="center" vertical="center"/>
    </xf>
    <xf numFmtId="1" fontId="13" fillId="7" borderId="1" xfId="0" applyNumberFormat="1" applyFont="1" applyFill="1" applyBorder="1" applyAlignment="1">
      <alignment horizontal="center" vertical="center" wrapText="1"/>
    </xf>
    <xf numFmtId="44" fontId="15" fillId="9" borderId="1" xfId="0" applyNumberFormat="1" applyFont="1" applyFill="1" applyBorder="1" applyAlignment="1">
      <alignment horizontal="center" vertical="center"/>
    </xf>
    <xf numFmtId="44" fontId="3" fillId="10" borderId="11" xfId="0" applyNumberFormat="1" applyFont="1" applyFill="1" applyBorder="1" applyAlignment="1">
      <alignment horizontal="left" vertical="center" wrapText="1"/>
    </xf>
    <xf numFmtId="164" fontId="4" fillId="10" borderId="2" xfId="0" applyNumberFormat="1" applyFont="1" applyFill="1" applyBorder="1" applyAlignment="1">
      <alignment horizontal="right"/>
    </xf>
    <xf numFmtId="0" fontId="12" fillId="8" borderId="13" xfId="0" applyFont="1" applyFill="1" applyBorder="1" applyAlignment="1">
      <alignment horizontal="left" vertical="top"/>
    </xf>
    <xf numFmtId="0" fontId="10" fillId="8" borderId="11" xfId="0" applyFont="1" applyFill="1" applyBorder="1" applyAlignment="1">
      <alignment horizontal="left" vertical="top"/>
    </xf>
    <xf numFmtId="0" fontId="4" fillId="8" borderId="11" xfId="0" applyFont="1" applyFill="1" applyBorder="1" applyAlignment="1">
      <alignment horizontal="left" vertical="top"/>
    </xf>
    <xf numFmtId="44" fontId="14" fillId="8" borderId="11" xfId="0" applyNumberFormat="1" applyFont="1" applyFill="1" applyBorder="1" applyAlignment="1">
      <alignment horizontal="left"/>
    </xf>
    <xf numFmtId="164" fontId="4" fillId="8" borderId="2" xfId="0" applyNumberFormat="1" applyFont="1" applyFill="1" applyBorder="1" applyAlignment="1">
      <alignment horizontal="right"/>
    </xf>
    <xf numFmtId="0" fontId="12" fillId="7" borderId="13" xfId="0" applyFont="1" applyFill="1" applyBorder="1" applyAlignment="1">
      <alignment horizontal="left" vertical="top"/>
    </xf>
    <xf numFmtId="0" fontId="10" fillId="7" borderId="11" xfId="0" applyFont="1" applyFill="1" applyBorder="1" applyAlignment="1">
      <alignment horizontal="left" vertical="top"/>
    </xf>
    <xf numFmtId="0" fontId="4" fillId="7" borderId="11" xfId="0" applyFont="1" applyFill="1" applyBorder="1" applyAlignment="1">
      <alignment horizontal="left" vertical="top"/>
    </xf>
    <xf numFmtId="0" fontId="14" fillId="7" borderId="11" xfId="0" applyFont="1" applyFill="1" applyBorder="1" applyAlignment="1">
      <alignment horizontal="left"/>
    </xf>
    <xf numFmtId="44" fontId="14" fillId="7" borderId="11" xfId="0" applyNumberFormat="1" applyFont="1" applyFill="1" applyBorder="1" applyAlignment="1">
      <alignment horizontal="left"/>
    </xf>
    <xf numFmtId="164" fontId="4" fillId="7" borderId="2" xfId="0" applyNumberFormat="1" applyFont="1" applyFill="1" applyBorder="1" applyAlignment="1">
      <alignment horizontal="right"/>
    </xf>
    <xf numFmtId="0" fontId="0" fillId="8" borderId="16" xfId="0" applyFill="1" applyBorder="1"/>
    <xf numFmtId="0" fontId="0" fillId="8" borderId="17" xfId="0" applyFill="1" applyBorder="1"/>
    <xf numFmtId="0" fontId="0" fillId="8" borderId="18" xfId="0" applyFill="1" applyBorder="1"/>
    <xf numFmtId="0" fontId="0" fillId="8" borderId="0" xfId="0" applyFill="1"/>
    <xf numFmtId="0" fontId="0" fillId="8" borderId="19" xfId="0" applyFill="1" applyBorder="1"/>
    <xf numFmtId="0" fontId="18" fillId="8" borderId="18" xfId="0" applyFont="1" applyFill="1" applyBorder="1"/>
    <xf numFmtId="0" fontId="18" fillId="8" borderId="0" xfId="0" applyFont="1" applyFill="1"/>
    <xf numFmtId="0" fontId="0" fillId="8" borderId="20" xfId="0" applyFill="1" applyBorder="1"/>
    <xf numFmtId="0" fontId="0" fillId="8" borderId="21" xfId="0" applyFill="1" applyBorder="1"/>
    <xf numFmtId="0" fontId="0" fillId="8" borderId="22" xfId="0" applyFill="1" applyBorder="1"/>
    <xf numFmtId="0" fontId="0" fillId="8" borderId="15" xfId="0" applyFill="1" applyBorder="1"/>
    <xf numFmtId="0" fontId="25" fillId="8" borderId="18" xfId="0" applyFont="1" applyFill="1" applyBorder="1" applyAlignment="1">
      <alignment horizontal="left"/>
    </xf>
    <xf numFmtId="0" fontId="19" fillId="8" borderId="0" xfId="0" applyFont="1" applyFill="1"/>
    <xf numFmtId="1" fontId="13" fillId="6" borderId="13" xfId="0" applyNumberFormat="1" applyFont="1" applyFill="1" applyBorder="1" applyAlignment="1">
      <alignment horizontal="left" vertical="center" wrapText="1"/>
    </xf>
    <xf numFmtId="1" fontId="13" fillId="6" borderId="11" xfId="0" applyNumberFormat="1" applyFont="1" applyFill="1" applyBorder="1" applyAlignment="1">
      <alignment horizontal="left" vertical="center" wrapText="1"/>
    </xf>
    <xf numFmtId="0" fontId="10" fillId="6" borderId="11" xfId="0" applyFont="1" applyFill="1" applyBorder="1" applyAlignment="1">
      <alignment horizontal="left" vertical="center"/>
    </xf>
    <xf numFmtId="44" fontId="10" fillId="6" borderId="11" xfId="0" applyNumberFormat="1" applyFont="1" applyFill="1" applyBorder="1" applyAlignment="1">
      <alignment horizontal="left" vertical="center"/>
    </xf>
    <xf numFmtId="44" fontId="10" fillId="6" borderId="2" xfId="0" applyNumberFormat="1" applyFont="1" applyFill="1" applyBorder="1"/>
    <xf numFmtId="1" fontId="21" fillId="6" borderId="7" xfId="0" applyNumberFormat="1" applyFont="1" applyFill="1" applyBorder="1" applyAlignment="1">
      <alignment horizontal="left" vertical="center" wrapText="1"/>
    </xf>
    <xf numFmtId="1" fontId="7" fillId="0" borderId="10" xfId="0" applyNumberFormat="1" applyFont="1" applyBorder="1" applyAlignment="1">
      <alignment horizontal="center" vertical="center" wrapText="1"/>
    </xf>
    <xf numFmtId="49" fontId="26" fillId="0" borderId="1" xfId="0" applyNumberFormat="1" applyFont="1" applyBorder="1" applyAlignment="1">
      <alignment horizontal="left" vertical="center"/>
    </xf>
    <xf numFmtId="49" fontId="26" fillId="11" borderId="1" xfId="0" applyNumberFormat="1" applyFont="1" applyFill="1" applyBorder="1" applyAlignment="1">
      <alignment horizontal="left" vertical="center"/>
    </xf>
    <xf numFmtId="1" fontId="13"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44" fontId="20" fillId="12" borderId="23" xfId="0" applyNumberFormat="1" applyFont="1" applyFill="1" applyBorder="1"/>
    <xf numFmtId="1" fontId="13" fillId="5" borderId="0" xfId="0" applyNumberFormat="1" applyFont="1" applyFill="1" applyAlignment="1">
      <alignment horizontal="left" vertical="center" wrapText="1"/>
    </xf>
    <xf numFmtId="0" fontId="10" fillId="5" borderId="0" xfId="0" applyFont="1" applyFill="1" applyAlignment="1">
      <alignment horizontal="left" vertical="center"/>
    </xf>
    <xf numFmtId="44" fontId="7" fillId="5" borderId="0" xfId="0" applyNumberFormat="1" applyFont="1" applyFill="1" applyAlignment="1">
      <alignment horizontal="left" vertical="center"/>
    </xf>
    <xf numFmtId="44" fontId="10" fillId="5" borderId="0" xfId="0" applyNumberFormat="1" applyFont="1" applyFill="1" applyAlignment="1">
      <alignment horizontal="left" vertical="center"/>
    </xf>
    <xf numFmtId="44" fontId="10" fillId="5" borderId="0" xfId="0" applyNumberFormat="1" applyFont="1" applyFill="1"/>
    <xf numFmtId="0" fontId="10" fillId="5" borderId="0" xfId="0" applyFont="1" applyFill="1"/>
    <xf numFmtId="0" fontId="10" fillId="0" borderId="0" xfId="0" applyFont="1" applyAlignment="1">
      <alignment horizontal="left"/>
    </xf>
    <xf numFmtId="1" fontId="13" fillId="3" borderId="0" xfId="0" applyNumberFormat="1" applyFont="1" applyFill="1" applyAlignment="1">
      <alignment horizontal="left" vertical="center" wrapText="1"/>
    </xf>
    <xf numFmtId="1" fontId="13" fillId="0" borderId="12" xfId="0" applyNumberFormat="1" applyFont="1" applyBorder="1" applyAlignment="1">
      <alignment horizontal="left" vertical="center" wrapText="1"/>
    </xf>
    <xf numFmtId="1" fontId="13" fillId="0" borderId="10" xfId="0" applyNumberFormat="1" applyFont="1" applyBorder="1" applyAlignment="1">
      <alignment horizontal="left" vertical="center" wrapText="1"/>
    </xf>
    <xf numFmtId="2" fontId="7" fillId="0" borderId="10" xfId="0" applyNumberFormat="1" applyFont="1" applyBorder="1" applyAlignment="1">
      <alignment horizontal="center" vertical="center" wrapText="1"/>
    </xf>
    <xf numFmtId="44" fontId="10" fillId="0" borderId="10" xfId="0" applyNumberFormat="1" applyFont="1" applyBorder="1" applyAlignment="1">
      <alignment horizontal="left" vertical="center"/>
    </xf>
    <xf numFmtId="44" fontId="10" fillId="0" borderId="8" xfId="0" applyNumberFormat="1" applyFont="1" applyBorder="1"/>
    <xf numFmtId="1" fontId="13" fillId="0" borderId="0" xfId="0" applyNumberFormat="1" applyFont="1" applyAlignment="1">
      <alignment horizontal="left" vertical="center" wrapText="1"/>
    </xf>
    <xf numFmtId="1" fontId="7" fillId="0" borderId="0" xfId="0" applyNumberFormat="1" applyFont="1" applyAlignment="1">
      <alignment horizontal="center" vertical="center" wrapText="1"/>
    </xf>
    <xf numFmtId="2" fontId="7" fillId="0" borderId="0" xfId="0" applyNumberFormat="1" applyFont="1" applyAlignment="1">
      <alignment horizontal="center" vertical="center" wrapText="1"/>
    </xf>
    <xf numFmtId="44" fontId="7" fillId="0" borderId="0" xfId="0" applyNumberFormat="1" applyFont="1" applyAlignment="1">
      <alignment horizontal="left" vertical="center"/>
    </xf>
    <xf numFmtId="44" fontId="10" fillId="0" borderId="0" xfId="0" applyNumberFormat="1" applyFont="1" applyAlignment="1">
      <alignment horizontal="left" vertical="center"/>
    </xf>
    <xf numFmtId="44" fontId="7" fillId="8" borderId="1" xfId="0" applyNumberFormat="1" applyFont="1" applyFill="1" applyBorder="1" applyAlignment="1">
      <alignment horizontal="left" vertical="center"/>
    </xf>
    <xf numFmtId="1" fontId="13" fillId="0" borderId="24" xfId="0" applyNumberFormat="1" applyFont="1" applyBorder="1" applyAlignment="1">
      <alignment horizontal="left" vertical="center" wrapText="1"/>
    </xf>
    <xf numFmtId="1" fontId="13" fillId="0" borderId="7" xfId="0" applyNumberFormat="1" applyFont="1" applyBorder="1" applyAlignment="1">
      <alignment horizontal="left" vertical="center" wrapText="1"/>
    </xf>
    <xf numFmtId="1" fontId="13" fillId="0" borderId="29" xfId="0" applyNumberFormat="1" applyFont="1" applyBorder="1" applyAlignment="1">
      <alignment horizontal="left" vertical="center" wrapText="1"/>
    </xf>
    <xf numFmtId="2" fontId="7" fillId="0" borderId="1"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7" fillId="0" borderId="30" xfId="0" applyNumberFormat="1" applyFont="1" applyBorder="1" applyAlignment="1">
      <alignment horizontal="center" vertical="center" wrapText="1"/>
    </xf>
    <xf numFmtId="1" fontId="7" fillId="0" borderId="32" xfId="0" applyNumberFormat="1" applyFont="1" applyBorder="1" applyAlignment="1">
      <alignment horizontal="center" vertical="center" wrapText="1"/>
    </xf>
    <xf numFmtId="1" fontId="7" fillId="0" borderId="11" xfId="0" applyNumberFormat="1" applyFont="1" applyBorder="1" applyAlignment="1">
      <alignment horizontal="center" vertical="center" wrapText="1"/>
    </xf>
    <xf numFmtId="0" fontId="10" fillId="3" borderId="0" xfId="0" applyFont="1" applyFill="1"/>
    <xf numFmtId="1" fontId="21" fillId="6" borderId="12" xfId="0" applyNumberFormat="1" applyFont="1" applyFill="1" applyBorder="1" applyAlignment="1">
      <alignment horizontal="left" vertical="center" wrapText="1"/>
    </xf>
    <xf numFmtId="1" fontId="13" fillId="0" borderId="11" xfId="0" applyNumberFormat="1" applyFont="1" applyBorder="1" applyAlignment="1">
      <alignment horizontal="left" vertical="center" wrapText="1"/>
    </xf>
    <xf numFmtId="44" fontId="10" fillId="0" borderId="11" xfId="0" applyNumberFormat="1" applyFont="1" applyBorder="1" applyAlignment="1">
      <alignment horizontal="left" vertical="center"/>
    </xf>
    <xf numFmtId="1" fontId="13" fillId="3" borderId="6" xfId="0" applyNumberFormat="1" applyFont="1" applyFill="1" applyBorder="1" applyAlignment="1">
      <alignment horizontal="left" vertical="center" wrapText="1"/>
    </xf>
    <xf numFmtId="0" fontId="10" fillId="12" borderId="13" xfId="0" applyFont="1" applyFill="1" applyBorder="1" applyAlignment="1">
      <alignment horizontal="center"/>
    </xf>
    <xf numFmtId="0" fontId="10" fillId="12" borderId="11" xfId="0" applyFont="1" applyFill="1" applyBorder="1" applyAlignment="1">
      <alignment horizontal="center"/>
    </xf>
    <xf numFmtId="0" fontId="10" fillId="0" borderId="1" xfId="0" applyFont="1" applyBorder="1"/>
    <xf numFmtId="1" fontId="24" fillId="6" borderId="10" xfId="0" applyNumberFormat="1" applyFont="1" applyFill="1" applyBorder="1" applyAlignment="1">
      <alignment horizontal="center" vertical="center" wrapText="1"/>
    </xf>
    <xf numFmtId="0" fontId="10" fillId="0" borderId="0" xfId="0" applyFont="1" applyAlignment="1">
      <alignment vertical="top"/>
    </xf>
    <xf numFmtId="0" fontId="10" fillId="0" borderId="13" xfId="0" applyFont="1" applyBorder="1"/>
    <xf numFmtId="0" fontId="10" fillId="0" borderId="11" xfId="0" applyFont="1" applyBorder="1" applyAlignment="1">
      <alignment vertical="top"/>
    </xf>
    <xf numFmtId="1" fontId="7" fillId="0" borderId="2" xfId="0" applyNumberFormat="1" applyFont="1" applyBorder="1" applyAlignment="1">
      <alignment horizontal="center" vertical="center" wrapText="1"/>
    </xf>
    <xf numFmtId="1" fontId="7" fillId="0" borderId="14" xfId="0" applyNumberFormat="1" applyFont="1" applyBorder="1" applyAlignment="1">
      <alignment horizontal="center" vertical="center" wrapText="1"/>
    </xf>
    <xf numFmtId="0" fontId="10" fillId="0" borderId="13" xfId="0" applyFont="1" applyBorder="1" applyAlignment="1">
      <alignment horizontal="left" vertical="center"/>
    </xf>
    <xf numFmtId="0" fontId="10" fillId="0" borderId="13" xfId="0" applyFont="1" applyBorder="1" applyAlignment="1">
      <alignment horizontal="left" vertical="top"/>
    </xf>
    <xf numFmtId="0" fontId="10" fillId="0" borderId="11" xfId="0" applyFont="1" applyBorder="1" applyAlignment="1">
      <alignment horizontal="left" vertical="top"/>
    </xf>
    <xf numFmtId="1" fontId="7" fillId="6" borderId="2" xfId="0" applyNumberFormat="1" applyFont="1" applyFill="1" applyBorder="1" applyAlignment="1">
      <alignment horizontal="left" vertical="center" wrapText="1"/>
    </xf>
    <xf numFmtId="0" fontId="10" fillId="0" borderId="13" xfId="0" applyFont="1" applyBorder="1" applyAlignment="1">
      <alignment vertical="top"/>
    </xf>
    <xf numFmtId="0" fontId="10" fillId="0" borderId="3" xfId="0" applyFont="1" applyBorder="1"/>
    <xf numFmtId="1" fontId="7" fillId="0" borderId="25" xfId="0" applyNumberFormat="1" applyFont="1" applyBorder="1" applyAlignment="1">
      <alignment horizontal="center" vertical="center" wrapText="1"/>
    </xf>
    <xf numFmtId="0" fontId="28" fillId="5" borderId="13" xfId="0" applyFont="1" applyFill="1" applyBorder="1" applyAlignment="1">
      <alignment vertical="center"/>
    </xf>
    <xf numFmtId="0" fontId="29" fillId="5" borderId="11" xfId="0" applyFont="1" applyFill="1" applyBorder="1" applyAlignment="1">
      <alignment horizontal="left" vertical="top"/>
    </xf>
    <xf numFmtId="0" fontId="4" fillId="0" borderId="11" xfId="0" applyFont="1" applyBorder="1" applyAlignment="1">
      <alignment horizontal="left" vertical="top"/>
    </xf>
    <xf numFmtId="44" fontId="4" fillId="0" borderId="11" xfId="0" applyNumberFormat="1" applyFont="1" applyBorder="1" applyAlignment="1">
      <alignment horizontal="center"/>
    </xf>
    <xf numFmtId="0" fontId="28" fillId="5" borderId="13" xfId="0" applyFont="1" applyFill="1" applyBorder="1" applyAlignment="1">
      <alignment horizontal="left" vertical="top"/>
    </xf>
    <xf numFmtId="165" fontId="7" fillId="0" borderId="1" xfId="0" applyNumberFormat="1" applyFont="1" applyBorder="1" applyAlignment="1">
      <alignment horizontal="center" vertical="center" wrapText="1"/>
    </xf>
    <xf numFmtId="0" fontId="15" fillId="9" borderId="0" xfId="0" applyFont="1" applyFill="1" applyAlignment="1">
      <alignment horizontal="center" vertical="center"/>
    </xf>
    <xf numFmtId="1" fontId="15" fillId="9" borderId="13" xfId="0" applyNumberFormat="1" applyFont="1" applyFill="1" applyBorder="1" applyAlignment="1">
      <alignment horizontal="left" vertical="center" wrapText="1"/>
    </xf>
    <xf numFmtId="1" fontId="15" fillId="9" borderId="11" xfId="0" applyNumberFormat="1" applyFont="1" applyFill="1" applyBorder="1" applyAlignment="1">
      <alignment horizontal="left" vertical="center" wrapText="1"/>
    </xf>
    <xf numFmtId="1" fontId="15" fillId="9" borderId="11" xfId="0" applyNumberFormat="1" applyFont="1" applyFill="1" applyBorder="1" applyAlignment="1">
      <alignment horizontal="center" vertical="center" wrapText="1"/>
    </xf>
    <xf numFmtId="1" fontId="15" fillId="9" borderId="2" xfId="0" applyNumberFormat="1" applyFont="1" applyFill="1" applyBorder="1" applyAlignment="1">
      <alignment horizontal="center" vertical="center" wrapText="1"/>
    </xf>
    <xf numFmtId="44" fontId="30" fillId="9" borderId="1" xfId="0" applyNumberFormat="1" applyFont="1" applyFill="1" applyBorder="1" applyAlignment="1">
      <alignment horizontal="center" vertical="center" wrapText="1"/>
    </xf>
    <xf numFmtId="1" fontId="30" fillId="9" borderId="0" xfId="0" applyNumberFormat="1" applyFont="1" applyFill="1" applyAlignment="1">
      <alignment horizontal="center" vertical="center" wrapText="1"/>
    </xf>
    <xf numFmtId="44" fontId="30" fillId="9" borderId="3" xfId="0" applyNumberFormat="1" applyFont="1" applyFill="1" applyBorder="1" applyAlignment="1">
      <alignment horizontal="center" vertical="center" wrapText="1"/>
    </xf>
    <xf numFmtId="164" fontId="27" fillId="9" borderId="13" xfId="1" applyNumberFormat="1" applyFont="1" applyFill="1" applyBorder="1" applyAlignment="1"/>
    <xf numFmtId="164" fontId="11" fillId="9" borderId="11" xfId="1" applyNumberFormat="1" applyFont="1" applyFill="1" applyBorder="1" applyAlignment="1"/>
    <xf numFmtId="44" fontId="11" fillId="9" borderId="2" xfId="1" applyNumberFormat="1" applyFont="1" applyFill="1" applyBorder="1" applyAlignment="1">
      <alignment horizontal="center" wrapText="1"/>
    </xf>
    <xf numFmtId="44" fontId="20" fillId="9" borderId="19" xfId="0" applyNumberFormat="1" applyFont="1" applyFill="1" applyBorder="1"/>
    <xf numFmtId="0" fontId="10" fillId="7" borderId="1" xfId="0" applyFont="1" applyFill="1" applyBorder="1"/>
    <xf numFmtId="0" fontId="16" fillId="7" borderId="13" xfId="0" applyFont="1" applyFill="1" applyBorder="1" applyAlignment="1">
      <alignment vertical="center"/>
    </xf>
    <xf numFmtId="0" fontId="16" fillId="7" borderId="11" xfId="0" applyFont="1" applyFill="1" applyBorder="1" applyAlignment="1">
      <alignment vertical="center"/>
    </xf>
    <xf numFmtId="0" fontId="12" fillId="8" borderId="0" xfId="0" applyFont="1" applyFill="1" applyAlignment="1">
      <alignment horizontal="left" vertical="top"/>
    </xf>
    <xf numFmtId="0" fontId="10" fillId="8" borderId="0" xfId="0" applyFont="1" applyFill="1" applyAlignment="1">
      <alignment horizontal="left" vertical="top"/>
    </xf>
    <xf numFmtId="0" fontId="4" fillId="8" borderId="0" xfId="0" applyFont="1" applyFill="1" applyAlignment="1">
      <alignment horizontal="left" vertical="top"/>
    </xf>
    <xf numFmtId="44" fontId="4" fillId="8" borderId="0" xfId="0" applyNumberFormat="1" applyFont="1" applyFill="1" applyAlignment="1">
      <alignment horizontal="center"/>
    </xf>
    <xf numFmtId="164" fontId="4" fillId="8" borderId="0" xfId="0" applyNumberFormat="1" applyFont="1" applyFill="1" applyAlignment="1">
      <alignment horizontal="right"/>
    </xf>
    <xf numFmtId="0" fontId="7" fillId="8" borderId="0" xfId="0" applyFont="1" applyFill="1"/>
    <xf numFmtId="2" fontId="7" fillId="0" borderId="3"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7" fillId="0" borderId="6" xfId="0" applyNumberFormat="1" applyFont="1" applyBorder="1" applyAlignment="1">
      <alignment horizontal="center" vertical="center" wrapText="1"/>
    </xf>
    <xf numFmtId="165" fontId="7" fillId="0" borderId="4" xfId="0" applyNumberFormat="1" applyFont="1" applyBorder="1" applyAlignment="1">
      <alignment horizontal="center" vertical="center" wrapText="1"/>
    </xf>
    <xf numFmtId="2" fontId="24" fillId="0" borderId="11" xfId="0" applyNumberFormat="1" applyFont="1" applyBorder="1" applyAlignment="1">
      <alignment horizontal="center" vertical="center" wrapText="1"/>
    </xf>
    <xf numFmtId="2" fontId="7" fillId="0" borderId="7" xfId="0" applyNumberFormat="1" applyFont="1" applyBorder="1" applyAlignment="1">
      <alignment horizontal="center" vertical="center" wrapText="1"/>
    </xf>
    <xf numFmtId="2" fontId="7" fillId="0" borderId="6" xfId="0" applyNumberFormat="1" applyFont="1" applyBorder="1" applyAlignment="1">
      <alignment horizontal="center" vertical="center" wrapText="1"/>
    </xf>
    <xf numFmtId="2" fontId="7" fillId="0" borderId="4" xfId="0" applyNumberFormat="1" applyFont="1" applyBorder="1" applyAlignment="1">
      <alignment horizontal="center" vertical="center" wrapText="1"/>
    </xf>
    <xf numFmtId="2" fontId="7" fillId="0" borderId="3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44" fontId="10" fillId="13" borderId="1" xfId="0" applyNumberFormat="1" applyFont="1" applyFill="1" applyBorder="1" applyAlignment="1">
      <alignment horizontal="left" vertical="center"/>
    </xf>
    <xf numFmtId="44" fontId="10" fillId="0" borderId="3" xfId="0" applyNumberFormat="1" applyFont="1" applyBorder="1" applyAlignment="1">
      <alignment horizontal="left" vertical="center"/>
    </xf>
    <xf numFmtId="0" fontId="10" fillId="12" borderId="1" xfId="0" applyFont="1" applyFill="1" applyBorder="1" applyAlignment="1">
      <alignment horizontal="center"/>
    </xf>
    <xf numFmtId="1" fontId="7" fillId="0" borderId="13" xfId="0" applyNumberFormat="1" applyFont="1" applyBorder="1" applyAlignment="1">
      <alignment horizontal="center" vertical="center" wrapText="1"/>
    </xf>
    <xf numFmtId="0" fontId="10" fillId="0" borderId="1" xfId="0" applyFont="1" applyBorder="1" applyAlignment="1">
      <alignment horizontal="center"/>
    </xf>
    <xf numFmtId="2" fontId="7" fillId="0" borderId="26" xfId="0" applyNumberFormat="1" applyFont="1" applyBorder="1" applyAlignment="1">
      <alignment horizontal="center" vertical="center" wrapText="1"/>
    </xf>
    <xf numFmtId="2" fontId="7" fillId="0" borderId="27" xfId="0" applyNumberFormat="1" applyFont="1" applyBorder="1" applyAlignment="1">
      <alignment horizontal="center" vertical="center" wrapText="1"/>
    </xf>
    <xf numFmtId="2" fontId="7" fillId="0" borderId="28" xfId="0" applyNumberFormat="1" applyFont="1" applyBorder="1" applyAlignment="1">
      <alignment horizontal="center" vertical="center" wrapText="1"/>
    </xf>
    <xf numFmtId="0" fontId="10" fillId="0" borderId="30" xfId="0" applyFont="1" applyBorder="1" applyAlignment="1">
      <alignment horizontal="left" vertical="center"/>
    </xf>
    <xf numFmtId="0" fontId="10" fillId="0" borderId="32" xfId="0" applyFont="1" applyBorder="1" applyAlignment="1">
      <alignment horizontal="left" vertical="center"/>
    </xf>
    <xf numFmtId="44" fontId="10" fillId="8" borderId="1" xfId="2" applyFont="1" applyFill="1" applyBorder="1" applyAlignment="1">
      <alignment horizontal="left" vertical="center"/>
    </xf>
    <xf numFmtId="2" fontId="7" fillId="0" borderId="30" xfId="0" applyNumberFormat="1" applyFont="1" applyBorder="1" applyAlignment="1">
      <alignment horizontal="center" vertical="center" wrapText="1"/>
    </xf>
    <xf numFmtId="0" fontId="10" fillId="0" borderId="4" xfId="0" applyFont="1" applyBorder="1" applyAlignment="1">
      <alignment horizontal="center"/>
    </xf>
    <xf numFmtId="0" fontId="10" fillId="3" borderId="14" xfId="0" applyFont="1" applyFill="1" applyBorder="1"/>
    <xf numFmtId="0" fontId="16" fillId="7" borderId="13" xfId="0" applyFont="1" applyFill="1" applyBorder="1" applyAlignment="1">
      <alignment horizontal="left" vertical="top"/>
    </xf>
    <xf numFmtId="164" fontId="12" fillId="6" borderId="1" xfId="0" applyNumberFormat="1" applyFont="1" applyFill="1" applyBorder="1" applyAlignment="1">
      <alignment horizontal="right"/>
    </xf>
    <xf numFmtId="0" fontId="0" fillId="0" borderId="0" xfId="0" applyAlignment="1">
      <alignment horizontal="center"/>
    </xf>
    <xf numFmtId="44" fontId="4" fillId="10" borderId="13" xfId="0" applyNumberFormat="1" applyFont="1" applyFill="1" applyBorder="1" applyAlignment="1">
      <alignment horizontal="left" vertical="center" wrapText="1"/>
    </xf>
    <xf numFmtId="44" fontId="4" fillId="10" borderId="11" xfId="0" applyNumberFormat="1" applyFont="1" applyFill="1" applyBorder="1" applyAlignment="1">
      <alignment horizontal="left" vertical="center" wrapText="1"/>
    </xf>
    <xf numFmtId="0" fontId="16" fillId="8" borderId="11" xfId="0" applyFont="1" applyFill="1" applyBorder="1" applyAlignment="1">
      <alignment horizontal="left" vertical="top"/>
    </xf>
    <xf numFmtId="0" fontId="10" fillId="0" borderId="13" xfId="0" applyFont="1" applyBorder="1" applyAlignment="1">
      <alignment horizontal="left" vertical="top"/>
    </xf>
    <xf numFmtId="0" fontId="10" fillId="0" borderId="11" xfId="0" applyFont="1" applyBorder="1" applyAlignment="1">
      <alignment horizontal="left" vertical="top"/>
    </xf>
    <xf numFmtId="0" fontId="10" fillId="0" borderId="2" xfId="0" applyFont="1" applyBorder="1" applyAlignment="1">
      <alignment horizontal="left" vertical="top"/>
    </xf>
    <xf numFmtId="0" fontId="10" fillId="0" borderId="12" xfId="0" applyFont="1" applyBorder="1" applyAlignment="1">
      <alignment horizontal="left" vertical="top"/>
    </xf>
    <xf numFmtId="0" fontId="10" fillId="0" borderId="0" xfId="0" applyFont="1" applyAlignment="1">
      <alignment horizontal="left" vertical="top"/>
    </xf>
    <xf numFmtId="0" fontId="10" fillId="0" borderId="14" xfId="0" applyFont="1" applyBorder="1" applyAlignment="1">
      <alignment horizontal="left" vertical="top"/>
    </xf>
  </cellXfs>
  <cellStyles count="3">
    <cellStyle name="Procent" xfId="1" builtinId="5"/>
    <cellStyle name="Standaard" xfId="0" builtinId="0"/>
    <cellStyle name="Valuta" xfId="2" builtinId="4"/>
  </cellStyles>
  <dxfs count="0"/>
  <tableStyles count="0" defaultTableStyle="TableStyleMedium2" defaultPivotStyle="PivotStyleLight16"/>
  <colors>
    <mruColors>
      <color rgb="FFFFFFFF"/>
      <color rgb="FFFFE7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569383</xdr:colOff>
      <xdr:row>0</xdr:row>
      <xdr:rowOff>208492</xdr:rowOff>
    </xdr:from>
    <xdr:to>
      <xdr:col>1</xdr:col>
      <xdr:colOff>569383</xdr:colOff>
      <xdr:row>11</xdr:row>
      <xdr:rowOff>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484533" y="208492"/>
          <a:ext cx="0" cy="5049308"/>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tabSelected="1" workbookViewId="0">
      <selection activeCell="A4" sqref="A4"/>
    </sheetView>
  </sheetViews>
  <sheetFormatPr defaultColWidth="0" defaultRowHeight="12.5" zeroHeight="1" x14ac:dyDescent="0.25"/>
  <cols>
    <col min="1" max="1" width="103.7265625" customWidth="1"/>
    <col min="2" max="2" width="25.453125" customWidth="1"/>
    <col min="3" max="3" width="9.1796875" customWidth="1"/>
    <col min="4" max="16384" width="9.1796875" hidden="1"/>
  </cols>
  <sheetData>
    <row r="1" spans="1:3" ht="26" x14ac:dyDescent="0.25">
      <c r="A1" s="39" t="s">
        <v>147</v>
      </c>
      <c r="B1" s="2"/>
      <c r="C1" s="209"/>
    </row>
    <row r="2" spans="1:3" ht="162" customHeight="1" x14ac:dyDescent="0.3">
      <c r="A2" s="3" t="s">
        <v>146</v>
      </c>
      <c r="B2" s="4"/>
      <c r="C2" s="209"/>
    </row>
    <row r="3" spans="1:3" ht="13" x14ac:dyDescent="0.3">
      <c r="A3" s="4"/>
      <c r="B3" s="4"/>
      <c r="C3" s="209"/>
    </row>
    <row r="4" spans="1:3" ht="13" x14ac:dyDescent="0.3">
      <c r="A4" s="4"/>
      <c r="B4" s="4"/>
      <c r="C4" s="209"/>
    </row>
    <row r="5" spans="1:3" ht="58.5" customHeight="1" x14ac:dyDescent="0.25">
      <c r="A5" s="5" t="s">
        <v>0</v>
      </c>
      <c r="B5" s="5"/>
      <c r="C5" s="209"/>
    </row>
    <row r="6" spans="1:3" ht="34.5" customHeight="1" x14ac:dyDescent="0.3">
      <c r="A6" s="6" t="s">
        <v>1</v>
      </c>
      <c r="B6" s="7"/>
      <c r="C6" s="209"/>
    </row>
    <row r="7" spans="1:3" ht="34.5" customHeight="1" x14ac:dyDescent="0.3">
      <c r="A7" s="8" t="s">
        <v>2</v>
      </c>
      <c r="B7" s="7"/>
      <c r="C7" s="209"/>
    </row>
    <row r="8" spans="1:3" ht="34.5" customHeight="1" x14ac:dyDescent="0.3">
      <c r="A8" s="8" t="s">
        <v>3</v>
      </c>
      <c r="B8" s="7"/>
      <c r="C8" s="209"/>
    </row>
    <row r="9" spans="1:3" ht="13" x14ac:dyDescent="0.3">
      <c r="A9" s="4"/>
      <c r="B9" s="4"/>
      <c r="C9" s="209"/>
    </row>
    <row r="10" spans="1:3" ht="13" x14ac:dyDescent="0.3">
      <c r="A10" s="182" t="s">
        <v>131</v>
      </c>
      <c r="B10" s="4"/>
      <c r="C10" s="209"/>
    </row>
    <row r="11" spans="1:3" ht="13" x14ac:dyDescent="0.3">
      <c r="A11" s="4"/>
      <c r="B11" s="4"/>
      <c r="C11" s="209"/>
    </row>
  </sheetData>
  <mergeCells count="1">
    <mergeCell ref="C1:C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6AEB2-64E6-43BA-8BBC-1B0C5BCE052F}">
  <dimension ref="A1:XEY12"/>
  <sheetViews>
    <sheetView showGridLines="0" topLeftCell="A4" zoomScale="140" zoomScaleNormal="140" workbookViewId="0">
      <selection activeCell="F6" sqref="F6"/>
    </sheetView>
  </sheetViews>
  <sheetFormatPr defaultColWidth="0" defaultRowHeight="0" customHeight="1" zeroHeight="1" x14ac:dyDescent="0.3"/>
  <cols>
    <col min="1" max="1" width="23.54296875" style="10" customWidth="1"/>
    <col min="2" max="2" width="13.1796875" style="10" customWidth="1"/>
    <col min="3" max="3" width="14.54296875" style="10" customWidth="1"/>
    <col min="4" max="4" width="13" style="10" customWidth="1"/>
    <col min="5" max="5" width="12.26953125" style="20" customWidth="1"/>
    <col min="6" max="6" width="20" style="10" customWidth="1"/>
    <col min="7" max="7" width="9.1796875" style="10" hidden="1" customWidth="1"/>
    <col min="8" max="8" width="0" style="10" hidden="1" customWidth="1"/>
    <col min="9" max="16379" width="9.1796875" style="10" hidden="1"/>
    <col min="16380" max="16384" width="0" style="10" hidden="1"/>
  </cols>
  <sheetData>
    <row r="1" spans="1:7" ht="26" hidden="1" x14ac:dyDescent="0.55000000000000004">
      <c r="A1" s="210" t="s">
        <v>50</v>
      </c>
      <c r="B1" s="211"/>
      <c r="C1" s="211"/>
      <c r="D1" s="211"/>
      <c r="E1" s="70"/>
      <c r="F1" s="71"/>
      <c r="G1" s="1"/>
    </row>
    <row r="2" spans="1:7" ht="23.5" hidden="1" x14ac:dyDescent="0.55000000000000004">
      <c r="A2" s="72"/>
      <c r="B2" s="73"/>
      <c r="C2" s="74"/>
      <c r="D2" s="74"/>
      <c r="E2" s="75"/>
      <c r="F2" s="76"/>
      <c r="G2" s="1"/>
    </row>
    <row r="3" spans="1:7" ht="23.5" hidden="1" x14ac:dyDescent="0.55000000000000004">
      <c r="A3" s="77" t="s">
        <v>52</v>
      </c>
      <c r="B3" s="78"/>
      <c r="C3" s="79"/>
      <c r="D3" s="79"/>
      <c r="E3" s="81"/>
      <c r="F3" s="82"/>
      <c r="G3" s="1"/>
    </row>
    <row r="4" spans="1:7" ht="15" customHeight="1" x14ac:dyDescent="0.55000000000000004">
      <c r="A4" s="177" t="s">
        <v>136</v>
      </c>
      <c r="B4" s="178"/>
      <c r="C4" s="179"/>
      <c r="D4" s="179"/>
      <c r="E4" s="180"/>
      <c r="F4" s="181"/>
      <c r="G4" s="1"/>
    </row>
    <row r="5" spans="1:7" ht="19.5" customHeight="1" x14ac:dyDescent="0.55000000000000004">
      <c r="A5" s="156" t="s">
        <v>128</v>
      </c>
      <c r="B5" s="157"/>
      <c r="C5" s="158"/>
      <c r="D5" s="158"/>
      <c r="E5" s="159"/>
      <c r="F5" s="208">
        <f>'Afvaldienstverlening '!K103</f>
        <v>0</v>
      </c>
      <c r="G5" s="1"/>
    </row>
    <row r="6" spans="1:7" ht="20.25" customHeight="1" x14ac:dyDescent="0.55000000000000004">
      <c r="A6" s="160" t="s">
        <v>129</v>
      </c>
      <c r="B6" s="157"/>
      <c r="C6" s="158"/>
      <c r="D6" s="158"/>
      <c r="E6" s="159"/>
      <c r="F6" s="208">
        <f>'Diverse afvalstoffen'!J28</f>
        <v>0</v>
      </c>
      <c r="G6" s="1"/>
    </row>
    <row r="7" spans="1:7" ht="21" x14ac:dyDescent="0.5">
      <c r="A7" s="170" t="s">
        <v>35</v>
      </c>
      <c r="B7" s="171"/>
      <c r="C7" s="171"/>
      <c r="D7" s="171"/>
      <c r="E7" s="172"/>
      <c r="F7" s="173"/>
    </row>
    <row r="8" spans="1:7" ht="19.5" customHeight="1" x14ac:dyDescent="0.3">
      <c r="A8" s="175" t="s">
        <v>36</v>
      </c>
      <c r="B8" s="176"/>
      <c r="C8" s="176"/>
      <c r="D8" s="176"/>
      <c r="E8" s="176"/>
      <c r="F8" s="174"/>
    </row>
    <row r="9" spans="1:7" ht="15" customHeight="1" x14ac:dyDescent="0.3"/>
    <row r="10" spans="1:7" ht="15" customHeight="1" x14ac:dyDescent="0.3"/>
    <row r="11" spans="1:7" ht="15" customHeight="1" x14ac:dyDescent="0.3"/>
    <row r="12" spans="1:7" ht="15" customHeight="1" x14ac:dyDescent="0.3"/>
  </sheetData>
  <mergeCells count="1">
    <mergeCell ref="A1:D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22CCB-1F96-477B-882C-1B5459DBCC5C}">
  <dimension ref="A1:XEY105"/>
  <sheetViews>
    <sheetView showGridLines="0" zoomScale="130" zoomScaleNormal="130" workbookViewId="0">
      <pane ySplit="5" topLeftCell="A6" activePane="bottomLeft" state="frozen"/>
      <selection pane="bottomLeft" activeCell="C57" sqref="C57"/>
    </sheetView>
  </sheetViews>
  <sheetFormatPr defaultColWidth="0" defaultRowHeight="0" customHeight="1" zeroHeight="1" x14ac:dyDescent="0.3"/>
  <cols>
    <col min="1" max="1" width="22.26953125" style="10" customWidth="1"/>
    <col min="2" max="2" width="13.1796875" style="10" customWidth="1"/>
    <col min="3" max="3" width="14.54296875" style="10" customWidth="1"/>
    <col min="4" max="4" width="13" style="10" customWidth="1"/>
    <col min="5" max="5" width="10.453125" style="10" customWidth="1"/>
    <col min="6" max="6" width="11.1796875" style="10" customWidth="1"/>
    <col min="7" max="7" width="11.7265625" style="20" customWidth="1"/>
    <col min="8" max="10" width="12.26953125" style="20" customWidth="1"/>
    <col min="11" max="11" width="12.81640625" style="10" customWidth="1"/>
    <col min="12" max="12" width="9.1796875" style="10" hidden="1" customWidth="1"/>
    <col min="13" max="13" width="0" style="10" hidden="1" customWidth="1"/>
    <col min="14" max="16379" width="9.1796875" style="10" hidden="1"/>
    <col min="16380" max="16384" width="0" style="10" hidden="1"/>
  </cols>
  <sheetData>
    <row r="1" spans="1:12" ht="26" hidden="1" x14ac:dyDescent="0.55000000000000004">
      <c r="A1" s="210" t="s">
        <v>50</v>
      </c>
      <c r="B1" s="211"/>
      <c r="C1" s="211"/>
      <c r="D1" s="211"/>
      <c r="E1" s="211"/>
      <c r="F1" s="211"/>
      <c r="G1" s="211"/>
      <c r="H1" s="211"/>
      <c r="I1" s="70"/>
      <c r="J1" s="70"/>
      <c r="K1" s="71"/>
      <c r="L1" s="1"/>
    </row>
    <row r="2" spans="1:12" ht="23.5" hidden="1" x14ac:dyDescent="0.55000000000000004">
      <c r="A2" s="72" t="s">
        <v>4</v>
      </c>
      <c r="B2" s="73"/>
      <c r="C2" s="74"/>
      <c r="D2" s="74"/>
      <c r="E2" s="212" t="s">
        <v>5</v>
      </c>
      <c r="F2" s="212"/>
      <c r="G2" s="212"/>
      <c r="H2" s="212"/>
      <c r="I2" s="75"/>
      <c r="J2" s="75"/>
      <c r="K2" s="76"/>
      <c r="L2" s="1"/>
    </row>
    <row r="3" spans="1:12" ht="18" customHeight="1" x14ac:dyDescent="0.55000000000000004">
      <c r="A3" s="207" t="s">
        <v>137</v>
      </c>
      <c r="B3" s="78"/>
      <c r="C3" s="79"/>
      <c r="D3" s="79"/>
      <c r="E3" s="80"/>
      <c r="F3" s="80"/>
      <c r="G3" s="80"/>
      <c r="H3" s="80"/>
      <c r="I3" s="81"/>
      <c r="J3" s="81"/>
      <c r="K3" s="82"/>
      <c r="L3" s="1"/>
    </row>
    <row r="4" spans="1:12" ht="15" customHeight="1" x14ac:dyDescent="0.55000000000000004">
      <c r="A4" s="13" t="s">
        <v>136</v>
      </c>
      <c r="B4" s="11"/>
      <c r="C4" s="9"/>
      <c r="D4" s="9"/>
      <c r="E4" s="12"/>
      <c r="F4" s="12"/>
      <c r="G4" s="18"/>
      <c r="H4" s="18"/>
      <c r="I4" s="18"/>
      <c r="J4" s="18"/>
      <c r="K4" s="1"/>
      <c r="L4" s="1"/>
    </row>
    <row r="5" spans="1:12" ht="52" x14ac:dyDescent="0.3">
      <c r="A5" s="30" t="s">
        <v>6</v>
      </c>
      <c r="B5" s="22" t="s">
        <v>7</v>
      </c>
      <c r="C5" s="23" t="s">
        <v>8</v>
      </c>
      <c r="D5" s="23" t="s">
        <v>67</v>
      </c>
      <c r="E5" s="24" t="s">
        <v>9</v>
      </c>
      <c r="F5" s="24" t="s">
        <v>10</v>
      </c>
      <c r="G5" s="25" t="s">
        <v>11</v>
      </c>
      <c r="H5" s="25" t="s">
        <v>143</v>
      </c>
      <c r="I5" s="25" t="s">
        <v>141</v>
      </c>
      <c r="J5" s="25" t="s">
        <v>142</v>
      </c>
      <c r="K5" s="16" t="s">
        <v>12</v>
      </c>
    </row>
    <row r="6" spans="1:12" ht="13" x14ac:dyDescent="0.3">
      <c r="A6" s="27" t="s">
        <v>74</v>
      </c>
      <c r="B6" s="26" t="s">
        <v>14</v>
      </c>
      <c r="C6" s="14" t="s">
        <v>81</v>
      </c>
      <c r="D6" s="14">
        <v>4</v>
      </c>
      <c r="E6" s="15">
        <v>40</v>
      </c>
      <c r="F6" s="130">
        <v>10.66</v>
      </c>
      <c r="G6" s="17">
        <v>0</v>
      </c>
      <c r="H6" s="126">
        <v>0</v>
      </c>
      <c r="I6" s="17">
        <v>0</v>
      </c>
      <c r="J6" s="19"/>
      <c r="K6" s="21">
        <f>SUM(D6*G6*12)+(H6*D6*E6)+(I6*F6)</f>
        <v>0</v>
      </c>
    </row>
    <row r="7" spans="1:12" ht="13" x14ac:dyDescent="0.3">
      <c r="A7" s="29" t="s">
        <v>75</v>
      </c>
      <c r="B7" s="26" t="s">
        <v>17</v>
      </c>
      <c r="C7" s="14" t="s">
        <v>81</v>
      </c>
      <c r="D7" s="14">
        <v>1</v>
      </c>
      <c r="E7" s="15">
        <v>30</v>
      </c>
      <c r="F7" s="130">
        <v>2.3159999999999998</v>
      </c>
      <c r="G7" s="17">
        <v>0</v>
      </c>
      <c r="H7" s="126">
        <v>0</v>
      </c>
      <c r="I7" s="17">
        <v>0</v>
      </c>
      <c r="J7" s="17">
        <v>0</v>
      </c>
      <c r="K7" s="21">
        <f>SUM(D7*G7*12)+(D7*E7*H7)+(I7*F7)-(F7*J7)</f>
        <v>0</v>
      </c>
    </row>
    <row r="8" spans="1:12" ht="13" x14ac:dyDescent="0.3">
      <c r="A8" s="29"/>
      <c r="B8" s="31" t="s">
        <v>79</v>
      </c>
      <c r="C8" s="32" t="s">
        <v>80</v>
      </c>
      <c r="D8" s="32">
        <v>1</v>
      </c>
      <c r="E8" s="131">
        <v>25</v>
      </c>
      <c r="F8" s="183">
        <v>2</v>
      </c>
      <c r="G8" s="17">
        <v>0</v>
      </c>
      <c r="H8" s="126">
        <v>0</v>
      </c>
      <c r="I8" s="17">
        <v>0</v>
      </c>
      <c r="J8" s="194"/>
      <c r="K8" s="21">
        <f t="shared" ref="K8:K9" si="0">SUM(D8*G8*12)+(H8*D8*E8)+(I8*F8)</f>
        <v>0</v>
      </c>
    </row>
    <row r="9" spans="1:12" ht="13" x14ac:dyDescent="0.3">
      <c r="A9" s="29"/>
      <c r="B9" s="31" t="s">
        <v>18</v>
      </c>
      <c r="C9" s="32" t="s">
        <v>80</v>
      </c>
      <c r="D9" s="32">
        <v>1</v>
      </c>
      <c r="E9" s="131">
        <v>1</v>
      </c>
      <c r="F9" s="184">
        <v>2E-3</v>
      </c>
      <c r="G9" s="17">
        <v>0</v>
      </c>
      <c r="H9" s="126">
        <v>0</v>
      </c>
      <c r="I9" s="17">
        <v>0</v>
      </c>
      <c r="J9" s="45"/>
      <c r="K9" s="21">
        <f t="shared" si="0"/>
        <v>0</v>
      </c>
    </row>
    <row r="10" spans="1:12" s="55" customFormat="1" ht="10.5" x14ac:dyDescent="0.25">
      <c r="A10" s="49"/>
      <c r="B10" s="50"/>
      <c r="C10" s="51"/>
      <c r="D10" s="51"/>
      <c r="E10" s="52"/>
      <c r="F10" s="187"/>
      <c r="G10" s="53"/>
      <c r="H10" s="53"/>
      <c r="I10" s="53"/>
      <c r="J10" s="53"/>
      <c r="K10" s="54"/>
    </row>
    <row r="11" spans="1:12" ht="13" x14ac:dyDescent="0.3">
      <c r="A11" s="27" t="s">
        <v>76</v>
      </c>
      <c r="B11" s="105" t="s">
        <v>14</v>
      </c>
      <c r="C11" s="14" t="s">
        <v>81</v>
      </c>
      <c r="D11" s="14">
        <v>1</v>
      </c>
      <c r="E11" s="15">
        <v>40</v>
      </c>
      <c r="F11" s="188">
        <v>1.4650000000000001</v>
      </c>
      <c r="G11" s="17">
        <v>0</v>
      </c>
      <c r="H11" s="126">
        <v>0</v>
      </c>
      <c r="I11" s="17">
        <v>0</v>
      </c>
      <c r="J11" s="19"/>
      <c r="K11" s="21">
        <f t="shared" ref="K11:K14" si="1">SUM(D11*G11*12)+(H11*D11*E11)+(I11*F11)</f>
        <v>0</v>
      </c>
    </row>
    <row r="12" spans="1:12" ht="13" x14ac:dyDescent="0.3">
      <c r="A12" s="29" t="s">
        <v>75</v>
      </c>
      <c r="B12" s="105" t="s">
        <v>17</v>
      </c>
      <c r="C12" s="14" t="s">
        <v>81</v>
      </c>
      <c r="D12" s="14">
        <v>1</v>
      </c>
      <c r="E12" s="15">
        <v>30</v>
      </c>
      <c r="F12" s="185">
        <v>0.50700000000000001</v>
      </c>
      <c r="G12" s="17">
        <v>0</v>
      </c>
      <c r="H12" s="126">
        <v>0</v>
      </c>
      <c r="I12" s="17">
        <v>0</v>
      </c>
      <c r="J12" s="17">
        <v>0</v>
      </c>
      <c r="K12" s="21">
        <f>SUM(D12*G12*12)+(D12*E12*H12)+(I12*F12)-(F12*J12)</f>
        <v>0</v>
      </c>
    </row>
    <row r="13" spans="1:12" ht="13" x14ac:dyDescent="0.3">
      <c r="A13" s="40"/>
      <c r="B13" s="105" t="s">
        <v>79</v>
      </c>
      <c r="C13" s="14" t="s">
        <v>83</v>
      </c>
      <c r="D13" s="14">
        <v>2</v>
      </c>
      <c r="E13" s="15">
        <v>10</v>
      </c>
      <c r="F13" s="185">
        <v>12.24</v>
      </c>
      <c r="G13" s="17">
        <v>0</v>
      </c>
      <c r="H13" s="126">
        <v>0</v>
      </c>
      <c r="I13" s="17">
        <v>0</v>
      </c>
      <c r="J13" s="19"/>
      <c r="K13" s="21">
        <f t="shared" si="1"/>
        <v>0</v>
      </c>
    </row>
    <row r="14" spans="1:12" ht="13" x14ac:dyDescent="0.3">
      <c r="A14" s="40"/>
      <c r="B14" s="105" t="s">
        <v>82</v>
      </c>
      <c r="C14" s="14" t="s">
        <v>84</v>
      </c>
      <c r="D14" s="14">
        <v>1</v>
      </c>
      <c r="E14" s="15">
        <v>1</v>
      </c>
      <c r="F14" s="189">
        <v>11.72</v>
      </c>
      <c r="G14" s="17">
        <v>0</v>
      </c>
      <c r="H14" s="126">
        <v>0</v>
      </c>
      <c r="I14" s="17">
        <v>0</v>
      </c>
      <c r="J14" s="19"/>
      <c r="K14" s="21">
        <f t="shared" si="1"/>
        <v>0</v>
      </c>
    </row>
    <row r="15" spans="1:12" ht="13" x14ac:dyDescent="0.3">
      <c r="A15" s="49"/>
      <c r="B15" s="50"/>
      <c r="C15" s="51"/>
      <c r="D15" s="51"/>
      <c r="E15" s="52"/>
      <c r="F15" s="52"/>
      <c r="G15" s="53"/>
      <c r="H15" s="53"/>
      <c r="I15" s="53"/>
      <c r="J15" s="53"/>
      <c r="K15" s="54"/>
    </row>
    <row r="16" spans="1:12" ht="13.5" customHeight="1" x14ac:dyDescent="0.3">
      <c r="A16" s="29" t="s">
        <v>77</v>
      </c>
      <c r="B16" s="46" t="s">
        <v>14</v>
      </c>
      <c r="C16" s="47" t="s">
        <v>81</v>
      </c>
      <c r="D16" s="47">
        <v>3</v>
      </c>
      <c r="E16" s="33">
        <v>40</v>
      </c>
      <c r="F16" s="186">
        <v>6.5650000000000004</v>
      </c>
      <c r="G16" s="17">
        <v>0</v>
      </c>
      <c r="H16" s="126">
        <v>0</v>
      </c>
      <c r="I16" s="17">
        <v>0</v>
      </c>
      <c r="J16" s="19"/>
      <c r="K16" s="21">
        <f t="shared" ref="K16:K20" si="2">SUM(D16*G16*12)+(H16*D16*E16)+(I16*F16)</f>
        <v>0</v>
      </c>
    </row>
    <row r="17" spans="1:11" ht="13" x14ac:dyDescent="0.3">
      <c r="A17" s="29" t="s">
        <v>78</v>
      </c>
      <c r="B17" s="31" t="s">
        <v>17</v>
      </c>
      <c r="C17" s="32" t="s">
        <v>81</v>
      </c>
      <c r="D17" s="32">
        <v>1</v>
      </c>
      <c r="E17" s="131">
        <v>30</v>
      </c>
      <c r="F17" s="184">
        <v>1.5840000000000001</v>
      </c>
      <c r="G17" s="17">
        <v>0</v>
      </c>
      <c r="H17" s="126">
        <v>0</v>
      </c>
      <c r="I17" s="17">
        <v>0</v>
      </c>
      <c r="J17" s="17">
        <v>0</v>
      </c>
      <c r="K17" s="21">
        <f>SUM(D17*G17*12)+(D17*E17*H17)+(I17*F17)-(F17*J17)</f>
        <v>0</v>
      </c>
    </row>
    <row r="18" spans="1:11" ht="13" x14ac:dyDescent="0.3">
      <c r="A18" s="40"/>
      <c r="B18" s="105" t="s">
        <v>79</v>
      </c>
      <c r="C18" s="142" t="s">
        <v>85</v>
      </c>
      <c r="D18" s="14">
        <v>1</v>
      </c>
      <c r="E18" s="15">
        <v>15</v>
      </c>
      <c r="F18" s="161">
        <v>16.440000000000001</v>
      </c>
      <c r="G18" s="17">
        <v>0</v>
      </c>
      <c r="H18" s="126">
        <v>0</v>
      </c>
      <c r="I18" s="17">
        <v>0</v>
      </c>
      <c r="J18" s="19"/>
      <c r="K18" s="21">
        <f t="shared" si="2"/>
        <v>0</v>
      </c>
    </row>
    <row r="19" spans="1:11" ht="13" x14ac:dyDescent="0.3">
      <c r="A19" s="40"/>
      <c r="B19" s="105" t="s">
        <v>79</v>
      </c>
      <c r="C19" s="142" t="s">
        <v>86</v>
      </c>
      <c r="D19" s="14">
        <v>1</v>
      </c>
      <c r="E19" s="15"/>
      <c r="F19" s="15"/>
      <c r="G19" s="203">
        <v>0</v>
      </c>
      <c r="H19" s="66"/>
      <c r="I19" s="66"/>
      <c r="J19" s="66"/>
      <c r="K19" s="21">
        <f t="shared" si="2"/>
        <v>0</v>
      </c>
    </row>
    <row r="20" spans="1:11" ht="12" customHeight="1" x14ac:dyDescent="0.3">
      <c r="A20" s="40"/>
      <c r="B20" s="105" t="s">
        <v>18</v>
      </c>
      <c r="C20" s="14" t="s">
        <v>80</v>
      </c>
      <c r="D20" s="14">
        <v>1</v>
      </c>
      <c r="E20" s="15">
        <v>10</v>
      </c>
      <c r="F20" s="130">
        <v>0.2</v>
      </c>
      <c r="G20" s="17">
        <v>0</v>
      </c>
      <c r="H20" s="17">
        <v>0</v>
      </c>
      <c r="I20" s="17">
        <v>0</v>
      </c>
      <c r="J20" s="66"/>
      <c r="K20" s="21">
        <f t="shared" si="2"/>
        <v>0</v>
      </c>
    </row>
    <row r="21" spans="1:11" ht="13" x14ac:dyDescent="0.3">
      <c r="A21" s="49"/>
      <c r="B21" s="50"/>
      <c r="C21" s="51"/>
      <c r="D21" s="51"/>
      <c r="E21" s="52"/>
      <c r="F21" s="52"/>
      <c r="G21" s="53"/>
      <c r="H21" s="53"/>
      <c r="I21" s="53"/>
      <c r="J21" s="53"/>
      <c r="K21" s="54"/>
    </row>
    <row r="22" spans="1:11" ht="13" x14ac:dyDescent="0.3">
      <c r="A22" s="27" t="s">
        <v>87</v>
      </c>
      <c r="B22" s="46" t="s">
        <v>14</v>
      </c>
      <c r="C22" s="47" t="s">
        <v>88</v>
      </c>
      <c r="D22" s="47">
        <v>3</v>
      </c>
      <c r="E22" s="33">
        <v>40</v>
      </c>
      <c r="F22" s="186">
        <v>12.074999999999999</v>
      </c>
      <c r="G22" s="17">
        <v>0</v>
      </c>
      <c r="H22" s="126">
        <v>0</v>
      </c>
      <c r="I22" s="17">
        <v>0</v>
      </c>
      <c r="J22" s="19"/>
      <c r="K22" s="21">
        <f t="shared" ref="K22:K25" si="3">SUM(D22*G22*12)+(H22*D22*E22)+(I22*F22)</f>
        <v>0</v>
      </c>
    </row>
    <row r="23" spans="1:11" ht="13" x14ac:dyDescent="0.3">
      <c r="A23" s="29" t="s">
        <v>78</v>
      </c>
      <c r="B23" s="26" t="s">
        <v>17</v>
      </c>
      <c r="C23" s="14" t="s">
        <v>81</v>
      </c>
      <c r="D23" s="14">
        <v>2</v>
      </c>
      <c r="E23" s="15">
        <v>30</v>
      </c>
      <c r="F23" s="161">
        <v>23.15</v>
      </c>
      <c r="G23" s="17">
        <v>0</v>
      </c>
      <c r="H23" s="126">
        <v>0</v>
      </c>
      <c r="I23" s="17">
        <v>0</v>
      </c>
      <c r="J23" s="17">
        <v>0</v>
      </c>
      <c r="K23" s="21">
        <f>SUM(D23*G23*12)+(D23*E23*H23)+(I23*F23)-(F23*J23)</f>
        <v>0</v>
      </c>
    </row>
    <row r="24" spans="1:11" ht="13" x14ac:dyDescent="0.3">
      <c r="A24" s="29"/>
      <c r="B24" s="31" t="s">
        <v>79</v>
      </c>
      <c r="C24" s="32" t="s">
        <v>89</v>
      </c>
      <c r="D24" s="32">
        <v>1</v>
      </c>
      <c r="E24" s="131">
        <v>12</v>
      </c>
      <c r="F24" s="184">
        <v>15.52</v>
      </c>
      <c r="G24" s="17">
        <v>0</v>
      </c>
      <c r="H24" s="126">
        <v>0</v>
      </c>
      <c r="I24" s="17">
        <v>0</v>
      </c>
      <c r="J24" s="19"/>
      <c r="K24" s="21">
        <f t="shared" si="3"/>
        <v>0</v>
      </c>
    </row>
    <row r="25" spans="1:11" ht="13" x14ac:dyDescent="0.3">
      <c r="A25" s="28"/>
      <c r="B25" s="31" t="s">
        <v>18</v>
      </c>
      <c r="C25" s="32" t="s">
        <v>80</v>
      </c>
      <c r="D25" s="32">
        <v>2</v>
      </c>
      <c r="E25" s="131">
        <v>3</v>
      </c>
      <c r="F25" s="183">
        <v>0.09</v>
      </c>
      <c r="G25" s="17">
        <v>0</v>
      </c>
      <c r="H25" s="126">
        <v>0</v>
      </c>
      <c r="I25" s="17">
        <v>0</v>
      </c>
      <c r="J25" s="19"/>
      <c r="K25" s="21">
        <f t="shared" si="3"/>
        <v>0</v>
      </c>
    </row>
    <row r="26" spans="1:11" ht="13" x14ac:dyDescent="0.3">
      <c r="A26" s="116"/>
      <c r="B26" s="117"/>
      <c r="C26" s="41"/>
      <c r="D26" s="41"/>
      <c r="E26" s="102"/>
      <c r="F26" s="102"/>
      <c r="G26" s="119"/>
      <c r="H26" s="119"/>
      <c r="I26" s="119"/>
      <c r="J26" s="119"/>
      <c r="K26" s="120"/>
    </row>
    <row r="27" spans="1:11" ht="13" x14ac:dyDescent="0.3">
      <c r="A27" s="27" t="s">
        <v>90</v>
      </c>
      <c r="B27" s="105" t="s">
        <v>14</v>
      </c>
      <c r="C27" s="14" t="s">
        <v>81</v>
      </c>
      <c r="D27" s="14">
        <v>5</v>
      </c>
      <c r="E27" s="15">
        <v>40</v>
      </c>
      <c r="F27" s="192">
        <v>10.615</v>
      </c>
      <c r="G27" s="17">
        <v>0</v>
      </c>
      <c r="H27" s="126">
        <v>0</v>
      </c>
      <c r="I27" s="17">
        <v>0</v>
      </c>
      <c r="J27" s="19"/>
      <c r="K27" s="21">
        <f t="shared" ref="K27:K29" si="4">SUM(D27*G27*12)+(H27*D27*E27)+(I27*F27)</f>
        <v>0</v>
      </c>
    </row>
    <row r="28" spans="1:11" ht="13" x14ac:dyDescent="0.3">
      <c r="A28" s="29" t="s">
        <v>91</v>
      </c>
      <c r="B28" s="105" t="s">
        <v>17</v>
      </c>
      <c r="C28" s="14" t="s">
        <v>80</v>
      </c>
      <c r="D28" s="14">
        <v>1</v>
      </c>
      <c r="E28" s="15">
        <v>5</v>
      </c>
      <c r="F28" s="130">
        <v>0.05</v>
      </c>
      <c r="G28" s="17">
        <v>0</v>
      </c>
      <c r="H28" s="126">
        <v>0</v>
      </c>
      <c r="I28" s="17">
        <v>0</v>
      </c>
      <c r="J28" s="17">
        <v>0</v>
      </c>
      <c r="K28" s="21">
        <f>SUM(D28*G28*12)+(D28*E28*H28)+(I28*F28)-(F28*J28)</f>
        <v>0</v>
      </c>
    </row>
    <row r="29" spans="1:11" ht="13" x14ac:dyDescent="0.3">
      <c r="A29" s="28"/>
      <c r="B29" s="105" t="s">
        <v>18</v>
      </c>
      <c r="C29" s="14" t="s">
        <v>80</v>
      </c>
      <c r="D29" s="14">
        <v>1</v>
      </c>
      <c r="E29" s="15">
        <v>5</v>
      </c>
      <c r="F29" s="192">
        <v>4.4999999999999998E-2</v>
      </c>
      <c r="G29" s="17">
        <v>0</v>
      </c>
      <c r="H29" s="126">
        <v>0</v>
      </c>
      <c r="I29" s="17">
        <v>0</v>
      </c>
      <c r="J29" s="19"/>
      <c r="K29" s="21">
        <f t="shared" si="4"/>
        <v>0</v>
      </c>
    </row>
    <row r="30" spans="1:11" ht="13" x14ac:dyDescent="0.3">
      <c r="A30" s="49"/>
      <c r="B30" s="50"/>
      <c r="C30" s="51"/>
      <c r="D30" s="51"/>
      <c r="E30" s="52"/>
      <c r="F30" s="52"/>
      <c r="G30" s="53"/>
      <c r="H30" s="53"/>
      <c r="I30" s="53"/>
      <c r="J30" s="53"/>
      <c r="K30" s="54"/>
    </row>
    <row r="31" spans="1:11" ht="13.5" thickBot="1" x14ac:dyDescent="0.35">
      <c r="A31" s="27" t="s">
        <v>93</v>
      </c>
      <c r="B31" s="31" t="s">
        <v>14</v>
      </c>
      <c r="C31" s="32" t="s">
        <v>81</v>
      </c>
      <c r="D31" s="32">
        <v>1</v>
      </c>
      <c r="E31" s="131">
        <v>40</v>
      </c>
      <c r="F31" s="184">
        <v>4.3540000000000001</v>
      </c>
      <c r="G31" s="17">
        <v>0</v>
      </c>
      <c r="H31" s="126">
        <v>0</v>
      </c>
      <c r="I31" s="17">
        <v>0</v>
      </c>
      <c r="J31" s="19"/>
      <c r="K31" s="21">
        <f t="shared" ref="K31:K34" si="5">SUM(D31*G31*12)+(H31*D31*E31)+(I31*F31)</f>
        <v>0</v>
      </c>
    </row>
    <row r="32" spans="1:11" ht="13" x14ac:dyDescent="0.3">
      <c r="A32" s="40" t="s">
        <v>95</v>
      </c>
      <c r="B32" s="129" t="s">
        <v>17</v>
      </c>
      <c r="C32" s="201" t="s">
        <v>81</v>
      </c>
      <c r="D32" s="201">
        <v>1</v>
      </c>
      <c r="E32" s="132">
        <v>30</v>
      </c>
      <c r="F32" s="191">
        <v>1.516</v>
      </c>
      <c r="G32" s="17">
        <v>0</v>
      </c>
      <c r="H32" s="126">
        <v>0</v>
      </c>
      <c r="I32" s="17">
        <v>0</v>
      </c>
      <c r="J32" s="17">
        <v>0</v>
      </c>
      <c r="K32" s="21">
        <f t="shared" ref="K32:K33" si="6">SUM(D32*G32*12)+(D32*E32*H32)+(I32*F32)-(F32*J32)</f>
        <v>0</v>
      </c>
    </row>
    <row r="33" spans="1:11" ht="13.5" thickBot="1" x14ac:dyDescent="0.35">
      <c r="A33" s="40"/>
      <c r="B33" s="127" t="s">
        <v>17</v>
      </c>
      <c r="C33" s="202" t="s">
        <v>80</v>
      </c>
      <c r="D33" s="202">
        <v>2</v>
      </c>
      <c r="E33" s="133"/>
      <c r="F33" s="155"/>
      <c r="G33" s="17">
        <v>0</v>
      </c>
      <c r="H33" s="126">
        <v>0</v>
      </c>
      <c r="I33" s="17">
        <v>0</v>
      </c>
      <c r="J33" s="17">
        <v>0</v>
      </c>
      <c r="K33" s="21">
        <f t="shared" si="6"/>
        <v>0</v>
      </c>
    </row>
    <row r="34" spans="1:11" ht="13" x14ac:dyDescent="0.3">
      <c r="A34" s="28"/>
      <c r="B34" s="46" t="s">
        <v>18</v>
      </c>
      <c r="C34" s="47" t="s">
        <v>80</v>
      </c>
      <c r="D34" s="47">
        <v>1</v>
      </c>
      <c r="E34" s="33">
        <v>3</v>
      </c>
      <c r="F34" s="190">
        <v>0.12</v>
      </c>
      <c r="G34" s="17">
        <v>0</v>
      </c>
      <c r="H34" s="126">
        <v>0</v>
      </c>
      <c r="I34" s="17">
        <v>0</v>
      </c>
      <c r="J34" s="19"/>
      <c r="K34" s="21">
        <f t="shared" si="5"/>
        <v>0</v>
      </c>
    </row>
    <row r="35" spans="1:11" ht="13.5" customHeight="1" x14ac:dyDescent="0.3">
      <c r="A35" s="96"/>
      <c r="B35" s="97"/>
      <c r="C35" s="98"/>
      <c r="D35" s="98"/>
      <c r="E35" s="134"/>
      <c r="F35" s="134"/>
      <c r="G35" s="99"/>
      <c r="H35" s="99"/>
      <c r="I35" s="99"/>
      <c r="J35" s="99"/>
      <c r="K35" s="100"/>
    </row>
    <row r="36" spans="1:11" ht="13" x14ac:dyDescent="0.3">
      <c r="A36" s="27" t="s">
        <v>94</v>
      </c>
      <c r="B36" s="26" t="s">
        <v>14</v>
      </c>
      <c r="C36" s="14" t="s">
        <v>88</v>
      </c>
      <c r="D36" s="14">
        <v>3</v>
      </c>
      <c r="E36" s="15">
        <v>40</v>
      </c>
      <c r="F36" s="130">
        <v>11.34</v>
      </c>
      <c r="G36" s="17">
        <v>0</v>
      </c>
      <c r="H36" s="126">
        <v>0</v>
      </c>
      <c r="I36" s="17">
        <v>0</v>
      </c>
      <c r="J36" s="19"/>
      <c r="K36" s="21">
        <f t="shared" ref="K36:K39" si="7">SUM(D36*G36*12)+(H36*D36*E36)+(I36*F36)</f>
        <v>0</v>
      </c>
    </row>
    <row r="37" spans="1:11" ht="13" x14ac:dyDescent="0.3">
      <c r="A37" s="29" t="s">
        <v>95</v>
      </c>
      <c r="B37" s="26" t="s">
        <v>17</v>
      </c>
      <c r="C37" s="14" t="s">
        <v>81</v>
      </c>
      <c r="D37" s="14">
        <v>2</v>
      </c>
      <c r="E37" s="15">
        <v>30</v>
      </c>
      <c r="F37" s="130">
        <v>3.4249999999999998</v>
      </c>
      <c r="G37" s="17">
        <v>0</v>
      </c>
      <c r="H37" s="126">
        <v>0</v>
      </c>
      <c r="I37" s="17">
        <v>0</v>
      </c>
      <c r="J37" s="17">
        <v>0</v>
      </c>
      <c r="K37" s="21">
        <f>SUM(D37*G37*12)+(D37*E37*H37)+(I37*F37)-(F37*J37)</f>
        <v>0</v>
      </c>
    </row>
    <row r="38" spans="1:11" ht="13" x14ac:dyDescent="0.3">
      <c r="A38" s="29"/>
      <c r="B38" s="26" t="s">
        <v>18</v>
      </c>
      <c r="C38" s="106" t="s">
        <v>80</v>
      </c>
      <c r="D38" s="106">
        <v>1</v>
      </c>
      <c r="E38" s="15">
        <v>2</v>
      </c>
      <c r="F38" s="130">
        <v>9.5000000000000001E-2</v>
      </c>
      <c r="G38" s="17">
        <v>0</v>
      </c>
      <c r="H38" s="126">
        <v>0</v>
      </c>
      <c r="I38" s="17">
        <v>0</v>
      </c>
      <c r="J38" s="19"/>
      <c r="K38" s="21">
        <f t="shared" si="7"/>
        <v>0</v>
      </c>
    </row>
    <row r="39" spans="1:11" ht="13" x14ac:dyDescent="0.3">
      <c r="A39" s="28"/>
      <c r="B39" s="26" t="s">
        <v>26</v>
      </c>
      <c r="C39" s="14" t="s">
        <v>80</v>
      </c>
      <c r="D39" s="14">
        <v>1</v>
      </c>
      <c r="E39" s="15">
        <v>2</v>
      </c>
      <c r="F39" s="130">
        <v>0.71699999999999997</v>
      </c>
      <c r="G39" s="17">
        <v>0</v>
      </c>
      <c r="H39" s="126">
        <v>0</v>
      </c>
      <c r="I39" s="17">
        <v>0</v>
      </c>
      <c r="J39" s="19"/>
      <c r="K39" s="21">
        <f t="shared" si="7"/>
        <v>0</v>
      </c>
    </row>
    <row r="40" spans="1:11" ht="13" x14ac:dyDescent="0.3">
      <c r="A40" s="101"/>
      <c r="B40" s="50"/>
      <c r="C40" s="51"/>
      <c r="D40" s="51"/>
      <c r="E40" s="52"/>
      <c r="F40" s="52"/>
      <c r="G40" s="53"/>
      <c r="H40" s="53"/>
      <c r="I40" s="53"/>
      <c r="J40" s="53"/>
      <c r="K40" s="54"/>
    </row>
    <row r="41" spans="1:11" ht="13" x14ac:dyDescent="0.3">
      <c r="A41" s="27" t="s">
        <v>97</v>
      </c>
      <c r="B41" s="105" t="s">
        <v>14</v>
      </c>
      <c r="C41" s="14" t="s">
        <v>81</v>
      </c>
      <c r="D41" s="14">
        <v>1</v>
      </c>
      <c r="E41" s="15">
        <v>40</v>
      </c>
      <c r="F41" s="130">
        <v>2.7959999999999998</v>
      </c>
      <c r="G41" s="17">
        <v>0</v>
      </c>
      <c r="H41" s="126">
        <v>0</v>
      </c>
      <c r="I41" s="17">
        <v>0</v>
      </c>
      <c r="J41" s="19"/>
      <c r="K41" s="21">
        <f t="shared" ref="K41" si="8">SUM(D41*G41*12)+(H41*D41*E41)+(I41*F41)</f>
        <v>0</v>
      </c>
    </row>
    <row r="42" spans="1:11" ht="13" x14ac:dyDescent="0.3">
      <c r="A42" s="28" t="s">
        <v>95</v>
      </c>
      <c r="B42" s="105" t="s">
        <v>17</v>
      </c>
      <c r="C42" s="14" t="s">
        <v>96</v>
      </c>
      <c r="D42" s="14">
        <v>1</v>
      </c>
      <c r="E42" s="15">
        <v>1</v>
      </c>
      <c r="F42" s="130">
        <v>0.19</v>
      </c>
      <c r="G42" s="17">
        <v>0</v>
      </c>
      <c r="H42" s="126">
        <v>0</v>
      </c>
      <c r="I42" s="17">
        <v>0</v>
      </c>
      <c r="J42" s="17">
        <v>0</v>
      </c>
      <c r="K42" s="21">
        <f>SUM(D42*G42*12)+(D42*E42*H42)+(I42*F42)-(F42*J42)</f>
        <v>0</v>
      </c>
    </row>
    <row r="43" spans="1:11" ht="13" x14ac:dyDescent="0.3">
      <c r="A43" s="136"/>
      <c r="B43" s="50"/>
      <c r="C43" s="51"/>
      <c r="D43" s="51"/>
      <c r="E43" s="52"/>
      <c r="F43" s="52"/>
      <c r="G43" s="53"/>
      <c r="H43" s="53"/>
      <c r="I43" s="53"/>
      <c r="J43" s="53"/>
      <c r="K43" s="54"/>
    </row>
    <row r="44" spans="1:11" ht="13" x14ac:dyDescent="0.3">
      <c r="A44" s="27" t="s">
        <v>99</v>
      </c>
      <c r="B44" s="105" t="s">
        <v>14</v>
      </c>
      <c r="C44" s="14" t="s">
        <v>81</v>
      </c>
      <c r="D44" s="14">
        <v>1</v>
      </c>
      <c r="E44" s="15">
        <v>30</v>
      </c>
      <c r="F44" s="130">
        <v>3.9E-2</v>
      </c>
      <c r="G44" s="193"/>
      <c r="H44" s="126">
        <v>0</v>
      </c>
      <c r="I44" s="17">
        <v>0</v>
      </c>
      <c r="J44" s="19"/>
      <c r="K44" s="21">
        <f t="shared" ref="K44" si="9">SUM(D44*G44*12)+(H44*D44*E44)+(I44*F44)</f>
        <v>0</v>
      </c>
    </row>
    <row r="45" spans="1:11" ht="13" x14ac:dyDescent="0.3">
      <c r="A45" s="29" t="s">
        <v>132</v>
      </c>
      <c r="B45" s="105" t="s">
        <v>100</v>
      </c>
      <c r="C45" s="14" t="s">
        <v>96</v>
      </c>
      <c r="D45" s="14">
        <v>1</v>
      </c>
      <c r="E45" s="15">
        <v>1</v>
      </c>
      <c r="F45" s="130">
        <v>0.02</v>
      </c>
      <c r="G45" s="17">
        <v>0</v>
      </c>
      <c r="H45" s="126">
        <v>0</v>
      </c>
      <c r="I45" s="17">
        <v>0</v>
      </c>
      <c r="J45" s="17">
        <v>0</v>
      </c>
      <c r="K45" s="21">
        <f>SUM(D45*G45*12)+(D45*E45*H45)+(I45*F45)-(F45*J45)</f>
        <v>0</v>
      </c>
    </row>
    <row r="46" spans="1:11" ht="13" x14ac:dyDescent="0.3">
      <c r="A46" s="49"/>
      <c r="B46" s="50"/>
      <c r="C46" s="51"/>
      <c r="D46" s="51"/>
      <c r="E46" s="57"/>
      <c r="F46" s="57"/>
      <c r="G46" s="58"/>
      <c r="H46" s="62"/>
      <c r="I46" s="62"/>
      <c r="J46" s="62"/>
      <c r="K46" s="63"/>
    </row>
    <row r="47" spans="1:11" ht="13" x14ac:dyDescent="0.3">
      <c r="A47" s="27" t="s">
        <v>13</v>
      </c>
      <c r="B47" s="26" t="s">
        <v>14</v>
      </c>
      <c r="C47" s="14" t="s">
        <v>15</v>
      </c>
      <c r="D47" s="14">
        <v>1</v>
      </c>
      <c r="E47" s="15">
        <v>25</v>
      </c>
      <c r="F47" s="130">
        <v>5.82</v>
      </c>
      <c r="G47" s="193"/>
      <c r="H47" s="126">
        <v>0</v>
      </c>
      <c r="I47" s="17">
        <v>0</v>
      </c>
      <c r="J47" s="19"/>
      <c r="K47" s="21">
        <f t="shared" ref="K47:K49" si="10">SUM(D47*G47*12)+(H47*D47*E47)+(I47*F47)</f>
        <v>0</v>
      </c>
    </row>
    <row r="48" spans="1:11" ht="13" x14ac:dyDescent="0.3">
      <c r="A48" s="29" t="s">
        <v>16</v>
      </c>
      <c r="B48" s="26" t="s">
        <v>17</v>
      </c>
      <c r="C48" s="14" t="s">
        <v>15</v>
      </c>
      <c r="D48" s="14">
        <v>1</v>
      </c>
      <c r="E48" s="15">
        <v>20</v>
      </c>
      <c r="F48" s="130">
        <v>1.68</v>
      </c>
      <c r="G48" s="193"/>
      <c r="H48" s="126">
        <v>0</v>
      </c>
      <c r="I48" s="17">
        <v>0</v>
      </c>
      <c r="J48" s="17">
        <v>0</v>
      </c>
      <c r="K48" s="21">
        <f>SUM(D48*G48*12)+(D48*E48*H48)+(I48*F48)-(F48*J48)</f>
        <v>0</v>
      </c>
    </row>
    <row r="49" spans="1:11" ht="13" x14ac:dyDescent="0.3">
      <c r="A49" s="29"/>
      <c r="B49" s="31" t="s">
        <v>18</v>
      </c>
      <c r="C49" s="32" t="s">
        <v>19</v>
      </c>
      <c r="D49" s="32">
        <v>1</v>
      </c>
      <c r="E49" s="131">
        <v>7</v>
      </c>
      <c r="F49" s="183">
        <v>0.17</v>
      </c>
      <c r="G49" s="17">
        <v>0</v>
      </c>
      <c r="H49" s="126">
        <v>0</v>
      </c>
      <c r="I49" s="17">
        <v>0</v>
      </c>
      <c r="J49" s="19"/>
      <c r="K49" s="21">
        <f t="shared" si="10"/>
        <v>0</v>
      </c>
    </row>
    <row r="50" spans="1:11" s="55" customFormat="1" ht="10.5" x14ac:dyDescent="0.25">
      <c r="A50" s="49"/>
      <c r="B50" s="50"/>
      <c r="C50" s="51"/>
      <c r="D50" s="51"/>
      <c r="E50" s="52"/>
      <c r="F50" s="52"/>
      <c r="G50" s="53"/>
      <c r="H50" s="53"/>
      <c r="I50" s="53"/>
      <c r="J50" s="53"/>
      <c r="K50" s="54"/>
    </row>
    <row r="51" spans="1:11" ht="13" x14ac:dyDescent="0.3">
      <c r="A51" s="29" t="s">
        <v>20</v>
      </c>
      <c r="B51" s="46" t="s">
        <v>14</v>
      </c>
      <c r="C51" s="47" t="s">
        <v>15</v>
      </c>
      <c r="D51" s="47">
        <v>1</v>
      </c>
      <c r="E51" s="33">
        <v>25</v>
      </c>
      <c r="F51" s="188">
        <v>5.86</v>
      </c>
      <c r="G51" s="193"/>
      <c r="H51" s="126">
        <v>0</v>
      </c>
      <c r="I51" s="17">
        <v>0</v>
      </c>
      <c r="J51" s="19"/>
      <c r="K51" s="21">
        <f t="shared" ref="K51:K53" si="11">SUM(D51*G51*12)+(H51*D51*E51)+(I51*F51)</f>
        <v>0</v>
      </c>
    </row>
    <row r="52" spans="1:11" ht="13" x14ac:dyDescent="0.3">
      <c r="A52" s="29" t="s">
        <v>16</v>
      </c>
      <c r="B52" s="31" t="s">
        <v>17</v>
      </c>
      <c r="C52" s="32" t="s">
        <v>15</v>
      </c>
      <c r="D52" s="32">
        <v>1</v>
      </c>
      <c r="E52" s="131">
        <v>20</v>
      </c>
      <c r="F52" s="189">
        <v>2.39</v>
      </c>
      <c r="G52" s="193"/>
      <c r="H52" s="126">
        <v>0</v>
      </c>
      <c r="I52" s="17">
        <v>0</v>
      </c>
      <c r="J52" s="17">
        <v>0</v>
      </c>
      <c r="K52" s="21">
        <f>SUM(D52*G52*12)+(D52*E52*H52)+(I52*F52)-(F52*J52)</f>
        <v>0</v>
      </c>
    </row>
    <row r="53" spans="1:11" ht="13" x14ac:dyDescent="0.3">
      <c r="A53" s="40"/>
      <c r="B53" s="105" t="s">
        <v>18</v>
      </c>
      <c r="C53" s="32" t="s">
        <v>19</v>
      </c>
      <c r="D53" s="32">
        <v>3</v>
      </c>
      <c r="E53" s="15">
        <v>8</v>
      </c>
      <c r="F53" s="130">
        <v>0.19</v>
      </c>
      <c r="G53" s="17">
        <v>0</v>
      </c>
      <c r="H53" s="126">
        <v>0</v>
      </c>
      <c r="I53" s="17">
        <v>0</v>
      </c>
      <c r="J53" s="19"/>
      <c r="K53" s="21">
        <f t="shared" si="11"/>
        <v>0</v>
      </c>
    </row>
    <row r="54" spans="1:11" ht="13" x14ac:dyDescent="0.3">
      <c r="A54" s="49"/>
      <c r="B54" s="50"/>
      <c r="C54" s="51"/>
      <c r="D54" s="51"/>
      <c r="E54" s="52"/>
      <c r="F54" s="52"/>
      <c r="G54" s="53"/>
      <c r="H54" s="53"/>
      <c r="I54" s="53"/>
      <c r="J54" s="53"/>
      <c r="K54" s="54"/>
    </row>
    <row r="55" spans="1:11" ht="13" x14ac:dyDescent="0.3">
      <c r="A55" s="29" t="s">
        <v>21</v>
      </c>
      <c r="B55" s="46" t="s">
        <v>14</v>
      </c>
      <c r="C55" s="47" t="s">
        <v>15</v>
      </c>
      <c r="D55" s="47">
        <v>1</v>
      </c>
      <c r="E55" s="33">
        <v>25</v>
      </c>
      <c r="F55" s="190">
        <v>5.72</v>
      </c>
      <c r="G55" s="193"/>
      <c r="H55" s="126">
        <v>0</v>
      </c>
      <c r="I55" s="17">
        <v>0</v>
      </c>
      <c r="J55" s="19"/>
      <c r="K55" s="21">
        <f t="shared" ref="K55:K58" si="12">SUM(D55*G55*12)+(H55*D55*E55)+(I55*F55)</f>
        <v>0</v>
      </c>
    </row>
    <row r="56" spans="1:11" ht="13" x14ac:dyDescent="0.3">
      <c r="A56" s="29" t="s">
        <v>16</v>
      </c>
      <c r="B56" s="26" t="s">
        <v>17</v>
      </c>
      <c r="C56" s="14" t="s">
        <v>15</v>
      </c>
      <c r="D56" s="14">
        <v>1</v>
      </c>
      <c r="E56" s="15">
        <v>20</v>
      </c>
      <c r="F56" s="130">
        <v>2.4900000000000002</v>
      </c>
      <c r="G56" s="193"/>
      <c r="H56" s="126">
        <v>0</v>
      </c>
      <c r="I56" s="17">
        <v>0</v>
      </c>
      <c r="J56" s="17">
        <v>0</v>
      </c>
      <c r="K56" s="21">
        <f>SUM(D56*G56*12)+(D56*E56*H56)+(I56*F56)-(F56*J56)</f>
        <v>0</v>
      </c>
    </row>
    <row r="57" spans="1:11" ht="13" x14ac:dyDescent="0.3">
      <c r="A57" s="29"/>
      <c r="B57" s="26" t="s">
        <v>18</v>
      </c>
      <c r="C57" s="14" t="s">
        <v>59</v>
      </c>
      <c r="D57" s="14">
        <v>1</v>
      </c>
      <c r="E57" s="15">
        <v>1</v>
      </c>
      <c r="F57" s="130">
        <v>0.05</v>
      </c>
      <c r="G57" s="193"/>
      <c r="H57" s="126">
        <v>0</v>
      </c>
      <c r="I57" s="17">
        <v>0</v>
      </c>
      <c r="J57" s="19"/>
      <c r="K57" s="21">
        <f t="shared" si="12"/>
        <v>0</v>
      </c>
    </row>
    <row r="58" spans="1:11" ht="12" customHeight="1" x14ac:dyDescent="0.3">
      <c r="A58" s="29"/>
      <c r="B58" s="26" t="s">
        <v>18</v>
      </c>
      <c r="C58" s="14" t="s">
        <v>19</v>
      </c>
      <c r="D58" s="14">
        <v>1</v>
      </c>
      <c r="E58" s="15">
        <v>11</v>
      </c>
      <c r="F58" s="130">
        <v>0.26</v>
      </c>
      <c r="G58" s="193"/>
      <c r="H58" s="126">
        <v>0</v>
      </c>
      <c r="I58" s="17">
        <v>0</v>
      </c>
      <c r="J58" s="19"/>
      <c r="K58" s="21">
        <f t="shared" si="12"/>
        <v>0</v>
      </c>
    </row>
    <row r="59" spans="1:11" ht="13" x14ac:dyDescent="0.3">
      <c r="A59" s="49"/>
      <c r="B59" s="50"/>
      <c r="C59" s="51"/>
      <c r="D59" s="51"/>
      <c r="E59" s="52"/>
      <c r="F59" s="52"/>
      <c r="G59" s="53"/>
      <c r="H59" s="53"/>
      <c r="I59" s="53"/>
      <c r="J59" s="53"/>
      <c r="K59" s="54"/>
    </row>
    <row r="60" spans="1:11" ht="13" x14ac:dyDescent="0.3">
      <c r="A60" s="27" t="s">
        <v>22</v>
      </c>
      <c r="B60" s="46" t="s">
        <v>14</v>
      </c>
      <c r="C60" s="47" t="s">
        <v>15</v>
      </c>
      <c r="D60" s="47">
        <v>1</v>
      </c>
      <c r="E60" s="33">
        <v>25</v>
      </c>
      <c r="F60" s="190">
        <v>5.55</v>
      </c>
      <c r="G60" s="193"/>
      <c r="H60" s="126">
        <v>0</v>
      </c>
      <c r="I60" s="17">
        <v>0</v>
      </c>
      <c r="J60" s="19"/>
      <c r="K60" s="21">
        <f t="shared" ref="K60:K62" si="13">SUM(D60*G60*12)+(H60*D60*E60)+(I60*F60)</f>
        <v>0</v>
      </c>
    </row>
    <row r="61" spans="1:11" ht="13" x14ac:dyDescent="0.3">
      <c r="A61" s="29" t="s">
        <v>16</v>
      </c>
      <c r="B61" s="26" t="s">
        <v>17</v>
      </c>
      <c r="C61" s="14" t="s">
        <v>15</v>
      </c>
      <c r="D61" s="14">
        <v>1</v>
      </c>
      <c r="E61" s="15">
        <v>20</v>
      </c>
      <c r="F61" s="130">
        <v>1.95</v>
      </c>
      <c r="G61" s="193"/>
      <c r="H61" s="126">
        <v>0</v>
      </c>
      <c r="I61" s="17">
        <v>0</v>
      </c>
      <c r="J61" s="17">
        <v>0</v>
      </c>
      <c r="K61" s="21">
        <f>SUM(D61*G61*12)+(D61*E61*H61)+(I61*F61)-(F61*J61)</f>
        <v>0</v>
      </c>
    </row>
    <row r="62" spans="1:11" ht="13" x14ac:dyDescent="0.3">
      <c r="A62" s="28"/>
      <c r="B62" s="31" t="s">
        <v>18</v>
      </c>
      <c r="C62" s="32" t="s">
        <v>19</v>
      </c>
      <c r="D62" s="32">
        <v>1</v>
      </c>
      <c r="E62" s="131">
        <v>3</v>
      </c>
      <c r="F62" s="183">
        <v>7.0000000000000007E-2</v>
      </c>
      <c r="G62" s="193"/>
      <c r="H62" s="126">
        <v>0</v>
      </c>
      <c r="I62" s="17">
        <v>0</v>
      </c>
      <c r="J62" s="19"/>
      <c r="K62" s="21">
        <f t="shared" si="13"/>
        <v>0</v>
      </c>
    </row>
    <row r="63" spans="1:11" ht="13" x14ac:dyDescent="0.3">
      <c r="A63" s="116"/>
      <c r="B63" s="117"/>
      <c r="C63" s="41"/>
      <c r="D63" s="41"/>
      <c r="E63" s="102"/>
      <c r="F63" s="118"/>
      <c r="G63" s="119"/>
      <c r="H63" s="119"/>
      <c r="I63" s="119"/>
      <c r="J63" s="119"/>
      <c r="K63" s="120"/>
    </row>
    <row r="64" spans="1:11" ht="13" x14ac:dyDescent="0.3">
      <c r="A64" s="27" t="s">
        <v>71</v>
      </c>
      <c r="B64" s="105" t="s">
        <v>14</v>
      </c>
      <c r="C64" s="14" t="s">
        <v>135</v>
      </c>
      <c r="D64" s="14">
        <v>3</v>
      </c>
      <c r="E64" s="15">
        <v>40</v>
      </c>
      <c r="F64" s="192">
        <v>12.538</v>
      </c>
      <c r="G64" s="17">
        <v>0</v>
      </c>
      <c r="H64" s="126">
        <v>0</v>
      </c>
      <c r="I64" s="17">
        <v>0</v>
      </c>
      <c r="J64" s="19"/>
      <c r="K64" s="21">
        <f t="shared" ref="K64:K66" si="14">SUM(D64*G64*12)+(H64*D64*E64)+(I64*F64)</f>
        <v>0</v>
      </c>
    </row>
    <row r="65" spans="1:11" ht="13" x14ac:dyDescent="0.3">
      <c r="A65" s="29" t="s">
        <v>16</v>
      </c>
      <c r="B65" s="105" t="s">
        <v>17</v>
      </c>
      <c r="C65" s="14" t="s">
        <v>134</v>
      </c>
      <c r="D65" s="14">
        <v>2</v>
      </c>
      <c r="E65" s="15">
        <v>25</v>
      </c>
      <c r="F65" s="192">
        <v>2.7610000000000001</v>
      </c>
      <c r="G65" s="17">
        <v>0</v>
      </c>
      <c r="H65" s="126">
        <v>0</v>
      </c>
      <c r="I65" s="17">
        <v>0</v>
      </c>
      <c r="J65" s="17">
        <v>0</v>
      </c>
      <c r="K65" s="21">
        <f>SUM(D65*G65*12)+(D65*E65*H65)+(I65*F65)-(F65*J65)</f>
        <v>0</v>
      </c>
    </row>
    <row r="66" spans="1:11" ht="13" x14ac:dyDescent="0.3">
      <c r="A66" s="29"/>
      <c r="B66" s="105" t="s">
        <v>79</v>
      </c>
      <c r="C66" s="14" t="s">
        <v>133</v>
      </c>
      <c r="D66" s="14">
        <v>1</v>
      </c>
      <c r="E66" s="15">
        <v>2</v>
      </c>
      <c r="F66" s="192">
        <v>5.1260000000000003</v>
      </c>
      <c r="G66" s="17">
        <v>0</v>
      </c>
      <c r="H66" s="126">
        <v>0</v>
      </c>
      <c r="I66" s="17">
        <v>0</v>
      </c>
      <c r="J66" s="19"/>
      <c r="K66" s="21">
        <f t="shared" si="14"/>
        <v>0</v>
      </c>
    </row>
    <row r="67" spans="1:11" ht="13" x14ac:dyDescent="0.3">
      <c r="A67" s="49"/>
      <c r="B67" s="50"/>
      <c r="C67" s="51"/>
      <c r="D67" s="51"/>
      <c r="E67" s="52"/>
      <c r="F67" s="52"/>
      <c r="G67" s="53"/>
      <c r="H67" s="53"/>
      <c r="I67" s="53"/>
      <c r="J67" s="53"/>
      <c r="K67" s="54"/>
    </row>
    <row r="68" spans="1:11" ht="13" x14ac:dyDescent="0.3">
      <c r="A68" s="27" t="s">
        <v>23</v>
      </c>
      <c r="B68" s="26" t="s">
        <v>14</v>
      </c>
      <c r="C68" s="14" t="s">
        <v>66</v>
      </c>
      <c r="D68" s="14">
        <v>2</v>
      </c>
      <c r="E68" s="15">
        <v>30</v>
      </c>
      <c r="F68" s="130">
        <v>0.44</v>
      </c>
      <c r="G68" s="17">
        <v>0</v>
      </c>
      <c r="H68" s="126">
        <v>0</v>
      </c>
      <c r="I68" s="17">
        <v>0</v>
      </c>
      <c r="J68" s="19"/>
      <c r="K68" s="21">
        <f t="shared" ref="K68:K70" si="15">SUM(D68*G68*12)+(H68*D68*E68)+(I68*F68)</f>
        <v>0</v>
      </c>
    </row>
    <row r="69" spans="1:11" ht="13" x14ac:dyDescent="0.3">
      <c r="A69" s="29" t="s">
        <v>24</v>
      </c>
      <c r="B69" s="26" t="s">
        <v>17</v>
      </c>
      <c r="C69" s="14" t="s">
        <v>65</v>
      </c>
      <c r="D69" s="14">
        <v>1</v>
      </c>
      <c r="E69" s="15">
        <v>30</v>
      </c>
      <c r="F69" s="130">
        <v>1.88</v>
      </c>
      <c r="G69" s="17">
        <v>0</v>
      </c>
      <c r="H69" s="126">
        <v>0</v>
      </c>
      <c r="I69" s="17">
        <v>0</v>
      </c>
      <c r="J69" s="17">
        <v>0</v>
      </c>
      <c r="K69" s="21">
        <f>SUM(D69*G69*12)+(D69*E69*H69)+(I69*F69)-(F69*J69)</f>
        <v>0</v>
      </c>
    </row>
    <row r="70" spans="1:11" ht="13" x14ac:dyDescent="0.3">
      <c r="A70" s="28"/>
      <c r="B70" s="26" t="s">
        <v>18</v>
      </c>
      <c r="C70" s="14" t="s">
        <v>19</v>
      </c>
      <c r="D70" s="14">
        <v>1</v>
      </c>
      <c r="E70" s="15">
        <v>1</v>
      </c>
      <c r="F70" s="130">
        <v>0.02</v>
      </c>
      <c r="G70" s="17">
        <v>0</v>
      </c>
      <c r="H70" s="126">
        <v>0</v>
      </c>
      <c r="I70" s="17">
        <v>0</v>
      </c>
      <c r="J70" s="19"/>
      <c r="K70" s="21">
        <f t="shared" si="15"/>
        <v>0</v>
      </c>
    </row>
    <row r="71" spans="1:11" ht="13.5" customHeight="1" x14ac:dyDescent="0.3">
      <c r="A71" s="96"/>
      <c r="B71" s="97"/>
      <c r="C71" s="98"/>
      <c r="D71" s="98"/>
      <c r="E71" s="134"/>
      <c r="F71" s="134"/>
      <c r="G71" s="99"/>
      <c r="H71" s="99"/>
      <c r="I71" s="99"/>
      <c r="J71" s="99"/>
      <c r="K71" s="100"/>
    </row>
    <row r="72" spans="1:11" ht="13" x14ac:dyDescent="0.3">
      <c r="A72" s="27" t="s">
        <v>25</v>
      </c>
      <c r="B72" s="26" t="s">
        <v>14</v>
      </c>
      <c r="C72" s="14" t="s">
        <v>15</v>
      </c>
      <c r="D72" s="14">
        <v>1</v>
      </c>
      <c r="E72" s="15">
        <v>18</v>
      </c>
      <c r="F72" s="130">
        <v>3.48</v>
      </c>
      <c r="G72" s="193"/>
      <c r="H72" s="126">
        <v>0</v>
      </c>
      <c r="I72" s="17">
        <v>0</v>
      </c>
      <c r="J72" s="19"/>
      <c r="K72" s="21">
        <f t="shared" ref="K72:K76" si="16">SUM(D72*G72*12)+(H72*D72*E72)+(I72*F72)</f>
        <v>0</v>
      </c>
    </row>
    <row r="73" spans="1:11" ht="13" x14ac:dyDescent="0.3">
      <c r="A73" s="29" t="s">
        <v>24</v>
      </c>
      <c r="B73" s="26" t="s">
        <v>17</v>
      </c>
      <c r="C73" s="14" t="s">
        <v>15</v>
      </c>
      <c r="D73" s="14">
        <v>1</v>
      </c>
      <c r="E73" s="15">
        <v>17</v>
      </c>
      <c r="F73" s="130">
        <v>1.38</v>
      </c>
      <c r="G73" s="193"/>
      <c r="H73" s="126">
        <v>0</v>
      </c>
      <c r="I73" s="17">
        <v>0</v>
      </c>
      <c r="J73" s="17">
        <v>0</v>
      </c>
      <c r="K73" s="21">
        <f>SUM(D73*G73*12)+(D73*E73*H73)+(I73*F73)-(F73*J73)</f>
        <v>0</v>
      </c>
    </row>
    <row r="74" spans="1:11" ht="13" x14ac:dyDescent="0.3">
      <c r="A74" s="29"/>
      <c r="B74" s="26" t="s">
        <v>18</v>
      </c>
      <c r="C74" s="14" t="s">
        <v>19</v>
      </c>
      <c r="D74" s="114">
        <v>1</v>
      </c>
      <c r="E74" s="15">
        <v>1</v>
      </c>
      <c r="F74" s="130">
        <v>0.02</v>
      </c>
      <c r="G74" s="17">
        <v>0</v>
      </c>
      <c r="H74" s="126">
        <v>0</v>
      </c>
      <c r="I74" s="17">
        <v>0</v>
      </c>
      <c r="J74" s="19"/>
      <c r="K74" s="21">
        <f t="shared" si="16"/>
        <v>0</v>
      </c>
    </row>
    <row r="75" spans="1:11" ht="26" x14ac:dyDescent="0.3">
      <c r="A75" s="29"/>
      <c r="B75" s="26" t="s">
        <v>69</v>
      </c>
      <c r="C75" s="106" t="s">
        <v>51</v>
      </c>
      <c r="D75" s="106">
        <v>1</v>
      </c>
      <c r="E75" s="15">
        <v>1</v>
      </c>
      <c r="F75" s="130">
        <v>28.64</v>
      </c>
      <c r="G75" s="17">
        <v>0</v>
      </c>
      <c r="H75" s="126">
        <v>0</v>
      </c>
      <c r="I75" s="17">
        <v>0</v>
      </c>
      <c r="J75" s="19"/>
      <c r="K75" s="21">
        <f t="shared" si="16"/>
        <v>0</v>
      </c>
    </row>
    <row r="76" spans="1:11" ht="13" x14ac:dyDescent="0.3">
      <c r="A76" s="28"/>
      <c r="B76" s="26" t="s">
        <v>26</v>
      </c>
      <c r="C76" s="14" t="s">
        <v>19</v>
      </c>
      <c r="D76" s="14">
        <v>1</v>
      </c>
      <c r="E76" s="15">
        <v>6</v>
      </c>
      <c r="F76" s="130">
        <v>0.48</v>
      </c>
      <c r="G76" s="17">
        <v>0</v>
      </c>
      <c r="H76" s="126">
        <v>0</v>
      </c>
      <c r="I76" s="17">
        <v>0</v>
      </c>
      <c r="J76" s="19"/>
      <c r="K76" s="21">
        <f t="shared" si="16"/>
        <v>0</v>
      </c>
    </row>
    <row r="77" spans="1:11" ht="13" x14ac:dyDescent="0.3">
      <c r="A77" s="101"/>
      <c r="B77" s="50"/>
      <c r="C77" s="51"/>
      <c r="D77" s="51"/>
      <c r="E77" s="52"/>
      <c r="F77" s="52"/>
      <c r="G77" s="53"/>
      <c r="H77" s="53"/>
      <c r="I77" s="53"/>
      <c r="J77" s="53"/>
      <c r="K77" s="54"/>
    </row>
    <row r="78" spans="1:11" ht="13" x14ac:dyDescent="0.3">
      <c r="A78" s="27" t="s">
        <v>27</v>
      </c>
      <c r="B78" s="105" t="s">
        <v>14</v>
      </c>
      <c r="C78" s="14" t="s">
        <v>28</v>
      </c>
      <c r="D78" s="14">
        <v>2</v>
      </c>
      <c r="E78" s="15">
        <v>90</v>
      </c>
      <c r="F78" s="130">
        <v>14.79</v>
      </c>
      <c r="G78" s="193"/>
      <c r="H78" s="126">
        <v>0</v>
      </c>
      <c r="I78" s="17">
        <v>0</v>
      </c>
      <c r="J78" s="19"/>
      <c r="K78" s="21">
        <f t="shared" ref="K78:K81" si="17">SUM(D78*G78*12)+(H78*D78*E78)+(I78*F78)</f>
        <v>0</v>
      </c>
    </row>
    <row r="79" spans="1:11" ht="13" x14ac:dyDescent="0.3">
      <c r="A79" s="29" t="s">
        <v>24</v>
      </c>
      <c r="B79" s="105" t="s">
        <v>17</v>
      </c>
      <c r="C79" s="14" t="s">
        <v>28</v>
      </c>
      <c r="D79" s="14">
        <v>2</v>
      </c>
      <c r="E79" s="15">
        <v>60</v>
      </c>
      <c r="F79" s="130">
        <v>4.8899999999999997</v>
      </c>
      <c r="G79" s="193"/>
      <c r="H79" s="126">
        <v>0</v>
      </c>
      <c r="I79" s="17">
        <v>0</v>
      </c>
      <c r="J79" s="17">
        <v>0</v>
      </c>
      <c r="K79" s="21">
        <f>SUM(D79*G79*12)+(D79*E79*H79)+(I79*F79)-(F79*J79)</f>
        <v>0</v>
      </c>
    </row>
    <row r="80" spans="1:11" ht="13" x14ac:dyDescent="0.3">
      <c r="A80" s="29"/>
      <c r="B80" s="105" t="s">
        <v>18</v>
      </c>
      <c r="C80" s="14" t="s">
        <v>29</v>
      </c>
      <c r="D80" s="14">
        <v>1</v>
      </c>
      <c r="E80" s="15">
        <v>12</v>
      </c>
      <c r="F80" s="130">
        <v>0.55000000000000004</v>
      </c>
      <c r="G80" s="17">
        <v>0</v>
      </c>
      <c r="H80" s="126">
        <v>0</v>
      </c>
      <c r="I80" s="17">
        <v>0</v>
      </c>
      <c r="J80" s="19"/>
      <c r="K80" s="21">
        <f t="shared" si="17"/>
        <v>0</v>
      </c>
    </row>
    <row r="81" spans="1:11" ht="13" x14ac:dyDescent="0.3">
      <c r="A81" s="28"/>
      <c r="B81" s="105" t="s">
        <v>26</v>
      </c>
      <c r="C81" s="14" t="s">
        <v>19</v>
      </c>
      <c r="D81" s="14">
        <v>1</v>
      </c>
      <c r="E81" s="15">
        <v>4</v>
      </c>
      <c r="F81" s="130">
        <v>0.32</v>
      </c>
      <c r="G81" s="17">
        <v>0</v>
      </c>
      <c r="H81" s="126">
        <v>0</v>
      </c>
      <c r="I81" s="17">
        <v>0</v>
      </c>
      <c r="J81" s="19"/>
      <c r="K81" s="21">
        <f t="shared" si="17"/>
        <v>0</v>
      </c>
    </row>
    <row r="82" spans="1:11" ht="13.5" thickBot="1" x14ac:dyDescent="0.35">
      <c r="A82" s="121"/>
      <c r="B82" s="121"/>
      <c r="C82" s="43"/>
      <c r="D82" s="43"/>
      <c r="E82" s="122"/>
      <c r="F82" s="123"/>
      <c r="G82" s="124"/>
      <c r="H82" s="125"/>
      <c r="I82" s="125"/>
      <c r="J82" s="125"/>
      <c r="K82" s="20"/>
    </row>
    <row r="83" spans="1:11" ht="13" x14ac:dyDescent="0.3">
      <c r="A83" s="27" t="s">
        <v>72</v>
      </c>
      <c r="B83" s="105" t="s">
        <v>73</v>
      </c>
      <c r="C83" s="14" t="s">
        <v>81</v>
      </c>
      <c r="D83" s="14">
        <v>1</v>
      </c>
      <c r="E83" s="196">
        <v>40</v>
      </c>
      <c r="F83" s="198">
        <v>7.8070000000000004</v>
      </c>
      <c r="G83" s="17">
        <v>0</v>
      </c>
      <c r="H83" s="126">
        <v>0</v>
      </c>
      <c r="I83" s="17">
        <v>0</v>
      </c>
      <c r="J83" s="19"/>
      <c r="K83" s="21">
        <f t="shared" ref="K83:K87" si="18">SUM(D83*G83*12)+(H83*D83*E83)+(I83*F83)</f>
        <v>0</v>
      </c>
    </row>
    <row r="84" spans="1:11" ht="13" x14ac:dyDescent="0.3">
      <c r="A84" s="29" t="s">
        <v>24</v>
      </c>
      <c r="B84" s="105" t="s">
        <v>73</v>
      </c>
      <c r="C84" s="14" t="s">
        <v>88</v>
      </c>
      <c r="D84" s="14">
        <v>1</v>
      </c>
      <c r="E84" s="196">
        <v>80</v>
      </c>
      <c r="F84" s="199">
        <v>7</v>
      </c>
      <c r="G84" s="17">
        <v>0</v>
      </c>
      <c r="H84" s="126">
        <v>0</v>
      </c>
      <c r="I84" s="17">
        <v>0</v>
      </c>
      <c r="J84" s="19"/>
      <c r="K84" s="21">
        <f t="shared" si="18"/>
        <v>0</v>
      </c>
    </row>
    <row r="85" spans="1:11" ht="13.5" thickBot="1" x14ac:dyDescent="0.35">
      <c r="A85" s="29"/>
      <c r="B85" s="105" t="s">
        <v>73</v>
      </c>
      <c r="C85" s="14" t="s">
        <v>92</v>
      </c>
      <c r="D85" s="14">
        <v>1</v>
      </c>
      <c r="E85" s="196">
        <v>20</v>
      </c>
      <c r="F85" s="200">
        <v>7</v>
      </c>
      <c r="G85" s="17">
        <v>0</v>
      </c>
      <c r="H85" s="126">
        <v>0</v>
      </c>
      <c r="I85" s="17">
        <v>0</v>
      </c>
      <c r="J85" s="19"/>
      <c r="K85" s="21">
        <f t="shared" si="18"/>
        <v>0</v>
      </c>
    </row>
    <row r="86" spans="1:11" ht="13" x14ac:dyDescent="0.3">
      <c r="A86" s="206"/>
      <c r="B86" s="105" t="s">
        <v>17</v>
      </c>
      <c r="C86" s="14" t="s">
        <v>88</v>
      </c>
      <c r="D86" s="14">
        <v>1</v>
      </c>
      <c r="E86" s="15">
        <v>30</v>
      </c>
      <c r="F86" s="204">
        <v>2.242</v>
      </c>
      <c r="G86" s="17">
        <v>0</v>
      </c>
      <c r="H86" s="126">
        <v>0</v>
      </c>
      <c r="I86" s="17">
        <v>0</v>
      </c>
      <c r="J86" s="17">
        <v>0</v>
      </c>
      <c r="K86" s="21">
        <f>SUM(D86*G86*12)+(D86*E86*H86)+(I86*F86)-(F86*J86)</f>
        <v>0</v>
      </c>
    </row>
    <row r="87" spans="1:11" ht="13" x14ac:dyDescent="0.3">
      <c r="A87" s="28"/>
      <c r="B87" s="105" t="s">
        <v>79</v>
      </c>
      <c r="C87" s="14" t="s">
        <v>81</v>
      </c>
      <c r="D87" s="14">
        <v>1</v>
      </c>
      <c r="E87" s="15">
        <v>20</v>
      </c>
      <c r="F87" s="205">
        <v>5.5190000000000001</v>
      </c>
      <c r="G87" s="17">
        <v>0</v>
      </c>
      <c r="H87" s="126">
        <v>0</v>
      </c>
      <c r="I87" s="17">
        <v>0</v>
      </c>
      <c r="J87" s="19"/>
      <c r="K87" s="21">
        <f t="shared" si="18"/>
        <v>0</v>
      </c>
    </row>
    <row r="88" spans="1:11" s="113" customFormat="1" ht="13" x14ac:dyDescent="0.3">
      <c r="A88" s="108"/>
      <c r="B88" s="108"/>
      <c r="C88" s="109"/>
      <c r="D88" s="109"/>
      <c r="E88" s="122"/>
      <c r="F88" s="123"/>
      <c r="G88" s="110"/>
      <c r="H88" s="111"/>
      <c r="I88" s="111"/>
      <c r="J88" s="111"/>
      <c r="K88" s="112"/>
    </row>
    <row r="89" spans="1:11" ht="13" x14ac:dyDescent="0.3">
      <c r="A89" s="27" t="s">
        <v>68</v>
      </c>
      <c r="B89" s="105" t="s">
        <v>14</v>
      </c>
      <c r="C89" s="14" t="s">
        <v>65</v>
      </c>
      <c r="D89" s="14">
        <v>2</v>
      </c>
      <c r="E89" s="15">
        <v>20</v>
      </c>
      <c r="F89" s="130">
        <v>1.94</v>
      </c>
      <c r="G89" s="17">
        <v>0</v>
      </c>
      <c r="H89" s="126">
        <v>0</v>
      </c>
      <c r="I89" s="17">
        <v>0</v>
      </c>
      <c r="J89" s="19"/>
      <c r="K89" s="21">
        <f t="shared" ref="K89" si="19">SUM(D89*G89*12)+(H89*D89*E89)+(I89*F89)</f>
        <v>0</v>
      </c>
    </row>
    <row r="90" spans="1:11" ht="13" x14ac:dyDescent="0.3">
      <c r="A90" s="28" t="s">
        <v>24</v>
      </c>
      <c r="B90" s="105" t="s">
        <v>17</v>
      </c>
      <c r="C90" s="14" t="s">
        <v>65</v>
      </c>
      <c r="D90" s="14">
        <v>2</v>
      </c>
      <c r="E90" s="15">
        <v>9</v>
      </c>
      <c r="F90" s="130">
        <v>0.65</v>
      </c>
      <c r="G90" s="17">
        <v>0</v>
      </c>
      <c r="H90" s="126">
        <v>0</v>
      </c>
      <c r="I90" s="17">
        <v>0</v>
      </c>
      <c r="J90" s="17">
        <v>0</v>
      </c>
      <c r="K90" s="21">
        <f>SUM(D90*G90*12)+(D90*E90*H90)+(I90*F90)-(F90*J90)</f>
        <v>0</v>
      </c>
    </row>
    <row r="91" spans="1:11" ht="13" x14ac:dyDescent="0.3">
      <c r="A91" s="128"/>
      <c r="B91" s="137"/>
      <c r="C91" s="48"/>
      <c r="D91" s="48"/>
      <c r="E91" s="134"/>
      <c r="F91" s="118"/>
      <c r="G91" s="138"/>
      <c r="H91" s="119"/>
      <c r="I91" s="119"/>
      <c r="J91" s="119"/>
      <c r="K91" s="120"/>
    </row>
    <row r="92" spans="1:11" ht="13" x14ac:dyDescent="0.3">
      <c r="A92" s="27" t="s">
        <v>120</v>
      </c>
      <c r="B92" s="105" t="s">
        <v>73</v>
      </c>
      <c r="C92" s="14" t="s">
        <v>81</v>
      </c>
      <c r="D92" s="14">
        <v>5</v>
      </c>
      <c r="E92" s="196">
        <v>30</v>
      </c>
      <c r="F92" s="130">
        <v>12.297000000000001</v>
      </c>
      <c r="G92" s="17">
        <v>0</v>
      </c>
      <c r="H92" s="126">
        <v>0</v>
      </c>
      <c r="I92" s="17">
        <v>0</v>
      </c>
      <c r="J92" s="19"/>
      <c r="K92" s="21">
        <f t="shared" ref="K92:K96" si="20">SUM(D92*G92*12)+(H92*D92*E92)+(I92*F92)</f>
        <v>0</v>
      </c>
    </row>
    <row r="93" spans="1:11" ht="13" x14ac:dyDescent="0.3">
      <c r="A93" s="29" t="s">
        <v>98</v>
      </c>
      <c r="B93" s="105" t="s">
        <v>79</v>
      </c>
      <c r="C93" s="14" t="s">
        <v>85</v>
      </c>
      <c r="D93" s="14">
        <v>1</v>
      </c>
      <c r="E93" s="196">
        <v>3</v>
      </c>
      <c r="F93" s="130">
        <v>58.5</v>
      </c>
      <c r="G93" s="17">
        <v>0</v>
      </c>
      <c r="H93" s="126">
        <v>0</v>
      </c>
      <c r="I93" s="17">
        <v>0</v>
      </c>
      <c r="J93" s="19"/>
      <c r="K93" s="21">
        <f t="shared" si="20"/>
        <v>0</v>
      </c>
    </row>
    <row r="94" spans="1:11" ht="13" x14ac:dyDescent="0.3">
      <c r="A94" s="135"/>
      <c r="B94" s="142" t="s">
        <v>122</v>
      </c>
      <c r="C94" s="142" t="s">
        <v>123</v>
      </c>
      <c r="D94" s="14">
        <v>1</v>
      </c>
      <c r="E94" s="196">
        <v>2</v>
      </c>
      <c r="F94" s="130">
        <v>0.31</v>
      </c>
      <c r="G94" s="17">
        <v>0</v>
      </c>
      <c r="H94" s="126">
        <v>0</v>
      </c>
      <c r="I94" s="17">
        <v>0</v>
      </c>
      <c r="J94" s="19"/>
      <c r="K94" s="21">
        <f t="shared" si="20"/>
        <v>0</v>
      </c>
    </row>
    <row r="95" spans="1:11" ht="13" x14ac:dyDescent="0.3">
      <c r="A95" s="29"/>
      <c r="B95" s="105" t="s">
        <v>82</v>
      </c>
      <c r="C95" s="14" t="s">
        <v>121</v>
      </c>
      <c r="D95" s="14"/>
      <c r="E95" s="196">
        <v>2</v>
      </c>
      <c r="F95" s="197">
        <v>17.46</v>
      </c>
      <c r="G95" s="17">
        <v>0</v>
      </c>
      <c r="H95" s="126">
        <v>0</v>
      </c>
      <c r="I95" s="17">
        <v>0</v>
      </c>
      <c r="J95" s="19"/>
      <c r="K95" s="21">
        <f t="shared" si="20"/>
        <v>0</v>
      </c>
    </row>
    <row r="96" spans="1:11" ht="13" x14ac:dyDescent="0.3">
      <c r="A96" s="28"/>
      <c r="B96" s="105" t="s">
        <v>124</v>
      </c>
      <c r="C96" s="14" t="s">
        <v>121</v>
      </c>
      <c r="D96" s="14"/>
      <c r="E96" s="196">
        <v>2</v>
      </c>
      <c r="F96" s="130">
        <v>2.4</v>
      </c>
      <c r="G96" s="17">
        <v>0</v>
      </c>
      <c r="H96" s="126">
        <v>0</v>
      </c>
      <c r="I96" s="17">
        <v>0</v>
      </c>
      <c r="J96" s="19"/>
      <c r="K96" s="21">
        <f t="shared" si="20"/>
        <v>0</v>
      </c>
    </row>
    <row r="97" spans="1:11" ht="13" x14ac:dyDescent="0.3">
      <c r="A97" s="49"/>
      <c r="B97" s="50"/>
      <c r="C97" s="51"/>
      <c r="D97" s="51"/>
      <c r="E97" s="57"/>
      <c r="F97" s="143"/>
      <c r="G97" s="58"/>
      <c r="H97" s="62"/>
      <c r="I97" s="62"/>
      <c r="J97" s="62"/>
      <c r="K97" s="63"/>
    </row>
    <row r="98" spans="1:11" ht="13" x14ac:dyDescent="0.3">
      <c r="A98" s="27" t="s">
        <v>115</v>
      </c>
      <c r="B98" s="105" t="s">
        <v>125</v>
      </c>
      <c r="C98" s="14" t="s">
        <v>80</v>
      </c>
      <c r="D98" s="14">
        <v>1</v>
      </c>
      <c r="E98" s="196">
        <v>4</v>
      </c>
      <c r="F98" s="130">
        <v>2.5000000000000001E-2</v>
      </c>
      <c r="G98" s="17">
        <v>0</v>
      </c>
      <c r="H98" s="126">
        <v>0</v>
      </c>
      <c r="I98" s="17">
        <v>0</v>
      </c>
      <c r="J98" s="19"/>
      <c r="K98" s="21">
        <f t="shared" ref="K98" si="21">SUM(D98*G98*12)+(H98*D98*E98)+(I98*F98)</f>
        <v>0</v>
      </c>
    </row>
    <row r="99" spans="1:11" ht="12" customHeight="1" x14ac:dyDescent="0.3">
      <c r="A99" s="28" t="s">
        <v>98</v>
      </c>
      <c r="B99" s="105" t="s">
        <v>100</v>
      </c>
      <c r="C99" s="106" t="s">
        <v>127</v>
      </c>
      <c r="D99" s="14">
        <v>2</v>
      </c>
      <c r="E99" s="196">
        <v>4</v>
      </c>
      <c r="F99" s="130">
        <v>1.86</v>
      </c>
      <c r="G99" s="193"/>
      <c r="H99" s="126">
        <v>0</v>
      </c>
      <c r="I99" s="17">
        <v>0</v>
      </c>
      <c r="J99" s="17">
        <v>0</v>
      </c>
      <c r="K99" s="21">
        <f>SUM(D99*G99*12)+(D99*E99*H99)+(I99*F99)-(F99*J99)</f>
        <v>0</v>
      </c>
    </row>
    <row r="100" spans="1:11" ht="13" x14ac:dyDescent="0.3">
      <c r="A100" s="121"/>
      <c r="B100" s="121"/>
      <c r="C100" s="43"/>
      <c r="D100" s="43"/>
      <c r="E100" s="122"/>
      <c r="F100" s="123"/>
      <c r="G100" s="125"/>
      <c r="H100" s="125"/>
      <c r="I100" s="125"/>
      <c r="J100" s="125"/>
      <c r="K100" s="20"/>
    </row>
    <row r="101" spans="1:11" ht="13" x14ac:dyDescent="0.3">
      <c r="A101" s="27" t="s">
        <v>101</v>
      </c>
      <c r="B101" s="105" t="s">
        <v>73</v>
      </c>
      <c r="C101" s="14" t="s">
        <v>81</v>
      </c>
      <c r="D101" s="14">
        <v>4</v>
      </c>
      <c r="E101" s="15">
        <v>40</v>
      </c>
      <c r="F101" s="192">
        <v>14.911</v>
      </c>
      <c r="G101" s="17">
        <v>0</v>
      </c>
      <c r="H101" s="126">
        <v>0</v>
      </c>
      <c r="I101" s="17">
        <v>0</v>
      </c>
      <c r="J101" s="19"/>
      <c r="K101" s="21">
        <f t="shared" ref="K101:K102" si="22">SUM(D101*G101*12)+(H101*D101*E101)+(I101*F101)</f>
        <v>0</v>
      </c>
    </row>
    <row r="102" spans="1:11" ht="13" x14ac:dyDescent="0.3">
      <c r="A102" s="29" t="s">
        <v>102</v>
      </c>
      <c r="B102" s="105" t="s">
        <v>17</v>
      </c>
      <c r="C102" s="14" t="s">
        <v>81</v>
      </c>
      <c r="D102" s="14">
        <v>1</v>
      </c>
      <c r="E102" s="15">
        <v>2</v>
      </c>
      <c r="F102" s="161">
        <v>7.3999999999999996E-2</v>
      </c>
      <c r="G102" s="17">
        <v>0</v>
      </c>
      <c r="H102" s="126">
        <v>0</v>
      </c>
      <c r="I102" s="17">
        <v>0</v>
      </c>
      <c r="J102" s="17">
        <v>0</v>
      </c>
      <c r="K102" s="21">
        <f t="shared" si="22"/>
        <v>0</v>
      </c>
    </row>
    <row r="103" spans="1:11" ht="18" customHeight="1" thickBot="1" x14ac:dyDescent="0.55000000000000004">
      <c r="A103" s="35" t="s">
        <v>35</v>
      </c>
      <c r="B103" s="35"/>
      <c r="C103" s="35"/>
      <c r="D103" s="35"/>
      <c r="E103" s="36"/>
      <c r="F103" s="36"/>
      <c r="G103" s="37"/>
      <c r="H103" s="38"/>
      <c r="I103" s="38"/>
      <c r="J103" s="42"/>
      <c r="K103" s="107">
        <f>SUM(K6:K102)</f>
        <v>0</v>
      </c>
    </row>
    <row r="104" spans="1:11" ht="15" customHeight="1" x14ac:dyDescent="0.3">
      <c r="A104" s="10" t="s">
        <v>37</v>
      </c>
    </row>
    <row r="105" spans="1:11" ht="0" hidden="1" customHeight="1" x14ac:dyDescent="0.3">
      <c r="A105" s="64" t="s">
        <v>70</v>
      </c>
    </row>
  </sheetData>
  <mergeCells count="2">
    <mergeCell ref="A1:H1"/>
    <mergeCell ref="E2: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DEE60-5393-4E70-BD37-6A1F0BD7210F}">
  <dimension ref="A1:XEY32"/>
  <sheetViews>
    <sheetView showGridLines="0" zoomScale="130" zoomScaleNormal="130" workbookViewId="0">
      <selection activeCell="J28" sqref="J28"/>
    </sheetView>
  </sheetViews>
  <sheetFormatPr defaultColWidth="0" defaultRowHeight="0" customHeight="1" zeroHeight="1" x14ac:dyDescent="0.3"/>
  <cols>
    <col min="1" max="1" width="22.26953125" style="10" customWidth="1"/>
    <col min="2" max="2" width="19.1796875" style="10" customWidth="1"/>
    <col min="3" max="4" width="13" style="10" customWidth="1"/>
    <col min="5" max="5" width="10.453125" style="10" customWidth="1"/>
    <col min="6" max="6" width="9.7265625" style="10" customWidth="1"/>
    <col min="7" max="8" width="11.7265625" style="20" customWidth="1"/>
    <col min="9" max="9" width="12.26953125" style="20" customWidth="1"/>
    <col min="10" max="10" width="12.81640625" style="10" customWidth="1"/>
    <col min="11" max="11" width="9.1796875" style="10" hidden="1" customWidth="1"/>
    <col min="12" max="12" width="0" style="10" hidden="1" customWidth="1"/>
    <col min="13" max="16379" width="9.1796875" style="10" hidden="1"/>
    <col min="16380" max="16384" width="0" style="10" hidden="1"/>
  </cols>
  <sheetData>
    <row r="1" spans="1:11" ht="23.5" x14ac:dyDescent="0.55000000000000004">
      <c r="A1" s="210" t="s">
        <v>50</v>
      </c>
      <c r="B1" s="211"/>
      <c r="C1" s="211"/>
      <c r="D1" s="211"/>
      <c r="E1" s="211"/>
      <c r="F1" s="211"/>
      <c r="G1" s="211"/>
      <c r="H1" s="211"/>
      <c r="I1" s="211"/>
      <c r="J1" s="71"/>
      <c r="K1" s="1"/>
    </row>
    <row r="2" spans="1:11" ht="23.5" x14ac:dyDescent="0.55000000000000004">
      <c r="A2" s="72" t="s">
        <v>4</v>
      </c>
      <c r="B2" s="73"/>
      <c r="C2" s="74"/>
      <c r="D2" s="74"/>
      <c r="E2" s="212" t="s">
        <v>5</v>
      </c>
      <c r="F2" s="212"/>
      <c r="G2" s="212"/>
      <c r="H2" s="212"/>
      <c r="I2" s="212"/>
      <c r="J2" s="76"/>
      <c r="K2" s="1"/>
    </row>
    <row r="3" spans="1:11" ht="21" customHeight="1" x14ac:dyDescent="0.55000000000000004">
      <c r="A3" s="77" t="s">
        <v>52</v>
      </c>
      <c r="B3" s="78"/>
      <c r="C3" s="79"/>
      <c r="D3" s="79"/>
      <c r="E3" s="80"/>
      <c r="F3" s="80"/>
      <c r="G3" s="80"/>
      <c r="H3" s="80"/>
      <c r="I3" s="80"/>
      <c r="J3" s="82"/>
      <c r="K3" s="1"/>
    </row>
    <row r="4" spans="1:11" ht="21" x14ac:dyDescent="0.3">
      <c r="A4" s="59"/>
      <c r="B4" s="162" t="s">
        <v>6</v>
      </c>
      <c r="C4" s="163" t="s">
        <v>30</v>
      </c>
      <c r="D4" s="164"/>
      <c r="E4" s="165"/>
      <c r="F4" s="166"/>
      <c r="G4" s="167" t="s">
        <v>49</v>
      </c>
      <c r="H4" s="168" t="s">
        <v>31</v>
      </c>
      <c r="I4" s="169" t="s">
        <v>32</v>
      </c>
      <c r="J4" s="69" t="s">
        <v>33</v>
      </c>
    </row>
    <row r="5" spans="1:11" ht="13" x14ac:dyDescent="0.3">
      <c r="A5" s="139" t="s">
        <v>34</v>
      </c>
      <c r="B5" s="154" t="s">
        <v>116</v>
      </c>
      <c r="C5" s="213" t="s">
        <v>53</v>
      </c>
      <c r="D5" s="214"/>
      <c r="E5" s="214"/>
      <c r="F5" s="215"/>
      <c r="G5" s="140">
        <v>2.4</v>
      </c>
      <c r="H5" s="68">
        <v>1</v>
      </c>
      <c r="I5" s="67">
        <v>0</v>
      </c>
      <c r="J5" s="21">
        <f>SUM(I5)</f>
        <v>0</v>
      </c>
    </row>
    <row r="6" spans="1:11" ht="13" x14ac:dyDescent="0.3">
      <c r="A6" s="40"/>
      <c r="B6" s="103" t="s">
        <v>117</v>
      </c>
      <c r="C6" s="213" t="s">
        <v>54</v>
      </c>
      <c r="D6" s="214"/>
      <c r="E6" s="214"/>
      <c r="F6" s="215"/>
      <c r="G6" s="140">
        <v>2</v>
      </c>
      <c r="H6" s="68">
        <v>1</v>
      </c>
      <c r="I6" s="67">
        <v>0</v>
      </c>
      <c r="J6" s="21">
        <f t="shared" ref="J6:J27" si="0">SUM(I6)</f>
        <v>0</v>
      </c>
    </row>
    <row r="7" spans="1:11" ht="13" x14ac:dyDescent="0.3">
      <c r="A7" s="40"/>
      <c r="B7" s="103" t="s">
        <v>117</v>
      </c>
      <c r="C7" s="216" t="s">
        <v>55</v>
      </c>
      <c r="D7" s="217"/>
      <c r="E7" s="217"/>
      <c r="F7" s="218"/>
      <c r="G7" s="140">
        <v>2</v>
      </c>
      <c r="H7" s="68">
        <v>1</v>
      </c>
      <c r="I7" s="67">
        <v>0</v>
      </c>
      <c r="J7" s="21">
        <f t="shared" si="0"/>
        <v>0</v>
      </c>
    </row>
    <row r="8" spans="1:11" ht="13" x14ac:dyDescent="0.3">
      <c r="A8" s="40"/>
      <c r="B8" s="103" t="s">
        <v>117</v>
      </c>
      <c r="C8" s="213" t="s">
        <v>56</v>
      </c>
      <c r="D8" s="214"/>
      <c r="E8" s="214"/>
      <c r="F8" s="215"/>
      <c r="G8" s="140">
        <v>2.5</v>
      </c>
      <c r="H8" s="68">
        <v>1</v>
      </c>
      <c r="I8" s="67">
        <v>0</v>
      </c>
      <c r="J8" s="21">
        <f t="shared" si="0"/>
        <v>0</v>
      </c>
    </row>
    <row r="9" spans="1:11" ht="13" x14ac:dyDescent="0.3">
      <c r="A9" s="40" t="s">
        <v>126</v>
      </c>
      <c r="B9" s="103" t="s">
        <v>117</v>
      </c>
      <c r="C9" s="150" t="s">
        <v>57</v>
      </c>
      <c r="D9" s="151"/>
      <c r="E9" s="151"/>
      <c r="F9" s="152"/>
      <c r="G9" s="140">
        <v>5</v>
      </c>
      <c r="H9" s="68">
        <v>1</v>
      </c>
      <c r="I9" s="67">
        <v>0</v>
      </c>
      <c r="J9" s="21">
        <f t="shared" si="0"/>
        <v>0</v>
      </c>
    </row>
    <row r="10" spans="1:11" ht="13" x14ac:dyDescent="0.3">
      <c r="A10" s="40"/>
      <c r="B10" s="103" t="s">
        <v>117</v>
      </c>
      <c r="C10" s="153" t="s">
        <v>58</v>
      </c>
      <c r="D10" s="146"/>
      <c r="E10" s="56"/>
      <c r="F10" s="61"/>
      <c r="G10" s="141">
        <v>1.3</v>
      </c>
      <c r="H10" s="68">
        <v>1</v>
      </c>
      <c r="I10" s="67">
        <v>0</v>
      </c>
      <c r="J10" s="21">
        <f t="shared" si="0"/>
        <v>0</v>
      </c>
    </row>
    <row r="11" spans="1:11" ht="13" x14ac:dyDescent="0.3">
      <c r="A11" s="40"/>
      <c r="B11" s="104" t="s">
        <v>118</v>
      </c>
      <c r="C11" s="48" t="s">
        <v>60</v>
      </c>
      <c r="D11" s="48"/>
      <c r="E11" s="56"/>
      <c r="F11" s="61"/>
      <c r="G11" s="141">
        <v>9</v>
      </c>
      <c r="H11" s="68">
        <v>1</v>
      </c>
      <c r="I11" s="67">
        <v>0</v>
      </c>
      <c r="J11" s="21">
        <f t="shared" si="0"/>
        <v>0</v>
      </c>
    </row>
    <row r="12" spans="1:11" ht="13" x14ac:dyDescent="0.3">
      <c r="A12" s="115"/>
      <c r="B12" s="104" t="s">
        <v>118</v>
      </c>
      <c r="C12" s="43" t="s">
        <v>61</v>
      </c>
      <c r="D12" s="43"/>
      <c r="E12" s="44"/>
      <c r="F12" s="65"/>
      <c r="G12" s="140">
        <v>1.8</v>
      </c>
      <c r="H12" s="68">
        <v>1</v>
      </c>
      <c r="I12" s="67">
        <v>0</v>
      </c>
      <c r="J12" s="21">
        <f t="shared" si="0"/>
        <v>0</v>
      </c>
    </row>
    <row r="13" spans="1:11" ht="13" x14ac:dyDescent="0.3">
      <c r="A13" s="115"/>
      <c r="B13" s="104" t="s">
        <v>118</v>
      </c>
      <c r="C13" s="41" t="s">
        <v>62</v>
      </c>
      <c r="D13" s="41"/>
      <c r="E13" s="34"/>
      <c r="F13" s="60"/>
      <c r="G13" s="140">
        <v>1.3</v>
      </c>
      <c r="H13" s="68">
        <v>1</v>
      </c>
      <c r="I13" s="67">
        <v>0</v>
      </c>
      <c r="J13" s="21">
        <f t="shared" si="0"/>
        <v>0</v>
      </c>
    </row>
    <row r="14" spans="1:11" ht="13" x14ac:dyDescent="0.3">
      <c r="A14" s="115"/>
      <c r="B14" s="104" t="s">
        <v>118</v>
      </c>
      <c r="C14" s="41" t="s">
        <v>63</v>
      </c>
      <c r="D14" s="41"/>
      <c r="E14" s="34"/>
      <c r="F14" s="60"/>
      <c r="G14" s="195">
        <v>2.6</v>
      </c>
      <c r="H14" s="68">
        <v>1</v>
      </c>
      <c r="I14" s="67">
        <v>0</v>
      </c>
      <c r="J14" s="21">
        <f t="shared" si="0"/>
        <v>0</v>
      </c>
    </row>
    <row r="15" spans="1:11" ht="13" x14ac:dyDescent="0.3">
      <c r="A15" s="115"/>
      <c r="B15" s="104" t="s">
        <v>118</v>
      </c>
      <c r="C15" s="149" t="s">
        <v>64</v>
      </c>
      <c r="D15" s="48"/>
      <c r="E15" s="56"/>
      <c r="F15" s="61"/>
      <c r="G15" s="195">
        <v>2.4</v>
      </c>
      <c r="H15" s="68">
        <v>1</v>
      </c>
      <c r="I15" s="67">
        <v>0</v>
      </c>
      <c r="J15" s="21">
        <f t="shared" si="0"/>
        <v>0</v>
      </c>
    </row>
    <row r="16" spans="1:11" ht="13" x14ac:dyDescent="0.3">
      <c r="A16" s="115"/>
      <c r="B16" s="104" t="s">
        <v>119</v>
      </c>
      <c r="C16" s="145" t="s">
        <v>103</v>
      </c>
      <c r="D16" s="48"/>
      <c r="E16" s="56"/>
      <c r="F16" s="61"/>
      <c r="G16" s="195">
        <v>5</v>
      </c>
      <c r="H16" s="68">
        <v>1</v>
      </c>
      <c r="I16" s="67">
        <v>0</v>
      </c>
      <c r="J16" s="21">
        <f t="shared" si="0"/>
        <v>0</v>
      </c>
    </row>
    <row r="17" spans="1:10" ht="15.65" customHeight="1" x14ac:dyDescent="0.3">
      <c r="A17" s="115"/>
      <c r="B17" s="104" t="s">
        <v>119</v>
      </c>
      <c r="C17" s="10" t="s">
        <v>104</v>
      </c>
      <c r="D17" s="43"/>
      <c r="E17" s="44"/>
      <c r="F17" s="65"/>
      <c r="G17" s="195">
        <v>4</v>
      </c>
      <c r="H17" s="68">
        <v>1</v>
      </c>
      <c r="I17" s="67">
        <v>0</v>
      </c>
      <c r="J17" s="21">
        <f t="shared" si="0"/>
        <v>0</v>
      </c>
    </row>
    <row r="18" spans="1:10" ht="13" x14ac:dyDescent="0.3">
      <c r="A18" s="115" t="s">
        <v>34</v>
      </c>
      <c r="B18" s="104" t="s">
        <v>119</v>
      </c>
      <c r="C18" s="145" t="s">
        <v>105</v>
      </c>
      <c r="D18" s="146"/>
      <c r="E18" s="134"/>
      <c r="F18" s="147"/>
      <c r="G18" s="195">
        <v>10</v>
      </c>
      <c r="H18" s="68">
        <v>1</v>
      </c>
      <c r="I18" s="67">
        <v>0</v>
      </c>
      <c r="J18" s="21">
        <f t="shared" si="0"/>
        <v>0</v>
      </c>
    </row>
    <row r="19" spans="1:10" ht="13" x14ac:dyDescent="0.3">
      <c r="A19" s="115"/>
      <c r="B19" s="104" t="s">
        <v>119</v>
      </c>
      <c r="C19" s="10" t="s">
        <v>106</v>
      </c>
      <c r="D19" s="144"/>
      <c r="E19" s="122"/>
      <c r="F19" s="148"/>
      <c r="G19" s="195">
        <v>3</v>
      </c>
      <c r="H19" s="68">
        <v>1</v>
      </c>
      <c r="I19" s="67">
        <v>0</v>
      </c>
      <c r="J19" s="21">
        <f t="shared" si="0"/>
        <v>0</v>
      </c>
    </row>
    <row r="20" spans="1:10" ht="13" x14ac:dyDescent="0.3">
      <c r="A20" s="115"/>
      <c r="B20" s="104" t="s">
        <v>119</v>
      </c>
      <c r="C20" s="145" t="s">
        <v>107</v>
      </c>
      <c r="D20" s="146"/>
      <c r="E20" s="134"/>
      <c r="F20" s="147"/>
      <c r="G20" s="195">
        <v>4</v>
      </c>
      <c r="H20" s="68">
        <v>1</v>
      </c>
      <c r="I20" s="67">
        <v>0</v>
      </c>
      <c r="J20" s="21">
        <f t="shared" si="0"/>
        <v>0</v>
      </c>
    </row>
    <row r="21" spans="1:10" ht="13" x14ac:dyDescent="0.3">
      <c r="A21" s="115"/>
      <c r="B21" s="104" t="s">
        <v>119</v>
      </c>
      <c r="C21" s="145" t="s">
        <v>108</v>
      </c>
      <c r="D21" s="146"/>
      <c r="E21" s="134"/>
      <c r="F21" s="147"/>
      <c r="G21" s="195">
        <v>169</v>
      </c>
      <c r="H21" s="68">
        <v>1</v>
      </c>
      <c r="I21" s="67">
        <v>0</v>
      </c>
      <c r="J21" s="21">
        <f t="shared" si="0"/>
        <v>0</v>
      </c>
    </row>
    <row r="22" spans="1:10" ht="13" x14ac:dyDescent="0.3">
      <c r="A22" s="40"/>
      <c r="B22" s="104" t="s">
        <v>119</v>
      </c>
      <c r="C22" s="145" t="s">
        <v>109</v>
      </c>
      <c r="D22" s="146"/>
      <c r="E22" s="56"/>
      <c r="F22" s="61"/>
      <c r="G22" s="195">
        <v>8</v>
      </c>
      <c r="H22" s="68">
        <v>1</v>
      </c>
      <c r="I22" s="67">
        <v>0</v>
      </c>
      <c r="J22" s="21">
        <f t="shared" si="0"/>
        <v>0</v>
      </c>
    </row>
    <row r="23" spans="1:10" ht="13" x14ac:dyDescent="0.3">
      <c r="A23" s="40"/>
      <c r="B23" s="104" t="s">
        <v>119</v>
      </c>
      <c r="C23" s="145" t="s">
        <v>110</v>
      </c>
      <c r="D23" s="146"/>
      <c r="E23" s="56"/>
      <c r="F23" s="61"/>
      <c r="G23" s="195">
        <v>5</v>
      </c>
      <c r="H23" s="68">
        <v>1</v>
      </c>
      <c r="I23" s="67">
        <v>0</v>
      </c>
      <c r="J23" s="21">
        <f t="shared" si="0"/>
        <v>0</v>
      </c>
    </row>
    <row r="24" spans="1:10" ht="13" x14ac:dyDescent="0.3">
      <c r="A24" s="40"/>
      <c r="B24" s="104" t="s">
        <v>119</v>
      </c>
      <c r="C24" s="145" t="s">
        <v>111</v>
      </c>
      <c r="D24" s="48"/>
      <c r="E24" s="56"/>
      <c r="F24" s="61"/>
      <c r="G24" s="195">
        <v>5</v>
      </c>
      <c r="H24" s="68">
        <v>1</v>
      </c>
      <c r="I24" s="67">
        <v>0</v>
      </c>
      <c r="J24" s="21">
        <f t="shared" si="0"/>
        <v>0</v>
      </c>
    </row>
    <row r="25" spans="1:10" ht="13" x14ac:dyDescent="0.3">
      <c r="A25" s="40"/>
      <c r="B25" s="104" t="s">
        <v>119</v>
      </c>
      <c r="C25" s="145" t="s">
        <v>112</v>
      </c>
      <c r="D25" s="48"/>
      <c r="E25" s="56"/>
      <c r="F25" s="61"/>
      <c r="G25" s="195">
        <v>3</v>
      </c>
      <c r="H25" s="68">
        <v>1</v>
      </c>
      <c r="I25" s="67">
        <v>0</v>
      </c>
      <c r="J25" s="21">
        <f t="shared" si="0"/>
        <v>0</v>
      </c>
    </row>
    <row r="26" spans="1:10" ht="13" x14ac:dyDescent="0.3">
      <c r="A26" s="40"/>
      <c r="B26" s="104" t="s">
        <v>119</v>
      </c>
      <c r="C26" s="145" t="s">
        <v>113</v>
      </c>
      <c r="D26" s="48"/>
      <c r="E26" s="56"/>
      <c r="F26" s="61"/>
      <c r="G26" s="195">
        <v>6</v>
      </c>
      <c r="H26" s="68">
        <v>1</v>
      </c>
      <c r="I26" s="67">
        <v>0</v>
      </c>
      <c r="J26" s="21">
        <f t="shared" si="0"/>
        <v>0</v>
      </c>
    </row>
    <row r="27" spans="1:10" ht="13" x14ac:dyDescent="0.3">
      <c r="A27" s="40"/>
      <c r="B27" s="104" t="s">
        <v>119</v>
      </c>
      <c r="C27" s="10" t="s">
        <v>114</v>
      </c>
      <c r="D27" s="43"/>
      <c r="E27" s="44"/>
      <c r="F27" s="65"/>
      <c r="G27" s="195">
        <v>16</v>
      </c>
      <c r="H27" s="68">
        <v>1</v>
      </c>
      <c r="I27" s="67">
        <v>0</v>
      </c>
      <c r="J27" s="21">
        <f t="shared" si="0"/>
        <v>0</v>
      </c>
    </row>
    <row r="28" spans="1:10" ht="21.5" thickBot="1" x14ac:dyDescent="0.55000000000000004">
      <c r="A28" s="35" t="s">
        <v>35</v>
      </c>
      <c r="B28" s="35"/>
      <c r="C28" s="35"/>
      <c r="D28" s="35"/>
      <c r="E28" s="36"/>
      <c r="F28" s="36"/>
      <c r="G28" s="37"/>
      <c r="H28" s="37"/>
      <c r="I28" s="38"/>
      <c r="J28" s="107">
        <f>SUM(J4:J27)</f>
        <v>0</v>
      </c>
    </row>
    <row r="29" spans="1:10" ht="15" customHeight="1" x14ac:dyDescent="0.3"/>
    <row r="30" spans="1:10" ht="15" customHeight="1" x14ac:dyDescent="0.3"/>
    <row r="31" spans="1:10" ht="15" customHeight="1" x14ac:dyDescent="0.3"/>
    <row r="32" spans="1:10" ht="15" customHeight="1" x14ac:dyDescent="0.3"/>
  </sheetData>
  <mergeCells count="6">
    <mergeCell ref="C8:F8"/>
    <mergeCell ref="A1:I1"/>
    <mergeCell ref="E2:I2"/>
    <mergeCell ref="C5:F5"/>
    <mergeCell ref="C6:F6"/>
    <mergeCell ref="C7:F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workbookViewId="0">
      <selection activeCell="C6" sqref="C6"/>
    </sheetView>
  </sheetViews>
  <sheetFormatPr defaultRowHeight="12.5" x14ac:dyDescent="0.25"/>
  <cols>
    <col min="1" max="1" width="21.453125" customWidth="1"/>
    <col min="19" max="19" width="20.26953125" customWidth="1"/>
  </cols>
  <sheetData>
    <row r="1" spans="1:19" x14ac:dyDescent="0.25">
      <c r="A1" s="93"/>
      <c r="B1" s="83"/>
      <c r="C1" s="83"/>
      <c r="D1" s="83"/>
      <c r="E1" s="83"/>
      <c r="F1" s="83"/>
      <c r="G1" s="83"/>
      <c r="H1" s="83"/>
      <c r="I1" s="83"/>
      <c r="J1" s="83"/>
      <c r="K1" s="83"/>
      <c r="L1" s="83"/>
      <c r="M1" s="83"/>
      <c r="N1" s="83"/>
      <c r="O1" s="83"/>
      <c r="P1" s="83"/>
      <c r="Q1" s="83"/>
      <c r="R1" s="83"/>
      <c r="S1" s="84"/>
    </row>
    <row r="2" spans="1:19" ht="15.5" x14ac:dyDescent="0.35">
      <c r="A2" s="94" t="s">
        <v>38</v>
      </c>
      <c r="B2" s="95"/>
      <c r="C2" s="95"/>
      <c r="D2" s="95"/>
      <c r="E2" s="86"/>
      <c r="F2" s="86"/>
      <c r="G2" s="86"/>
      <c r="H2" s="86"/>
      <c r="I2" s="86"/>
      <c r="J2" s="86"/>
      <c r="K2" s="86"/>
      <c r="L2" s="86"/>
      <c r="M2" s="86"/>
      <c r="N2" s="86"/>
      <c r="O2" s="86"/>
      <c r="P2" s="86"/>
      <c r="Q2" s="86"/>
      <c r="R2" s="86"/>
      <c r="S2" s="87"/>
    </row>
    <row r="3" spans="1:19" ht="15.5" x14ac:dyDescent="0.35">
      <c r="A3" s="94"/>
      <c r="B3" s="95"/>
      <c r="C3" s="95"/>
      <c r="D3" s="95"/>
      <c r="E3" s="86"/>
      <c r="F3" s="86"/>
      <c r="G3" s="86"/>
      <c r="H3" s="86"/>
      <c r="I3" s="86"/>
      <c r="J3" s="86"/>
      <c r="K3" s="86"/>
      <c r="L3" s="86"/>
      <c r="M3" s="86"/>
      <c r="N3" s="86"/>
      <c r="O3" s="86"/>
      <c r="P3" s="86"/>
      <c r="Q3" s="86"/>
      <c r="R3" s="86"/>
      <c r="S3" s="87"/>
    </row>
    <row r="4" spans="1:19" ht="13" x14ac:dyDescent="0.3">
      <c r="A4" s="88" t="s">
        <v>139</v>
      </c>
      <c r="B4" s="86"/>
      <c r="C4" s="89" t="s">
        <v>138</v>
      </c>
      <c r="D4" s="86"/>
      <c r="E4" s="86"/>
      <c r="F4" s="86"/>
      <c r="G4" s="86"/>
      <c r="H4" s="86"/>
      <c r="I4" s="86"/>
      <c r="J4" s="86"/>
      <c r="K4" s="86"/>
      <c r="L4" s="86"/>
      <c r="M4" s="86"/>
      <c r="N4" s="86"/>
      <c r="O4" s="86"/>
      <c r="P4" s="86"/>
      <c r="Q4" s="86"/>
      <c r="R4" s="86"/>
      <c r="S4" s="87"/>
    </row>
    <row r="5" spans="1:19" x14ac:dyDescent="0.25">
      <c r="A5" s="85"/>
      <c r="B5" s="86"/>
      <c r="C5" s="86"/>
      <c r="D5" s="86"/>
      <c r="E5" s="86"/>
      <c r="F5" s="86"/>
      <c r="G5" s="86"/>
      <c r="H5" s="86"/>
      <c r="I5" s="86"/>
      <c r="J5" s="86"/>
      <c r="K5" s="86"/>
      <c r="L5" s="86"/>
      <c r="M5" s="86"/>
      <c r="N5" s="86"/>
      <c r="O5" s="86"/>
      <c r="P5" s="86"/>
      <c r="Q5" s="86"/>
      <c r="R5" s="86"/>
      <c r="S5" s="87"/>
    </row>
    <row r="6" spans="1:19" ht="13" x14ac:dyDescent="0.3">
      <c r="A6" s="88" t="s">
        <v>39</v>
      </c>
      <c r="B6" s="86"/>
      <c r="C6" s="89" t="s">
        <v>144</v>
      </c>
      <c r="D6" s="89"/>
      <c r="E6" s="89"/>
      <c r="F6" s="89"/>
      <c r="G6" s="86"/>
      <c r="H6" s="86"/>
      <c r="I6" s="86"/>
      <c r="J6" s="86"/>
      <c r="K6" s="86"/>
      <c r="L6" s="86"/>
      <c r="M6" s="86"/>
      <c r="N6" s="86"/>
      <c r="O6" s="86"/>
      <c r="P6" s="86"/>
      <c r="Q6" s="86"/>
      <c r="R6" s="86"/>
      <c r="S6" s="87"/>
    </row>
    <row r="7" spans="1:19" x14ac:dyDescent="0.25">
      <c r="A7" s="85"/>
      <c r="B7" s="86"/>
      <c r="C7" s="86"/>
      <c r="D7" s="86"/>
      <c r="E7" s="86"/>
      <c r="F7" s="86"/>
      <c r="G7" s="86"/>
      <c r="H7" s="86"/>
      <c r="I7" s="86"/>
      <c r="J7" s="86"/>
      <c r="K7" s="86"/>
      <c r="L7" s="86"/>
      <c r="M7" s="86"/>
      <c r="N7" s="86"/>
      <c r="O7" s="86"/>
      <c r="P7" s="86"/>
      <c r="Q7" s="86"/>
      <c r="R7" s="86"/>
      <c r="S7" s="87"/>
    </row>
    <row r="8" spans="1:19" ht="13" x14ac:dyDescent="0.3">
      <c r="A8" s="88" t="s">
        <v>40</v>
      </c>
      <c r="B8" s="86"/>
      <c r="C8" s="89" t="s">
        <v>145</v>
      </c>
      <c r="D8" s="86"/>
      <c r="E8" s="86"/>
      <c r="F8" s="86"/>
      <c r="G8" s="86"/>
      <c r="H8" s="86"/>
      <c r="I8" s="86"/>
      <c r="J8" s="86"/>
      <c r="K8" s="86"/>
      <c r="L8" s="86"/>
      <c r="M8" s="86"/>
      <c r="N8" s="86"/>
      <c r="O8" s="86"/>
      <c r="P8" s="86"/>
      <c r="Q8" s="86"/>
      <c r="R8" s="86"/>
      <c r="S8" s="87"/>
    </row>
    <row r="9" spans="1:19" x14ac:dyDescent="0.25">
      <c r="A9" s="85"/>
      <c r="B9" s="86"/>
      <c r="C9" s="86"/>
      <c r="D9" s="86"/>
      <c r="E9" s="86"/>
      <c r="F9" s="86"/>
      <c r="G9" s="86"/>
      <c r="H9" s="86"/>
      <c r="I9" s="86"/>
      <c r="J9" s="86"/>
      <c r="K9" s="86"/>
      <c r="L9" s="86"/>
      <c r="M9" s="86"/>
      <c r="N9" s="86"/>
      <c r="O9" s="86"/>
      <c r="P9" s="86"/>
      <c r="Q9" s="86"/>
      <c r="R9" s="86"/>
      <c r="S9" s="87"/>
    </row>
    <row r="10" spans="1:19" ht="13" x14ac:dyDescent="0.3">
      <c r="A10" s="88" t="s">
        <v>41</v>
      </c>
      <c r="B10" s="86"/>
      <c r="C10" s="89" t="s">
        <v>140</v>
      </c>
      <c r="D10" s="86"/>
      <c r="E10" s="86"/>
      <c r="F10" s="86"/>
      <c r="G10" s="86"/>
      <c r="H10" s="86"/>
      <c r="I10" s="86"/>
      <c r="J10" s="86"/>
      <c r="K10" s="86"/>
      <c r="L10" s="86"/>
      <c r="M10" s="86"/>
      <c r="N10" s="86"/>
      <c r="O10" s="86"/>
      <c r="P10" s="86"/>
      <c r="Q10" s="86"/>
      <c r="R10" s="86"/>
      <c r="S10" s="87"/>
    </row>
    <row r="11" spans="1:19" x14ac:dyDescent="0.25">
      <c r="A11" s="85"/>
      <c r="B11" s="86"/>
      <c r="C11" s="86"/>
      <c r="D11" s="86"/>
      <c r="E11" s="86"/>
      <c r="F11" s="86"/>
      <c r="G11" s="86"/>
      <c r="H11" s="86"/>
      <c r="I11" s="86"/>
      <c r="J11" s="86"/>
      <c r="K11" s="86"/>
      <c r="L11" s="86"/>
      <c r="M11" s="86"/>
      <c r="N11" s="86"/>
      <c r="O11" s="86"/>
      <c r="P11" s="86"/>
      <c r="Q11" s="86"/>
      <c r="R11" s="86"/>
      <c r="S11" s="87"/>
    </row>
    <row r="12" spans="1:19" ht="13" x14ac:dyDescent="0.3">
      <c r="A12" s="88" t="s">
        <v>42</v>
      </c>
      <c r="B12" s="86"/>
      <c r="C12" s="89" t="s">
        <v>43</v>
      </c>
      <c r="D12" s="86"/>
      <c r="E12" s="86"/>
      <c r="F12" s="86"/>
      <c r="G12" s="86"/>
      <c r="H12" s="86"/>
      <c r="I12" s="86"/>
      <c r="J12" s="86"/>
      <c r="K12" s="86"/>
      <c r="L12" s="86"/>
      <c r="M12" s="86"/>
      <c r="N12" s="86"/>
      <c r="O12" s="86"/>
      <c r="P12" s="86"/>
      <c r="Q12" s="86"/>
      <c r="R12" s="86"/>
      <c r="S12" s="87"/>
    </row>
    <row r="13" spans="1:19" x14ac:dyDescent="0.25">
      <c r="A13" s="85"/>
      <c r="B13" s="86"/>
      <c r="C13" s="86"/>
      <c r="D13" s="86"/>
      <c r="E13" s="86"/>
      <c r="F13" s="86"/>
      <c r="G13" s="86"/>
      <c r="H13" s="86"/>
      <c r="I13" s="86"/>
      <c r="J13" s="86"/>
      <c r="K13" s="86"/>
      <c r="L13" s="86"/>
      <c r="M13" s="86"/>
      <c r="N13" s="86"/>
      <c r="O13" s="86"/>
      <c r="P13" s="86"/>
      <c r="Q13" s="86"/>
      <c r="R13" s="86"/>
      <c r="S13" s="87"/>
    </row>
    <row r="14" spans="1:19" ht="13" x14ac:dyDescent="0.3">
      <c r="A14" s="88" t="s">
        <v>44</v>
      </c>
      <c r="B14" s="86"/>
      <c r="C14" s="86"/>
      <c r="D14" s="89" t="s">
        <v>45</v>
      </c>
      <c r="E14" s="86"/>
      <c r="F14" s="86"/>
      <c r="G14" s="86"/>
      <c r="H14" s="86"/>
      <c r="I14" s="86"/>
      <c r="J14" s="86"/>
      <c r="K14" s="86"/>
      <c r="L14" s="86"/>
      <c r="M14" s="86"/>
      <c r="N14" s="86"/>
      <c r="O14" s="86"/>
      <c r="P14" s="86"/>
      <c r="Q14" s="86"/>
      <c r="R14" s="86"/>
      <c r="S14" s="87"/>
    </row>
    <row r="15" spans="1:19" x14ac:dyDescent="0.25">
      <c r="A15" s="85"/>
      <c r="B15" s="86"/>
      <c r="C15" s="86"/>
      <c r="D15" s="86"/>
      <c r="E15" s="86"/>
      <c r="F15" s="86"/>
      <c r="G15" s="86"/>
      <c r="H15" s="86"/>
      <c r="I15" s="86"/>
      <c r="J15" s="86"/>
      <c r="K15" s="86"/>
      <c r="L15" s="86"/>
      <c r="M15" s="86"/>
      <c r="N15" s="86"/>
      <c r="O15" s="86"/>
      <c r="P15" s="86"/>
      <c r="Q15" s="86"/>
      <c r="R15" s="86"/>
      <c r="S15" s="87"/>
    </row>
    <row r="16" spans="1:19" ht="13" x14ac:dyDescent="0.3">
      <c r="A16" s="88" t="s">
        <v>46</v>
      </c>
      <c r="B16" s="89"/>
      <c r="C16" s="89"/>
      <c r="D16" s="89"/>
      <c r="E16" s="89"/>
      <c r="F16" s="89" t="s">
        <v>130</v>
      </c>
      <c r="G16" s="89"/>
      <c r="H16" s="86"/>
      <c r="I16" s="86"/>
      <c r="J16" s="86"/>
      <c r="K16" s="86"/>
      <c r="L16" s="86"/>
      <c r="M16" s="86"/>
      <c r="N16" s="86"/>
      <c r="O16" s="86"/>
      <c r="P16" s="86"/>
      <c r="Q16" s="86"/>
      <c r="R16" s="86"/>
      <c r="S16" s="87"/>
    </row>
    <row r="17" spans="1:19" x14ac:dyDescent="0.25">
      <c r="A17" s="85"/>
      <c r="B17" s="86"/>
      <c r="C17" s="86"/>
      <c r="D17" s="86"/>
      <c r="E17" s="86"/>
      <c r="F17" s="86"/>
      <c r="G17" s="86"/>
      <c r="H17" s="86"/>
      <c r="I17" s="86"/>
      <c r="J17" s="86"/>
      <c r="K17" s="86"/>
      <c r="L17" s="86"/>
      <c r="M17" s="86"/>
      <c r="N17" s="86"/>
      <c r="O17" s="86"/>
      <c r="P17" s="86"/>
      <c r="Q17" s="86"/>
      <c r="R17" s="86"/>
      <c r="S17" s="87"/>
    </row>
    <row r="18" spans="1:19" ht="13" x14ac:dyDescent="0.3">
      <c r="A18" s="88" t="s">
        <v>47</v>
      </c>
      <c r="B18" s="89"/>
      <c r="C18" s="89"/>
      <c r="D18" s="89"/>
      <c r="E18" s="89"/>
      <c r="F18" s="89" t="s">
        <v>48</v>
      </c>
      <c r="G18" s="86"/>
      <c r="H18" s="86"/>
      <c r="I18" s="86"/>
      <c r="J18" s="86"/>
      <c r="K18" s="86"/>
      <c r="L18" s="86"/>
      <c r="M18" s="86"/>
      <c r="N18" s="86"/>
      <c r="O18" s="86"/>
      <c r="P18" s="86"/>
      <c r="Q18" s="86"/>
      <c r="R18" s="86"/>
      <c r="S18" s="87"/>
    </row>
    <row r="19" spans="1:19" ht="13" thickBot="1" x14ac:dyDescent="0.3">
      <c r="A19" s="90"/>
      <c r="B19" s="91"/>
      <c r="C19" s="91"/>
      <c r="D19" s="91"/>
      <c r="E19" s="91"/>
      <c r="F19" s="91"/>
      <c r="G19" s="91"/>
      <c r="H19" s="91"/>
      <c r="I19" s="91"/>
      <c r="J19" s="91"/>
      <c r="K19" s="91"/>
      <c r="L19" s="91"/>
      <c r="M19" s="91"/>
      <c r="N19" s="91"/>
      <c r="O19" s="91"/>
      <c r="P19" s="91"/>
      <c r="Q19" s="91"/>
      <c r="R19" s="91"/>
      <c r="S19" s="9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D8B91000AAA44AABA0A4B1947D04BA" ma:contentTypeVersion="11" ma:contentTypeDescription="Een nieuw document maken." ma:contentTypeScope="" ma:versionID="4cf1b11ee7bb53b52aab3026a08997f1">
  <xsd:schema xmlns:xsd="http://www.w3.org/2001/XMLSchema" xmlns:xs="http://www.w3.org/2001/XMLSchema" xmlns:p="http://schemas.microsoft.com/office/2006/metadata/properties" xmlns:ns2="a1e858fd-badb-42ac-b60c-74b8d942dab8" xmlns:ns3="49dc3525-77e1-4e40-a5a5-10830dd03dee" targetNamespace="http://schemas.microsoft.com/office/2006/metadata/properties" ma:root="true" ma:fieldsID="506732efb9f662f24523138ad8b09fae" ns2:_="" ns3:_="">
    <xsd:import namespace="a1e858fd-badb-42ac-b60c-74b8d942dab8"/>
    <xsd:import namespace="49dc3525-77e1-4e40-a5a5-10830dd03dee"/>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LengthInSeconds" minOccurs="0"/>
                <xsd:element ref="ns3:MediaServiceLocation" minOccurs="0"/>
                <xsd:element ref="ns3:MediaServiceObjectDetectorVersions" minOccurs="0"/>
                <xsd:element ref="ns3:MediaServiceSearchPropertie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e858fd-badb-42ac-b60c-74b8d942dab8"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LastSharedByUser" ma:index="10" nillable="true" ma:displayName="Laatst gedeeld, per gebruiker" ma:description="" ma:internalName="LastSharedByUser" ma:readOnly="true">
      <xsd:simpleType>
        <xsd:restriction base="dms:Note">
          <xsd:maxLength value="255"/>
        </xsd:restriction>
      </xsd:simpleType>
    </xsd:element>
    <xsd:element name="LastSharedByTime" ma:index="11" nillable="true" ma:displayName="Laatst gedeeld, per tijdstip" ma:description="" ma:internalName="LastSharedByTime" ma:readOnly="true">
      <xsd:simpleType>
        <xsd:restriction base="dms:DateTime"/>
      </xsd:simpleType>
    </xsd:element>
    <xsd:element name="TaxCatchAll" ma:index="25" nillable="true" ma:displayName="Taxonomy Catch All Column" ma:hidden="true" ma:list="{86159d53-5c93-47e9-a832-b9b1ee8749c2}" ma:internalName="TaxCatchAll" ma:showField="CatchAllData" ma:web="a1e858fd-badb-42ac-b60c-74b8d942da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9dc3525-77e1-4e40-a5a5-10830dd03dee" elementFormDefault="qualified">
    <xsd:import namespace="http://schemas.microsoft.com/office/2006/documentManagement/types"/>
    <xsd:import namespace="http://schemas.microsoft.com/office/infopath/2007/PartnerControls"/>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38a80247-2858-4e26-a755-9e2fd729290c" ma:termSetId="09814cd3-568e-fe90-9814-8d621ff8fb84" ma:anchorId="fba54fb3-c3e1-fe81-a776-ca4b69148c4d" ma:open="true" ma:isKeyword="false">
      <xsd:complexType>
        <xsd:sequence>
          <xsd:element ref="pc:Terms" minOccurs="0" maxOccurs="1"/>
        </xsd:sequence>
      </xsd:complex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9dc3525-77e1-4e40-a5a5-10830dd03dee">
      <Terms xmlns="http://schemas.microsoft.com/office/infopath/2007/PartnerControls"/>
    </lcf76f155ced4ddcb4097134ff3c332f>
    <TaxCatchAll xmlns="a1e858fd-badb-42ac-b60c-74b8d942dab8" xsi:nil="true"/>
    <LastSharedByUser xmlns="a1e858fd-badb-42ac-b60c-74b8d942dab8" xsi:nil="true"/>
    <MediaLengthInSeconds xmlns="49dc3525-77e1-4e40-a5a5-10830dd03dee" xsi:nil="true"/>
    <LastSharedByTime xmlns="a1e858fd-badb-42ac-b60c-74b8d942dab8" xsi:nil="true"/>
    <SharedWithUsers xmlns="a1e858fd-badb-42ac-b60c-74b8d942dab8">
      <UserInfo>
        <DisplayName/>
        <AccountId xsi:nil="true"/>
        <AccountType/>
      </UserInfo>
    </SharedWithUsers>
  </documentManagement>
</p:properties>
</file>

<file path=customXml/itemProps1.xml><?xml version="1.0" encoding="utf-8"?>
<ds:datastoreItem xmlns:ds="http://schemas.openxmlformats.org/officeDocument/2006/customXml" ds:itemID="{80140C33-912B-4360-ACFA-5ED76D992557}">
  <ds:schemaRefs>
    <ds:schemaRef ds:uri="http://schemas.microsoft.com/sharepoint/v3/contenttype/forms"/>
  </ds:schemaRefs>
</ds:datastoreItem>
</file>

<file path=customXml/itemProps2.xml><?xml version="1.0" encoding="utf-8"?>
<ds:datastoreItem xmlns:ds="http://schemas.openxmlformats.org/officeDocument/2006/customXml" ds:itemID="{CE8D1EDB-7EA9-4613-B9F6-D2E0A878DE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e858fd-badb-42ac-b60c-74b8d942dab8"/>
    <ds:schemaRef ds:uri="49dc3525-77e1-4e40-a5a5-10830dd03d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3FBC3A-9A07-48B1-82BB-09486D40F166}">
  <ds:schemaRefs>
    <ds:schemaRef ds:uri="http://www.w3.org/XML/1998/namespace"/>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eed2133f-f499-4ef0-970b-1b757bd417ca"/>
    <ds:schemaRef ds:uri="0f64fd79-2a2e-4a60-b958-388bee250acc"/>
    <ds:schemaRef ds:uri="49dc3525-77e1-4e40-a5a5-10830dd03dee"/>
    <ds:schemaRef ds:uri="a1e858fd-badb-42ac-b60c-74b8d942da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Inleiding</vt:lpstr>
      <vt:lpstr>Totaal afvaldienstverlening</vt:lpstr>
      <vt:lpstr>Afvaldienstverlening </vt:lpstr>
      <vt:lpstr>Diverse afvalstoffen</vt:lpstr>
      <vt:lpstr>Toelichting berekening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Stoeten, Sharon</dc:creator>
  <cp:keywords/>
  <dc:description/>
  <cp:lastModifiedBy>Romy Griemink</cp:lastModifiedBy>
  <cp:revision/>
  <dcterms:created xsi:type="dcterms:W3CDTF">2017-03-06T13:03:48Z</dcterms:created>
  <dcterms:modified xsi:type="dcterms:W3CDTF">2026-02-20T13:46:01Z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0x01010055D8B91000AAA44AABA0A4B1947D04BA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GUID">
    <vt:lpwstr>2ec3b0e4-4bac-427e-b2e8-b3e5760fc5b2</vt:lpwstr>
  </property>
</Properties>
</file>