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https://coppaconsultancy-my.sharepoint.com/personal/inge_kamink_coppa_nl/Documents/Aanbestedingen kenniscentrum/Fryske Marren - EOA Afvalstromen/3. Offerteaanvraag + bijlagen/Definitief/"/>
    </mc:Choice>
  </mc:AlternateContent>
  <xr:revisionPtr revIDLastSave="53" documentId="8_{CD70DAB6-4C1D-4174-A410-DE7ED7F55A77}" xr6:coauthVersionLast="47" xr6:coauthVersionMax="47" xr10:uidLastSave="{C8CB2FC8-C218-4A2F-959D-F56D5CB3BEAC}"/>
  <bookViews>
    <workbookView xWindow="-108" yWindow="-108" windowWidth="23256" windowHeight="12456" xr2:uid="{4638715C-DD07-4D64-BC16-C392762E3321}"/>
  </bookViews>
  <sheets>
    <sheet name="Voorblad" sheetId="1" r:id="rId1"/>
    <sheet name="1. Kwaliteit Perceel 2 BSA" sheetId="2" r:id="rId2"/>
    <sheet name="2. Prijs Perceel 2 BSA" sheetId="3" r:id="rId3"/>
    <sheet name="3. Fictieve inschrijfprijs BSA" sheetId="4" r:id="rId4"/>
  </sheets>
  <definedNames>
    <definedName name="_xlnm.Print_Area" localSheetId="1">'1. Kwaliteit Perceel 2 BSA'!$A$1:$G$28</definedName>
    <definedName name="_xlnm.Print_Area" localSheetId="2">'2. Prijs Perceel 2 BSA'!$A$1:$G$31</definedName>
    <definedName name="_xlnm.Print_Area" localSheetId="3">'3. Fictieve inschrijfprijs BSA'!$A$1:$C$8</definedName>
    <definedName name="_xlnm.Print_Area" localSheetId="0">Voorblad!$B$2:$H$11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2" l="1"/>
  <c r="F4" i="2" l="1" a="1"/>
  <c r="F4" i="2" s="1"/>
  <c r="G12" i="3"/>
  <c r="G11" i="3"/>
  <c r="G10" i="3"/>
  <c r="G6" i="3"/>
  <c r="G5" i="3"/>
  <c r="G4" i="3"/>
  <c r="F13" i="2"/>
  <c r="G14" i="3" l="1"/>
  <c r="C5" i="4" s="1"/>
  <c r="F24" i="2"/>
  <c r="C4" i="4" s="1"/>
  <c r="E24" i="2"/>
  <c r="C7" i="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<sst xmlns="http://schemas.openxmlformats.org/spreadsheetml/2006/main" count="137" uniqueCount="86">
  <si>
    <t>Inhoud:</t>
  </si>
  <si>
    <t>T1.</t>
  </si>
  <si>
    <t>T2.</t>
  </si>
  <si>
    <t>T3.</t>
  </si>
  <si>
    <t>Kwalitatieve gunningscriteria perceel 2 BSA</t>
  </si>
  <si>
    <t>Prijsinvulformulier perceel 2 BSA</t>
  </si>
  <si>
    <t>Fictieve inschrijfprijs perceel 2 BSA</t>
  </si>
  <si>
    <t>Beoordeling aangeboden ontvangstlocatie</t>
  </si>
  <si>
    <t>NR.</t>
  </si>
  <si>
    <t>Vraag</t>
  </si>
  <si>
    <t>Vraagstelling</t>
  </si>
  <si>
    <t>Antwoord</t>
  </si>
  <si>
    <t>Maximale kwaliteitswaarde</t>
  </si>
  <si>
    <t>Behaalde fictieve korting</t>
  </si>
  <si>
    <t>Toekennen van de score</t>
  </si>
  <si>
    <t>KG-1</t>
  </si>
  <si>
    <t>A</t>
  </si>
  <si>
    <t>Wat is de aangeboden ontvangstlocatie? Minimaal de volgende gegevens moeten worden verstrekt:
- volledige naam van de ontvangstlocatie;
- volledig adres van de ontvangstlocatie;
- type locatie (verwerkingslocatie of overslaglocatie)
- eigenaar van de ontvangstlocatie.</t>
  </si>
  <si>
    <t>Naam:
Adres:
Type:
Eigenaar:</t>
  </si>
  <si>
    <t>B</t>
  </si>
  <si>
    <t>Wat is de reistijd vanaf het centrale punt in het werkgebied naar de ontvangstlocatie (berekenen conform eis O-4)? Het gaat om een enkele reis. De reistijd moet opgegeven worden in hele minuten.</t>
  </si>
  <si>
    <t>C</t>
  </si>
  <si>
    <t>Indienen van bewijsvoering conform de in eis O-4 uitgewerkte methode.</t>
  </si>
  <si>
    <t>In een PDF document bijvoegen achter onderdeel 05  van de inschrijving.</t>
  </si>
  <si>
    <t>Minimale reistijd</t>
  </si>
  <si>
    <t>Maximale reistijd</t>
  </si>
  <si>
    <t>CO2 Prestatie ladder</t>
  </si>
  <si>
    <t>KG-2</t>
  </si>
  <si>
    <t>Beschikt inschrijver over een CO2 Prestatieladder certificering?</t>
  </si>
  <si>
    <t>[Invullen door inschrijver]</t>
  </si>
  <si>
    <t>A) Nee.</t>
  </si>
  <si>
    <t>B) Ja, inschrijver is gecertificeerd op niveau 1</t>
  </si>
  <si>
    <t>C) Ja, inschrijver is gecertificeerd op niveau 2</t>
  </si>
  <si>
    <t>D) Ja, inschrijver is gecertificeerd op niveau 3</t>
  </si>
  <si>
    <t>E) Ja, inschrijver is gecertificeerd op niveau 4</t>
  </si>
  <si>
    <t>F) Ja, inschrijver is gecertificeerd op niveau 5</t>
  </si>
  <si>
    <t>Maximaal te behalen fictieve korting</t>
  </si>
  <si>
    <t>Totaal</t>
  </si>
  <si>
    <t xml:space="preserve">Voorwaarden </t>
  </si>
  <si>
    <t>Voorwaarde</t>
  </si>
  <si>
    <t>ALG</t>
  </si>
  <si>
    <t xml:space="preserve">Inschrijver past, op straffe van uitsluiting, alleen de geel gearceerde cellen aan. Inschrijver moet alle geel gearceerde cellen correct en ondubbelzinnig invullen. </t>
  </si>
  <si>
    <t>Ontvangst</t>
  </si>
  <si>
    <t xml:space="preserve">Omschrijving </t>
  </si>
  <si>
    <t>Afvalstroom</t>
  </si>
  <si>
    <t>Eenheid</t>
  </si>
  <si>
    <r>
      <t xml:space="preserve">Prijs per eenheid (A) excl. btw </t>
    </r>
    <r>
      <rPr>
        <b/>
        <sz val="11"/>
        <color theme="1"/>
        <rFont val="Calibri Light"/>
        <family val="2"/>
        <scheme val="major"/>
      </rPr>
      <t>(1)</t>
    </r>
  </si>
  <si>
    <r>
      <t xml:space="preserve">Aantal (B) </t>
    </r>
    <r>
      <rPr>
        <b/>
        <sz val="11"/>
        <color theme="1"/>
        <rFont val="Calibri Light"/>
        <family val="2"/>
        <scheme val="major"/>
      </rPr>
      <t>(2)</t>
    </r>
  </si>
  <si>
    <t>Subtotalen (AxB) excl. btw</t>
  </si>
  <si>
    <t>PR-1</t>
  </si>
  <si>
    <t>Prijs voor ontvangst (incl. eventueel op-, overslag en transport)</t>
  </si>
  <si>
    <t>Dakleer</t>
  </si>
  <si>
    <t>Ton</t>
  </si>
  <si>
    <t>PR-2</t>
  </si>
  <si>
    <t>Gips</t>
  </si>
  <si>
    <t>PR-3</t>
  </si>
  <si>
    <t>Schoon puin</t>
  </si>
  <si>
    <t>Verwerking</t>
  </si>
  <si>
    <t>PR-4</t>
  </si>
  <si>
    <t>PR-5</t>
  </si>
  <si>
    <t>PR-6</t>
  </si>
  <si>
    <t>Totale inschrijfprijs (3)</t>
  </si>
  <si>
    <t>Gegevens ontvangstlocatie (indien afwijkend van verwerkingslocatie)</t>
  </si>
  <si>
    <t>Naam</t>
  </si>
  <si>
    <t>Adres</t>
  </si>
  <si>
    <t>Postcode</t>
  </si>
  <si>
    <t>Plaats</t>
  </si>
  <si>
    <t>Eigenaar</t>
  </si>
  <si>
    <t>PR-7</t>
  </si>
  <si>
    <t>Gegevens verwerkingslocatie</t>
  </si>
  <si>
    <t>PR-8</t>
  </si>
  <si>
    <t>PR-9</t>
  </si>
  <si>
    <t>PR-10</t>
  </si>
  <si>
    <t xml:space="preserve">De eenheidsprijzen zijn conform alle voorwaarden uit het programma van eisen en alle overige aanbestedingsdocumenten (waaronder de kwalitatieve gunningscriteria). </t>
  </si>
  <si>
    <t>De genoemde aantallen worden alleen gebruikt voor de beoordeling van het onderdeel prijs. Aan de genoemde aantallen kunnen geen rechten worden ontleend. De vaste prijzen per eenheid (zoals in dit formulier aangegeven) zijn tijdens de uitvoering van de opdracht van toepassing, ongeacht het daadwerkelijke aantal.</t>
  </si>
  <si>
    <t>Deze prijs wordt gebruikt voor de beoordeling van het onderdeel prijs en de beoordeling van de fictieve inschrijfprijs.</t>
  </si>
  <si>
    <t>KG</t>
  </si>
  <si>
    <t>PR</t>
  </si>
  <si>
    <t>Totale inschrijfprijs</t>
  </si>
  <si>
    <r>
      <t xml:space="preserve">Als de reistijd gelijk is aan de voor dit perceel vastgestelde maximale reistijd (conform tabblad 1 van het Programma van eisen) = geen kwaliteitswaarde (zijnde €0,- fictieve korting op de inschrijfprijs). 
Als de reistijd gelijk is aan de minimale reistijd (zijnde 5 minuten) = maximale kwaliteitswaarde (zijnde de maximale fictieve korting op inschrijfprijs).
Formule voor het berekenen van de behaalde kwaliteitswaarde (zijnde de fictieve korting op de inschrijfprijs):
</t>
    </r>
    <r>
      <rPr>
        <i/>
        <sz val="11"/>
        <color theme="1"/>
        <rFont val="Calibri Light"/>
        <family val="2"/>
        <scheme val="major"/>
      </rPr>
      <t>Formule: (1-(aangeboden reistijd-minimale reistijd)/(maximale reistijd-minimale reistijd))*maximale kwaliteitswaarde = fictieve korting op inschrijfprijs</t>
    </r>
  </si>
  <si>
    <t>Antwoordoptie A = Geen fictieve korting
Antwoordoptie B = 20% van de maximale kwaliteitswaarde
Antwoordoptie C = 40% van de maximale kwaliteitswaarde
Antwoordoptie D = 60% van de maximale kwaliteitswaarde
Antwoordoptie E = 80% van de maximale kwaliteitswaarde
Antwoordoptie F = 100% van de maximale kwaliteitswaarde</t>
  </si>
  <si>
    <t>Bijlage G2 - Invulformulier gunningscriteria perceel 2 BSA
Behorende bij de Europese openbare aanbesteding "Verwerking afvalstromen milieustraten"</t>
  </si>
  <si>
    <t>Bijlage G2
Tab 1: Kwalitatieve gunningscriteria perceel 2 BSA</t>
  </si>
  <si>
    <t>Bijlage G2
Tab 2: Prijsinvulformulier perceel 2 BSA</t>
  </si>
  <si>
    <t>Bijlage G2
Tab 3: Fictieve inschrijfprijs perceel 2 BSA</t>
  </si>
  <si>
    <t>Totale fictieve inschrijfprijs
Deze prijs vermelden in TenderNed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</si>
</sst>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0_ ;\-#,##0\ "/>
    <numFmt numFmtId="165" formatCode="&quot;€&quot;\ #,##0.00"/>
  </numFmts>
  <fonts count="12" x14ac:knownFonts="1">
    <font>
      <sz val="11"/>
      <color theme="1"/>
      <name val="Calibri"/>
      <family val="2"/>
      <scheme val="minor"/>
    </font>
    <font>
      <sz val="11"/>
      <color theme="1"/>
      <name val="Calibri"/>
      <family val="2"/>
      <scheme val="minor"/>
    </font>
    <font>
      <sz val="10"/>
      <name val="Arial"/>
      <family val="2"/>
    </font>
    <font>
      <sz val="11"/>
      <name val="Calibri Light"/>
      <family val="2"/>
      <scheme val="major"/>
    </font>
    <font>
      <b/>
      <sz val="14"/>
      <name val="Calibri Light"/>
      <family val="2"/>
      <scheme val="major"/>
    </font>
    <font>
      <u/>
      <sz val="11"/>
      <name val="Calibri Light"/>
      <family val="2"/>
      <scheme val="major"/>
    </font>
    <font>
      <b/>
      <sz val="14"/>
      <color theme="0"/>
      <name val="Calibri Light"/>
      <family val="2"/>
      <scheme val="major"/>
    </font>
    <font>
      <sz val="9"/>
      <color theme="1"/>
      <name val="Century Gothic"/>
      <family val="2"/>
    </font>
    <font>
      <sz val="11"/>
      <color theme="1"/>
      <name val="Calibri Light"/>
      <family val="2"/>
      <scheme val="major"/>
    </font>
    <font>
      <b/>
      <sz val="11"/>
      <color theme="0"/>
      <name val="Calibri Light"/>
      <family val="2"/>
      <scheme val="major"/>
    </font>
    <font>
      <i/>
      <sz val="11"/>
      <color theme="1"/>
      <name val="Calibri Light"/>
      <family val="2"/>
      <scheme val="major"/>
    </font>
    <font>
      <b/>
      <sz val="11"/>
      <color theme="1"/>
      <name val="Calibri Light"/>
      <family val="2"/>
      <scheme val="major"/>
    </font>
  </fonts>
  <fills count="8">
    <fill>
      <patternFill patternType="none"/>
    </fill>
    <fill>
      <patternFill patternType="gray125"/>
    </fill>
    <fill>
      <patternFill patternType="solid">
        <fgColor indexed="48"/>
        <bgColor indexed="64"/>
      </patternFill>
    </fill>
    <fill>
      <patternFill patternType="solid">
        <fgColor indexed="44"/>
        <bgColor indexed="64"/>
      </patternFill>
    </fill>
    <fill>
      <patternFill patternType="solid">
        <fgColor rgb="FFFFFF00"/>
        <bgColor indexed="64"/>
      </patternFill>
    </fill>
    <fill>
      <patternFill patternType="solid">
        <fgColor theme="5" tint="0.39997558519241921"/>
        <bgColor indexed="64"/>
      </patternFill>
    </fill>
    <fill>
      <patternFill patternType="solid">
        <fgColor theme="0"/>
        <bgColor indexed="64"/>
      </patternFill>
    </fill>
    <fill>
      <patternFill patternType="solid">
        <fgColor theme="5"/>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2" fillId="0" borderId="0"/>
    <xf numFmtId="0" fontId="7" fillId="0" borderId="0"/>
    <xf numFmtId="0" fontId="2" fillId="0" borderId="0"/>
    <xf numFmtId="44" fontId="2" fillId="0" borderId="0" applyFont="0" applyFill="0" applyBorder="0" applyAlignment="0" applyProtection="0"/>
    <xf numFmtId="0" fontId="1" fillId="0" borderId="0"/>
    <xf numFmtId="0" fontId="1" fillId="0" borderId="0"/>
  </cellStyleXfs>
  <cellXfs count="95">
    <xf numFmtId="0" fontId="0" fillId="0" borderId="0" xfId="0"/>
    <xf numFmtId="0" fontId="3" fillId="0" borderId="0" xfId="1" applyFont="1" applyAlignment="1">
      <alignment horizontal="center" vertical="center"/>
    </xf>
    <xf numFmtId="0" fontId="3" fillId="0" borderId="0" xfId="1" applyFont="1" applyAlignment="1">
      <alignment vertical="center"/>
    </xf>
    <xf numFmtId="0" fontId="3" fillId="0" borderId="1" xfId="1" applyFont="1" applyBorder="1" applyAlignment="1">
      <alignment horizontal="center" vertical="center"/>
    </xf>
    <xf numFmtId="0" fontId="3" fillId="0" borderId="2" xfId="1" applyFont="1" applyBorder="1" applyAlignment="1">
      <alignment vertical="center"/>
    </xf>
    <xf numFmtId="0" fontId="3" fillId="0" borderId="3" xfId="1" applyFont="1" applyBorder="1" applyAlignment="1">
      <alignment vertical="center"/>
    </xf>
    <xf numFmtId="0" fontId="3" fillId="0" borderId="4" xfId="1" applyFont="1" applyBorder="1" applyAlignment="1">
      <alignment horizontal="center" vertical="center"/>
    </xf>
    <xf numFmtId="0" fontId="3" fillId="0" borderId="5" xfId="1" applyFont="1" applyBorder="1" applyAlignment="1">
      <alignment vertical="center"/>
    </xf>
    <xf numFmtId="0" fontId="5" fillId="0" borderId="4" xfId="1" applyFont="1" applyBorder="1" applyAlignment="1">
      <alignment horizontal="right" vertical="center"/>
    </xf>
    <xf numFmtId="0" fontId="8" fillId="0" borderId="0" xfId="2" applyFont="1" applyAlignment="1">
      <alignment vertical="center"/>
    </xf>
    <xf numFmtId="0" fontId="9" fillId="2" borderId="0" xfId="1" applyFont="1" applyFill="1" applyAlignment="1">
      <alignment horizontal="center" vertical="center" wrapText="1"/>
    </xf>
    <xf numFmtId="0" fontId="9" fillId="0" borderId="0" xfId="2" applyFont="1" applyAlignment="1">
      <alignment vertical="center"/>
    </xf>
    <xf numFmtId="0" fontId="8" fillId="0" borderId="14" xfId="2" applyFont="1" applyBorder="1" applyAlignment="1">
      <alignment horizontal="center" vertical="center"/>
    </xf>
    <xf numFmtId="0" fontId="8" fillId="0" borderId="0" xfId="2" applyFont="1" applyAlignment="1">
      <alignment horizontal="center" vertical="center"/>
    </xf>
    <xf numFmtId="0" fontId="8" fillId="0" borderId="14" xfId="5" applyFont="1" applyBorder="1" applyAlignment="1">
      <alignment horizontal="left" vertical="center" wrapText="1"/>
    </xf>
    <xf numFmtId="0" fontId="8" fillId="0" borderId="0" xfId="5" applyFont="1" applyAlignment="1">
      <alignment horizontal="left" vertical="center"/>
    </xf>
    <xf numFmtId="0" fontId="8" fillId="0" borderId="0" xfId="5" applyFont="1" applyAlignment="1">
      <alignment horizontal="center" vertical="center" wrapText="1"/>
    </xf>
    <xf numFmtId="0" fontId="8" fillId="3" borderId="9" xfId="3" applyFont="1" applyFill="1" applyBorder="1" applyAlignment="1">
      <alignment horizontal="center" vertical="center" wrapText="1"/>
    </xf>
    <xf numFmtId="0" fontId="8" fillId="3" borderId="0" xfId="3" applyFont="1" applyFill="1" applyAlignment="1">
      <alignment vertical="center" wrapText="1"/>
    </xf>
    <xf numFmtId="0" fontId="8" fillId="3" borderId="0" xfId="3" applyFont="1" applyFill="1" applyAlignment="1">
      <alignment horizontal="center" vertical="center" wrapText="1"/>
    </xf>
    <xf numFmtId="165" fontId="11" fillId="7" borderId="0" xfId="5" applyNumberFormat="1" applyFont="1" applyFill="1" applyAlignment="1">
      <alignment horizontal="center" vertical="center" wrapText="1"/>
    </xf>
    <xf numFmtId="0" fontId="8" fillId="4" borderId="14" xfId="6" applyFont="1" applyFill="1" applyBorder="1" applyAlignment="1" applyProtection="1">
      <alignment horizontal="left" vertical="center"/>
      <protection locked="0"/>
    </xf>
    <xf numFmtId="0" fontId="8" fillId="4" borderId="14" xfId="6" applyFont="1" applyFill="1" applyBorder="1" applyAlignment="1" applyProtection="1">
      <alignment horizontal="center" vertical="center"/>
      <protection locked="0"/>
    </xf>
    <xf numFmtId="0" fontId="8" fillId="4" borderId="14" xfId="6" applyFont="1" applyFill="1" applyBorder="1" applyAlignment="1" applyProtection="1">
      <alignment horizontal="center" vertical="center" wrapText="1"/>
      <protection locked="0"/>
    </xf>
    <xf numFmtId="0" fontId="8" fillId="6" borderId="0" xfId="6" applyFont="1" applyFill="1" applyAlignment="1" applyProtection="1">
      <alignment horizontal="left" vertical="center"/>
      <protection locked="0"/>
    </xf>
    <xf numFmtId="0" fontId="8" fillId="6" borderId="0" xfId="6" applyFont="1" applyFill="1" applyAlignment="1" applyProtection="1">
      <alignment horizontal="center" vertical="center"/>
      <protection locked="0"/>
    </xf>
    <xf numFmtId="0" fontId="8" fillId="6" borderId="0" xfId="6" applyFont="1" applyFill="1" applyAlignment="1" applyProtection="1">
      <alignment horizontal="center" vertical="center" wrapText="1"/>
      <protection locked="0"/>
    </xf>
    <xf numFmtId="0" fontId="8" fillId="0" borderId="0" xfId="5" applyFont="1" applyAlignment="1">
      <alignment horizontal="left" vertical="center" wrapText="1"/>
    </xf>
    <xf numFmtId="44" fontId="8" fillId="6" borderId="0" xfId="4" applyFont="1" applyFill="1" applyBorder="1" applyAlignment="1" applyProtection="1">
      <alignment horizontal="center" vertical="center" wrapText="1"/>
      <protection locked="0"/>
    </xf>
    <xf numFmtId="0" fontId="9" fillId="2" borderId="0" xfId="1" applyFont="1" applyFill="1" applyAlignment="1">
      <alignment horizontal="right" vertical="center" wrapText="1"/>
    </xf>
    <xf numFmtId="0" fontId="8" fillId="0" borderId="14" xfId="6" applyFont="1" applyBorder="1" applyAlignment="1" applyProtection="1">
      <alignment horizontal="center" vertical="center"/>
      <protection locked="0"/>
    </xf>
    <xf numFmtId="0" fontId="9" fillId="2" borderId="10" xfId="1" applyFont="1" applyFill="1" applyBorder="1" applyAlignment="1">
      <alignment horizontal="center" vertical="center" wrapText="1"/>
    </xf>
    <xf numFmtId="0" fontId="8" fillId="3" borderId="11" xfId="3" applyFont="1" applyFill="1" applyBorder="1" applyAlignment="1">
      <alignment horizontal="center" vertical="center" wrapText="1"/>
    </xf>
    <xf numFmtId="0" fontId="8" fillId="3" borderId="12" xfId="3" applyFont="1" applyFill="1" applyBorder="1" applyAlignment="1">
      <alignment horizontal="center" vertical="center" wrapText="1"/>
    </xf>
    <xf numFmtId="0" fontId="8" fillId="3" borderId="12" xfId="3" applyFont="1" applyFill="1" applyBorder="1" applyAlignment="1">
      <alignment vertical="center" wrapText="1"/>
    </xf>
    <xf numFmtId="0" fontId="8" fillId="0" borderId="14" xfId="2" applyFont="1" applyBorder="1" applyAlignment="1">
      <alignment vertical="center" wrapText="1"/>
    </xf>
    <xf numFmtId="0" fontId="3" fillId="0" borderId="14" xfId="1" applyFont="1" applyBorder="1" applyAlignment="1">
      <alignment vertical="center" wrapText="1"/>
    </xf>
    <xf numFmtId="0" fontId="9" fillId="2" borderId="7" xfId="1" applyFont="1" applyFill="1" applyBorder="1" applyAlignment="1">
      <alignment horizontal="center" vertical="center" wrapText="1"/>
    </xf>
    <xf numFmtId="0" fontId="9" fillId="2" borderId="8" xfId="1" applyFont="1" applyFill="1" applyBorder="1" applyAlignment="1">
      <alignment horizontal="center" vertical="center" wrapText="1"/>
    </xf>
    <xf numFmtId="3" fontId="8" fillId="0" borderId="14" xfId="5" applyNumberFormat="1" applyFont="1" applyBorder="1" applyAlignment="1">
      <alignment horizontal="left" vertical="center" wrapText="1"/>
    </xf>
    <xf numFmtId="44" fontId="8" fillId="0" borderId="0" xfId="5" applyNumberFormat="1" applyFont="1" applyAlignment="1">
      <alignment horizontal="center" vertical="center"/>
    </xf>
    <xf numFmtId="44" fontId="8" fillId="0" borderId="0" xfId="5" applyNumberFormat="1" applyFont="1" applyAlignment="1">
      <alignment horizontal="left" vertical="center"/>
    </xf>
    <xf numFmtId="44" fontId="8" fillId="0" borderId="0" xfId="5" applyNumberFormat="1" applyFont="1" applyAlignment="1">
      <alignment horizontal="left" vertical="center" wrapText="1"/>
    </xf>
    <xf numFmtId="0" fontId="8" fillId="0" borderId="0" xfId="1" applyFont="1" applyAlignment="1">
      <alignment horizontal="center" vertical="center" wrapText="1"/>
    </xf>
    <xf numFmtId="0" fontId="9" fillId="2" borderId="14" xfId="1" applyFont="1" applyFill="1" applyBorder="1" applyAlignment="1">
      <alignment horizontal="center" vertical="center" wrapText="1"/>
    </xf>
    <xf numFmtId="44" fontId="11" fillId="0" borderId="14" xfId="5" applyNumberFormat="1" applyFont="1" applyBorder="1" applyAlignment="1">
      <alignment horizontal="center" vertical="center" wrapText="1"/>
    </xf>
    <xf numFmtId="44" fontId="11" fillId="5" borderId="14" xfId="5" applyNumberFormat="1" applyFont="1" applyFill="1" applyBorder="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6" borderId="14" xfId="3" applyFont="1" applyFill="1" applyBorder="1" applyAlignment="1">
      <alignment horizontal="center" vertical="center" wrapText="1"/>
    </xf>
    <xf numFmtId="0" fontId="3" fillId="4" borderId="14" xfId="1" applyFont="1" applyFill="1" applyBorder="1" applyAlignment="1" applyProtection="1">
      <alignment vertical="center" wrapText="1"/>
      <protection locked="0"/>
    </xf>
    <xf numFmtId="0" fontId="3" fillId="4" borderId="14" xfId="1" applyFont="1" applyFill="1" applyBorder="1" applyAlignment="1" applyProtection="1">
      <alignment horizontal="center" vertical="center" wrapText="1"/>
      <protection locked="0"/>
    </xf>
    <xf numFmtId="164" fontId="8" fillId="4" borderId="14" xfId="5" applyNumberFormat="1" applyFont="1" applyFill="1" applyBorder="1" applyAlignment="1" applyProtection="1">
      <alignment horizontal="center" vertical="center"/>
      <protection locked="0"/>
    </xf>
    <xf numFmtId="0" fontId="8" fillId="3" borderId="10" xfId="3" applyFont="1" applyFill="1" applyBorder="1" applyAlignment="1">
      <alignment horizontal="center" vertical="center" wrapText="1"/>
    </xf>
    <xf numFmtId="0" fontId="8" fillId="0" borderId="14" xfId="2" applyFont="1" applyBorder="1" applyAlignment="1">
      <alignment vertical="center"/>
    </xf>
    <xf numFmtId="3" fontId="8" fillId="0" borderId="14" xfId="2" applyNumberFormat="1" applyFont="1" applyBorder="1" applyAlignment="1">
      <alignment horizontal="center" vertical="center"/>
    </xf>
    <xf numFmtId="44" fontId="8" fillId="0" borderId="14" xfId="2" applyNumberFormat="1" applyFont="1" applyBorder="1" applyAlignment="1">
      <alignment horizontal="center" vertical="center"/>
    </xf>
    <xf numFmtId="165" fontId="8" fillId="0" borderId="14" xfId="5" applyNumberFormat="1" applyFont="1" applyBorder="1" applyAlignment="1">
      <alignment horizontal="center" vertical="center" wrapText="1"/>
    </xf>
    <xf numFmtId="0" fontId="8" fillId="0" borderId="14" xfId="6" applyFont="1" applyBorder="1" applyAlignment="1">
      <alignment vertical="center" wrapText="1"/>
    </xf>
    <xf numFmtId="165" fontId="8" fillId="0" borderId="0" xfId="5" applyNumberFormat="1" applyFont="1" applyAlignment="1">
      <alignment horizontal="center" vertical="center" wrapText="1"/>
    </xf>
    <xf numFmtId="0" fontId="8" fillId="0" borderId="0" xfId="1" applyFont="1" applyAlignment="1">
      <alignment vertical="center"/>
    </xf>
    <xf numFmtId="0" fontId="8" fillId="0" borderId="14" xfId="1" applyFont="1" applyBorder="1" applyAlignment="1">
      <alignment horizontal="center" vertical="center"/>
    </xf>
    <xf numFmtId="0" fontId="8" fillId="0" borderId="0" xfId="1" applyFont="1" applyAlignment="1">
      <alignment vertical="center" wrapText="1"/>
    </xf>
    <xf numFmtId="0" fontId="8" fillId="6" borderId="0" xfId="1" applyFont="1" applyFill="1" applyAlignment="1">
      <alignment horizontal="center" vertical="center"/>
    </xf>
    <xf numFmtId="0" fontId="8" fillId="6" borderId="0" xfId="1" applyFont="1" applyFill="1" applyAlignment="1">
      <alignment vertical="center" wrapText="1"/>
    </xf>
    <xf numFmtId="0" fontId="8" fillId="6" borderId="0" xfId="1" applyFont="1" applyFill="1" applyAlignment="1">
      <alignment vertical="center"/>
    </xf>
    <xf numFmtId="0" fontId="8" fillId="2" borderId="0" xfId="1" applyFont="1" applyFill="1" applyAlignment="1">
      <alignment horizontal="center" vertical="center" wrapText="1"/>
    </xf>
    <xf numFmtId="44" fontId="8" fillId="4" borderId="14" xfId="4" applyFont="1" applyFill="1" applyBorder="1" applyAlignment="1" applyProtection="1">
      <alignment horizontal="center" vertical="center"/>
      <protection locked="0"/>
    </xf>
    <xf numFmtId="44" fontId="8" fillId="0" borderId="14" xfId="4" applyFont="1" applyFill="1" applyBorder="1" applyAlignment="1" applyProtection="1">
      <alignment horizontal="center" vertical="center" wrapText="1"/>
    </xf>
    <xf numFmtId="0" fontId="8" fillId="3" borderId="13" xfId="3" applyFont="1" applyFill="1" applyBorder="1" applyAlignment="1">
      <alignment horizontal="left" vertical="center" wrapText="1"/>
    </xf>
    <xf numFmtId="0" fontId="3" fillId="0" borderId="0" xfId="1" applyFont="1" applyAlignment="1">
      <alignment horizontal="left" vertical="center" wrapText="1"/>
    </xf>
    <xf numFmtId="0" fontId="3" fillId="0" borderId="5" xfId="1" applyFont="1" applyBorder="1" applyAlignment="1">
      <alignment horizontal="left" vertical="center" wrapText="1"/>
    </xf>
    <xf numFmtId="0" fontId="4" fillId="0" borderId="4" xfId="1" applyFont="1" applyBorder="1" applyAlignment="1">
      <alignment horizontal="center" vertical="center" wrapText="1"/>
    </xf>
    <xf numFmtId="0" fontId="4" fillId="0" borderId="0" xfId="1" applyFont="1" applyAlignment="1">
      <alignment horizontal="center" vertical="center" wrapText="1"/>
    </xf>
    <xf numFmtId="0" fontId="4" fillId="0" borderId="5" xfId="1" applyFont="1" applyBorder="1" applyAlignment="1">
      <alignment horizontal="center" vertical="center" wrapText="1"/>
    </xf>
    <xf numFmtId="0" fontId="9" fillId="2" borderId="6" xfId="1" applyFont="1" applyFill="1" applyBorder="1" applyAlignment="1">
      <alignment horizontal="left" vertical="center" wrapText="1"/>
    </xf>
    <xf numFmtId="0" fontId="9" fillId="2" borderId="7" xfId="1" applyFont="1" applyFill="1" applyBorder="1" applyAlignment="1">
      <alignment horizontal="left" vertical="center" wrapText="1"/>
    </xf>
    <xf numFmtId="0" fontId="8" fillId="3" borderId="12" xfId="3" applyFont="1" applyFill="1" applyBorder="1" applyAlignment="1">
      <alignment horizontal="left" vertical="center" wrapText="1"/>
    </xf>
    <xf numFmtId="0" fontId="8" fillId="3" borderId="13" xfId="3" applyFont="1" applyFill="1" applyBorder="1" applyAlignment="1">
      <alignment horizontal="left" vertical="center" wrapText="1"/>
    </xf>
    <xf numFmtId="0" fontId="8" fillId="0" borderId="15" xfId="5" applyFont="1" applyBorder="1" applyAlignment="1">
      <alignment horizontal="left" vertical="center"/>
    </xf>
    <xf numFmtId="0" fontId="8" fillId="0" borderId="16" xfId="5" applyFont="1" applyBorder="1" applyAlignment="1">
      <alignment horizontal="left" vertical="center"/>
    </xf>
    <xf numFmtId="0" fontId="8" fillId="0" borderId="17" xfId="5" applyFont="1" applyBorder="1" applyAlignment="1">
      <alignment horizontal="left" vertical="center"/>
    </xf>
    <xf numFmtId="0" fontId="6" fillId="2" borderId="6" xfId="1" applyFont="1" applyFill="1" applyBorder="1" applyAlignment="1">
      <alignment horizontal="left" vertical="center" wrapText="1"/>
    </xf>
    <xf numFmtId="0" fontId="6" fillId="2" borderId="7" xfId="1" applyFont="1" applyFill="1" applyBorder="1" applyAlignment="1">
      <alignment horizontal="left" vertical="center" wrapText="1"/>
    </xf>
    <xf numFmtId="0" fontId="6" fillId="2" borderId="8" xfId="1" applyFont="1" applyFill="1" applyBorder="1" applyAlignment="1">
      <alignment horizontal="left" vertical="center" wrapText="1"/>
    </xf>
    <xf numFmtId="0" fontId="9" fillId="2" borderId="9" xfId="1" applyFont="1" applyFill="1" applyBorder="1" applyAlignment="1">
      <alignment horizontal="left" vertical="center" wrapText="1"/>
    </xf>
    <xf numFmtId="0" fontId="9" fillId="2" borderId="0" xfId="1" applyFont="1" applyFill="1" applyAlignment="1">
      <alignment horizontal="left" vertical="center" wrapText="1"/>
    </xf>
    <xf numFmtId="0" fontId="8" fillId="0" borderId="14" xfId="2" applyFont="1" applyBorder="1" applyAlignment="1">
      <alignment horizontal="center" vertical="center"/>
    </xf>
    <xf numFmtId="44" fontId="8" fillId="0" borderId="14" xfId="4" applyFont="1" applyBorder="1" applyAlignment="1" applyProtection="1">
      <alignment horizontal="center" vertical="center"/>
    </xf>
    <xf numFmtId="44" fontId="8" fillId="0" borderId="14" xfId="4" applyFont="1" applyFill="1" applyBorder="1" applyAlignment="1" applyProtection="1">
      <alignment horizontal="center" vertical="center"/>
    </xf>
    <xf numFmtId="3" fontId="8" fillId="0" borderId="14" xfId="2" applyNumberFormat="1" applyFont="1" applyBorder="1" applyAlignment="1">
      <alignment horizontal="left" vertical="center" wrapText="1"/>
    </xf>
    <xf numFmtId="3" fontId="8" fillId="0" borderId="14" xfId="2" applyNumberFormat="1" applyFont="1" applyBorder="1" applyAlignment="1">
      <alignment horizontal="left" vertical="center"/>
    </xf>
    <xf numFmtId="0" fontId="8" fillId="3" borderId="0" xfId="3" applyFont="1" applyFill="1" applyAlignment="1">
      <alignment horizontal="left" vertical="center" wrapText="1"/>
    </xf>
    <xf numFmtId="0" fontId="8" fillId="0" borderId="14" xfId="5" applyFont="1" applyBorder="1" applyAlignment="1">
      <alignment horizontal="left" vertical="center"/>
    </xf>
    <xf numFmtId="0" fontId="8" fillId="0" borderId="14" xfId="5" applyFont="1" applyBorder="1" applyAlignment="1">
      <alignment horizontal="left" vertical="center" wrapText="1"/>
    </xf>
  </cellXfs>
  <cellStyles count="7">
    <cellStyle name="Standaard" xfId="0" builtinId="0"/>
    <cellStyle name="Standaard 10" xfId="1" xr:uid="{FC3805CD-8DD4-43BF-B6DB-C36D75E3464D}"/>
    <cellStyle name="Standaard 11" xfId="3" xr:uid="{33ADDC04-3679-4DE6-A02C-4852B4B5D710}"/>
    <cellStyle name="Standaard 2" xfId="2" xr:uid="{70DB4D65-AD65-4CD1-96A8-059AE3A58D6A}"/>
    <cellStyle name="Standaard 27 2 2" xfId="6" xr:uid="{E7796500-687D-4F20-996A-142F1F035C34}"/>
    <cellStyle name="Standaard 27 3 2" xfId="5" xr:uid="{CD3F9E8A-C5E1-4EAF-B538-26AFBDD17AD0}"/>
    <cellStyle name="Valuta 2" xfId="4" xr:uid="{49210EDA-17A1-4719-9471-0405790BAF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304800</xdr:colOff>
      <xdr:row>1</xdr:row>
      <xdr:rowOff>304800</xdr:rowOff>
    </xdr:to>
    <xdr:sp macro="" textlink="">
      <xdr:nvSpPr>
        <xdr:cNvPr id="2" name="AutoShape 3" descr="Logo Gemeente Katwijk">
          <a:extLst>
            <a:ext uri="{FF2B5EF4-FFF2-40B4-BE49-F238E27FC236}">
              <a16:creationId xmlns:a16="http://schemas.microsoft.com/office/drawing/2014/main" id="{AAF377FC-E72D-49BF-86A2-26D3494127DC}"/>
            </a:ext>
          </a:extLst>
        </xdr:cNvPr>
        <xdr:cNvSpPr>
          <a:spLocks noChangeAspect="1" noChangeArrowheads="1"/>
        </xdr:cNvSpPr>
      </xdr:nvSpPr>
      <xdr:spPr bwMode="auto">
        <a:xfrm>
          <a:off x="1609725" y="114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367862</xdr:colOff>
      <xdr:row>1</xdr:row>
      <xdr:rowOff>99848</xdr:rowOff>
    </xdr:from>
    <xdr:to>
      <xdr:col>7</xdr:col>
      <xdr:colOff>526174</xdr:colOff>
      <xdr:row>2</xdr:row>
      <xdr:rowOff>480038</xdr:rowOff>
    </xdr:to>
    <xdr:pic>
      <xdr:nvPicPr>
        <xdr:cNvPr id="3" name="Afbeelding 2">
          <a:extLst>
            <a:ext uri="{FF2B5EF4-FFF2-40B4-BE49-F238E27FC236}">
              <a16:creationId xmlns:a16="http://schemas.microsoft.com/office/drawing/2014/main" id="{9B3C4F0F-20DE-40E1-BEFE-49A974D7755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1687" y="214148"/>
          <a:ext cx="4616012" cy="1761315"/>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A3A12-9CF6-4D21-BEF4-A0AEBC8BF67E}">
  <sheetPr>
    <tabColor rgb="FFFFFF00"/>
    <pageSetUpPr fitToPage="1"/>
  </sheetPr>
  <dimension ref="B1:H27"/>
  <sheetViews>
    <sheetView showGridLines="0" tabSelected="1" view="pageBreakPreview" topLeftCell="A4" zoomScaleNormal="100" zoomScaleSheetLayoutView="100" workbookViewId="0">
      <selection activeCell="C7" sqref="C7:H7"/>
    </sheetView>
  </sheetViews>
  <sheetFormatPr defaultColWidth="9.109375" defaultRowHeight="14.4" x14ac:dyDescent="0.3"/>
  <cols>
    <col min="1" max="1" width="1.88671875" style="2" customWidth="1"/>
    <col min="2" max="2" width="11.109375" style="1" customWidth="1"/>
    <col min="3" max="8" width="11.109375" style="2" customWidth="1"/>
    <col min="9" max="16384" width="9.109375" style="2"/>
  </cols>
  <sheetData>
    <row r="1" spans="2:8" ht="9" customHeight="1" thickBot="1" x14ac:dyDescent="0.35"/>
    <row r="2" spans="2:8" ht="108.75" customHeight="1" x14ac:dyDescent="0.3">
      <c r="B2" s="3"/>
      <c r="C2" s="4"/>
      <c r="D2" s="4"/>
      <c r="E2" s="4"/>
      <c r="F2" s="4"/>
      <c r="G2" s="4"/>
      <c r="H2" s="5"/>
    </row>
    <row r="3" spans="2:8" ht="40.5" customHeight="1" x14ac:dyDescent="0.3">
      <c r="B3" s="6"/>
      <c r="H3" s="7"/>
    </row>
    <row r="4" spans="2:8" ht="92.25" customHeight="1" x14ac:dyDescent="0.3">
      <c r="B4" s="72" t="s">
        <v>81</v>
      </c>
      <c r="C4" s="73"/>
      <c r="D4" s="73"/>
      <c r="E4" s="73"/>
      <c r="F4" s="73"/>
      <c r="G4" s="73"/>
      <c r="H4" s="74"/>
    </row>
    <row r="5" spans="2:8" ht="33.6" customHeight="1" x14ac:dyDescent="0.3">
      <c r="B5" s="8" t="s">
        <v>0</v>
      </c>
      <c r="H5" s="7"/>
    </row>
    <row r="6" spans="2:8" ht="39.75" customHeight="1" x14ac:dyDescent="0.3">
      <c r="B6" s="6" t="s">
        <v>1</v>
      </c>
      <c r="C6" s="70" t="s">
        <v>4</v>
      </c>
      <c r="D6" s="70"/>
      <c r="E6" s="70"/>
      <c r="F6" s="70"/>
      <c r="G6" s="70"/>
      <c r="H6" s="71"/>
    </row>
    <row r="7" spans="2:8" ht="39.75" customHeight="1" x14ac:dyDescent="0.3">
      <c r="B7" s="6" t="s">
        <v>2</v>
      </c>
      <c r="C7" s="70" t="s">
        <v>5</v>
      </c>
      <c r="D7" s="70"/>
      <c r="E7" s="70"/>
      <c r="F7" s="70"/>
      <c r="G7" s="70"/>
      <c r="H7" s="71"/>
    </row>
    <row r="8" spans="2:8" ht="39.75" customHeight="1" x14ac:dyDescent="0.3">
      <c r="B8" s="6" t="s">
        <v>3</v>
      </c>
      <c r="C8" s="70" t="s">
        <v>6</v>
      </c>
      <c r="D8" s="70"/>
      <c r="E8" s="70"/>
      <c r="F8" s="70"/>
      <c r="G8" s="70"/>
      <c r="H8" s="71"/>
    </row>
    <row r="9" spans="2:8" ht="39.75" customHeight="1" x14ac:dyDescent="0.3">
      <c r="B9" s="6"/>
      <c r="C9" s="70"/>
      <c r="D9" s="70"/>
      <c r="E9" s="70"/>
      <c r="F9" s="70"/>
      <c r="G9" s="70"/>
      <c r="H9" s="71"/>
    </row>
    <row r="10" spans="2:8" ht="39.75" customHeight="1" x14ac:dyDescent="0.3">
      <c r="B10" s="6"/>
      <c r="C10" s="70"/>
      <c r="D10" s="70"/>
      <c r="E10" s="70"/>
      <c r="F10" s="70"/>
      <c r="G10" s="70"/>
      <c r="H10" s="71"/>
    </row>
    <row r="11" spans="2:8" ht="39.75" customHeight="1" x14ac:dyDescent="0.3">
      <c r="B11" s="6"/>
      <c r="C11" s="70"/>
      <c r="D11" s="70"/>
      <c r="E11" s="70"/>
      <c r="F11" s="70"/>
      <c r="G11" s="70"/>
      <c r="H11" s="71"/>
    </row>
    <row r="12" spans="2:8" ht="14.4" customHeight="1" x14ac:dyDescent="0.3"/>
    <row r="13" spans="2:8" ht="16.5" customHeight="1" x14ac:dyDescent="0.3"/>
    <row r="14" spans="2:8" ht="16.5" customHeight="1" x14ac:dyDescent="0.3"/>
    <row r="15" spans="2:8" ht="16.5" customHeight="1" x14ac:dyDescent="0.3"/>
    <row r="16" spans="2:8"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ht="16.5" customHeight="1" x14ac:dyDescent="0.3"/>
  </sheetData>
  <sheetProtection algorithmName="SHA-512" hashValue="N8pjiVfPvYuaynW9ADBx8Ms8Oik/aAQLYt7qqnNR64VSt040AjrNVqD09joNhfIpapEcA1jF0Xjo/N3jrg3ong==" saltValue="YhJ77buQS9jdMnFP1VlN1w==" spinCount="100000" sheet="1" objects="1" scenarios="1"/>
  <mergeCells count="7">
    <mergeCell ref="C11:H11"/>
    <mergeCell ref="B4:H4"/>
    <mergeCell ref="C6:H6"/>
    <mergeCell ref="C7:H7"/>
    <mergeCell ref="C8:H8"/>
    <mergeCell ref="C9:H9"/>
    <mergeCell ref="C10:H10"/>
  </mergeCells>
  <printOptions horizontalCentered="1"/>
  <pageMargins left="0.70866141732283472" right="0.70866141732283472" top="0.47244094488188981" bottom="0.43307086614173229"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1B131-FF33-4209-9267-6AC418BB9C70}">
  <sheetPr>
    <pageSetUpPr fitToPage="1"/>
  </sheetPr>
  <dimension ref="A1:G28"/>
  <sheetViews>
    <sheetView showGridLines="0" view="pageBreakPreview" zoomScaleNormal="100" zoomScaleSheetLayoutView="100" workbookViewId="0">
      <selection activeCell="D13" sqref="D13"/>
    </sheetView>
  </sheetViews>
  <sheetFormatPr defaultColWidth="9.109375" defaultRowHeight="14.4" x14ac:dyDescent="0.3"/>
  <cols>
    <col min="1" max="2" width="9.5546875" style="9" customWidth="1"/>
    <col min="3" max="3" width="57.33203125" style="9" customWidth="1"/>
    <col min="4" max="4" width="47" style="13" customWidth="1"/>
    <col min="5" max="6" width="33.5546875" style="13" customWidth="1"/>
    <col min="7" max="7" width="83.33203125" style="13" customWidth="1"/>
    <col min="8" max="16384" width="9.109375" style="9"/>
  </cols>
  <sheetData>
    <row r="1" spans="1:7" ht="36" customHeight="1" x14ac:dyDescent="0.3">
      <c r="A1" s="82" t="s">
        <v>82</v>
      </c>
      <c r="B1" s="83"/>
      <c r="C1" s="83"/>
      <c r="D1" s="83"/>
      <c r="E1" s="83"/>
      <c r="F1" s="83"/>
      <c r="G1" s="84"/>
    </row>
    <row r="2" spans="1:7" s="11" customFormat="1" x14ac:dyDescent="0.3">
      <c r="A2" s="85" t="s">
        <v>7</v>
      </c>
      <c r="B2" s="86"/>
      <c r="C2" s="86"/>
      <c r="D2" s="10"/>
      <c r="E2" s="10"/>
      <c r="F2" s="10"/>
      <c r="G2" s="31"/>
    </row>
    <row r="3" spans="1:7" x14ac:dyDescent="0.3">
      <c r="A3" s="32" t="s">
        <v>8</v>
      </c>
      <c r="B3" s="33" t="s">
        <v>9</v>
      </c>
      <c r="C3" s="34" t="s">
        <v>10</v>
      </c>
      <c r="D3" s="33" t="s">
        <v>11</v>
      </c>
      <c r="E3" s="33" t="s">
        <v>12</v>
      </c>
      <c r="F3" s="33" t="s">
        <v>13</v>
      </c>
      <c r="G3" s="69" t="s">
        <v>14</v>
      </c>
    </row>
    <row r="4" spans="1:7" ht="89.25" customHeight="1" x14ac:dyDescent="0.3">
      <c r="A4" s="87" t="s">
        <v>15</v>
      </c>
      <c r="B4" s="12" t="s">
        <v>16</v>
      </c>
      <c r="C4" s="35" t="s">
        <v>17</v>
      </c>
      <c r="D4" s="50" t="s">
        <v>18</v>
      </c>
      <c r="E4" s="88">
        <v>-22000</v>
      </c>
      <c r="F4" s="89" cm="1">
        <f t="array" ref="F4">_xlfn.IFS(D5=0,0,D5&lt;=D8,E4,D5&gt;=D9,0,D5&lt;D8&gt;D9,((1-(D5-D8)/(D9-D8))*E4))</f>
        <v>0</v>
      </c>
      <c r="G4" s="90" t="s">
        <v>79</v>
      </c>
    </row>
    <row r="5" spans="1:7" ht="43.2" x14ac:dyDescent="0.3">
      <c r="A5" s="87"/>
      <c r="B5" s="12" t="s">
        <v>19</v>
      </c>
      <c r="C5" s="35" t="s">
        <v>20</v>
      </c>
      <c r="D5" s="51"/>
      <c r="E5" s="88"/>
      <c r="F5" s="89"/>
      <c r="G5" s="91"/>
    </row>
    <row r="6" spans="1:7" ht="28.8" x14ac:dyDescent="0.3">
      <c r="A6" s="87"/>
      <c r="B6" s="12" t="s">
        <v>21</v>
      </c>
      <c r="C6" s="35" t="s">
        <v>22</v>
      </c>
      <c r="D6" s="36" t="s">
        <v>23</v>
      </c>
      <c r="E6" s="88"/>
      <c r="F6" s="89"/>
      <c r="G6" s="91"/>
    </row>
    <row r="7" spans="1:7" hidden="1" x14ac:dyDescent="0.3"/>
    <row r="8" spans="1:7" hidden="1" x14ac:dyDescent="0.3">
      <c r="C8" s="9" t="s">
        <v>24</v>
      </c>
      <c r="D8" s="13">
        <v>5</v>
      </c>
    </row>
    <row r="9" spans="1:7" hidden="1" x14ac:dyDescent="0.3">
      <c r="C9" s="9" t="s">
        <v>25</v>
      </c>
      <c r="D9" s="13">
        <v>45</v>
      </c>
    </row>
    <row r="11" spans="1:7" s="11" customFormat="1" x14ac:dyDescent="0.3">
      <c r="A11" s="75" t="s">
        <v>26</v>
      </c>
      <c r="B11" s="76"/>
      <c r="C11" s="76"/>
      <c r="D11" s="37"/>
      <c r="E11" s="37"/>
      <c r="F11" s="37"/>
      <c r="G11" s="38"/>
    </row>
    <row r="12" spans="1:7" x14ac:dyDescent="0.3">
      <c r="A12" s="32" t="s">
        <v>8</v>
      </c>
      <c r="B12" s="33" t="s">
        <v>9</v>
      </c>
      <c r="C12" s="34" t="s">
        <v>10</v>
      </c>
      <c r="D12" s="33" t="s">
        <v>11</v>
      </c>
      <c r="E12" s="33" t="s">
        <v>12</v>
      </c>
      <c r="F12" s="33" t="s">
        <v>13</v>
      </c>
      <c r="G12" s="69" t="s">
        <v>14</v>
      </c>
    </row>
    <row r="13" spans="1:7" ht="86.4" x14ac:dyDescent="0.3">
      <c r="A13" s="12" t="s">
        <v>27</v>
      </c>
      <c r="B13" s="12" t="s">
        <v>16</v>
      </c>
      <c r="C13" s="14" t="s">
        <v>28</v>
      </c>
      <c r="D13" s="52" t="s">
        <v>29</v>
      </c>
      <c r="E13" s="68">
        <f>E4/4</f>
        <v>-5500</v>
      </c>
      <c r="F13" s="68">
        <f>E13*(VLOOKUP(D13,D15:E21,2,FALSE))</f>
        <v>0</v>
      </c>
      <c r="G13" s="39" t="s">
        <v>80</v>
      </c>
    </row>
    <row r="14" spans="1:7" hidden="1" x14ac:dyDescent="0.3">
      <c r="C14" s="15"/>
      <c r="D14" s="40"/>
      <c r="E14" s="16"/>
      <c r="F14" s="16"/>
      <c r="G14" s="16"/>
    </row>
    <row r="15" spans="1:7" hidden="1" x14ac:dyDescent="0.3">
      <c r="C15" s="15"/>
      <c r="D15" s="41" t="s">
        <v>29</v>
      </c>
      <c r="E15" s="16">
        <v>0</v>
      </c>
      <c r="F15" s="16"/>
      <c r="G15" s="16"/>
    </row>
    <row r="16" spans="1:7" hidden="1" x14ac:dyDescent="0.3">
      <c r="C16" s="15"/>
      <c r="D16" s="42" t="s">
        <v>30</v>
      </c>
      <c r="E16" s="16">
        <v>0</v>
      </c>
      <c r="F16" s="16"/>
      <c r="G16" s="16"/>
    </row>
    <row r="17" spans="1:7" hidden="1" x14ac:dyDescent="0.3">
      <c r="C17" s="15"/>
      <c r="D17" s="41" t="s">
        <v>31</v>
      </c>
      <c r="E17" s="16">
        <v>0.2</v>
      </c>
      <c r="F17" s="16"/>
      <c r="G17" s="16"/>
    </row>
    <row r="18" spans="1:7" hidden="1" x14ac:dyDescent="0.3">
      <c r="C18" s="15"/>
      <c r="D18" s="41" t="s">
        <v>32</v>
      </c>
      <c r="E18" s="16">
        <v>0.4</v>
      </c>
      <c r="F18" s="16"/>
      <c r="G18" s="16"/>
    </row>
    <row r="19" spans="1:7" hidden="1" x14ac:dyDescent="0.3">
      <c r="C19" s="15"/>
      <c r="D19" s="41" t="s">
        <v>33</v>
      </c>
      <c r="E19" s="16">
        <v>0.6</v>
      </c>
      <c r="F19" s="16"/>
      <c r="G19" s="16"/>
    </row>
    <row r="20" spans="1:7" hidden="1" x14ac:dyDescent="0.3">
      <c r="C20" s="15"/>
      <c r="D20" s="41" t="s">
        <v>34</v>
      </c>
      <c r="E20" s="16">
        <v>0.8</v>
      </c>
      <c r="F20" s="16"/>
      <c r="G20" s="16"/>
    </row>
    <row r="21" spans="1:7" hidden="1" x14ac:dyDescent="0.3">
      <c r="C21" s="15"/>
      <c r="D21" s="41" t="s">
        <v>35</v>
      </c>
      <c r="E21" s="16">
        <v>1</v>
      </c>
      <c r="F21" s="16"/>
      <c r="G21" s="16"/>
    </row>
    <row r="22" spans="1:7" x14ac:dyDescent="0.3">
      <c r="C22" s="15"/>
      <c r="D22" s="40"/>
      <c r="E22" s="16"/>
      <c r="F22" s="16"/>
      <c r="G22" s="43"/>
    </row>
    <row r="23" spans="1:7" ht="28.8" x14ac:dyDescent="0.3">
      <c r="C23" s="15"/>
      <c r="D23" s="40"/>
      <c r="E23" s="44" t="s">
        <v>36</v>
      </c>
      <c r="F23" s="44" t="s">
        <v>13</v>
      </c>
      <c r="G23" s="43"/>
    </row>
    <row r="24" spans="1:7" x14ac:dyDescent="0.3">
      <c r="C24" s="15"/>
      <c r="D24" s="37" t="s">
        <v>37</v>
      </c>
      <c r="E24" s="45">
        <f>SUM(E4+E13)</f>
        <v>-27500</v>
      </c>
      <c r="F24" s="46">
        <f>SUM(F4+F13)</f>
        <v>0</v>
      </c>
      <c r="G24" s="43"/>
    </row>
    <row r="25" spans="1:7" x14ac:dyDescent="0.3">
      <c r="C25" s="15"/>
      <c r="D25" s="40"/>
      <c r="E25" s="16"/>
      <c r="F25" s="16"/>
      <c r="G25" s="43"/>
    </row>
    <row r="26" spans="1:7" x14ac:dyDescent="0.3">
      <c r="A26" s="75" t="s">
        <v>38</v>
      </c>
      <c r="B26" s="76"/>
      <c r="C26" s="76"/>
      <c r="D26" s="47"/>
      <c r="E26" s="47"/>
      <c r="F26" s="47"/>
      <c r="G26" s="48"/>
    </row>
    <row r="27" spans="1:7" x14ac:dyDescent="0.3">
      <c r="A27" s="32" t="s">
        <v>8</v>
      </c>
      <c r="B27" s="33"/>
      <c r="C27" s="77" t="s">
        <v>39</v>
      </c>
      <c r="D27" s="77"/>
      <c r="E27" s="77"/>
      <c r="F27" s="77"/>
      <c r="G27" s="78"/>
    </row>
    <row r="28" spans="1:7" x14ac:dyDescent="0.3">
      <c r="A28" s="49" t="s">
        <v>40</v>
      </c>
      <c r="B28" s="49"/>
      <c r="C28" s="79" t="s">
        <v>41</v>
      </c>
      <c r="D28" s="80"/>
      <c r="E28" s="80"/>
      <c r="F28" s="80"/>
      <c r="G28" s="81"/>
    </row>
  </sheetData>
  <sheetProtection algorithmName="SHA-512" hashValue="Mvp09hA/jEdzvenGJbdkyiTCEm0wzzz/L2NqwegJ1iU1pz8jg/p/pyPq3DB2x8kl7LwZYH/mZ6rV49f329BLtA==" saltValue="jo2JlGz3hRdBRFjZ6+ySDA==" spinCount="100000" sheet="1" objects="1" scenarios="1"/>
  <mergeCells count="10">
    <mergeCell ref="A11:C11"/>
    <mergeCell ref="A26:C26"/>
    <mergeCell ref="C27:G27"/>
    <mergeCell ref="C28:G28"/>
    <mergeCell ref="A1:G1"/>
    <mergeCell ref="A2:C2"/>
    <mergeCell ref="A4:A6"/>
    <mergeCell ref="E4:E6"/>
    <mergeCell ref="F4:F6"/>
    <mergeCell ref="G4:G6"/>
  </mergeCells>
  <dataValidations count="2">
    <dataValidation operator="lessThanOrEqual" allowBlank="1" showInputMessage="1" showErrorMessage="1" sqref="C3:G3 C12:C21 E12:G21 D12 C27:C28 D14:D21 C22:G25" xr:uid="{87504844-1F1E-41E2-A6B2-2E1AFD347925}"/>
    <dataValidation type="list" operator="lessThanOrEqual" allowBlank="1" showInputMessage="1" showErrorMessage="1" sqref="D13" xr:uid="{D8ADEA29-6AE0-4C37-80CE-913DF052A574}">
      <formula1>$D$15:$D$21</formula1>
    </dataValidation>
  </dataValidations>
  <pageMargins left="0.7" right="0.7" top="0.75" bottom="0.75" header="0.3" footer="0.3"/>
  <pageSetup paperSize="9" scale="4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B5A62-49D2-4B0B-B5E0-66D5F756A7CC}">
  <dimension ref="A1:H31"/>
  <sheetViews>
    <sheetView showGridLines="0" view="pageBreakPreview" zoomScaleNormal="100" zoomScaleSheetLayoutView="100" workbookViewId="0">
      <selection activeCell="E4" sqref="E4"/>
    </sheetView>
  </sheetViews>
  <sheetFormatPr defaultColWidth="9.109375" defaultRowHeight="14.4" x14ac:dyDescent="0.3"/>
  <cols>
    <col min="1" max="1" width="9.5546875" style="9" customWidth="1"/>
    <col min="2" max="2" width="57.33203125" style="9" customWidth="1"/>
    <col min="3" max="3" width="22" style="13" customWidth="1"/>
    <col min="4" max="4" width="24.109375" style="13" customWidth="1"/>
    <col min="5" max="5" width="29.88671875" style="13" customWidth="1"/>
    <col min="6" max="6" width="25.5546875" style="13" customWidth="1"/>
    <col min="7" max="7" width="30" style="13" customWidth="1"/>
    <col min="8" max="16384" width="9.109375" style="9"/>
  </cols>
  <sheetData>
    <row r="1" spans="1:7" ht="36" customHeight="1" x14ac:dyDescent="0.3">
      <c r="A1" s="82" t="s">
        <v>83</v>
      </c>
      <c r="B1" s="83"/>
      <c r="C1" s="83"/>
      <c r="D1" s="83"/>
      <c r="E1" s="83"/>
      <c r="F1" s="83"/>
      <c r="G1" s="84"/>
    </row>
    <row r="2" spans="1:7" s="11" customFormat="1" x14ac:dyDescent="0.3">
      <c r="A2" s="85" t="s">
        <v>42</v>
      </c>
      <c r="B2" s="86"/>
      <c r="C2" s="10"/>
      <c r="D2" s="10"/>
      <c r="E2" s="10"/>
      <c r="F2" s="10"/>
      <c r="G2" s="31"/>
    </row>
    <row r="3" spans="1:7" x14ac:dyDescent="0.3">
      <c r="A3" s="17" t="s">
        <v>8</v>
      </c>
      <c r="B3" s="18" t="s">
        <v>43</v>
      </c>
      <c r="C3" s="19" t="s">
        <v>44</v>
      </c>
      <c r="D3" s="19" t="s">
        <v>45</v>
      </c>
      <c r="E3" s="19" t="s">
        <v>46</v>
      </c>
      <c r="F3" s="19" t="s">
        <v>47</v>
      </c>
      <c r="G3" s="53" t="s">
        <v>48</v>
      </c>
    </row>
    <row r="4" spans="1:7" x14ac:dyDescent="0.3">
      <c r="A4" s="12" t="s">
        <v>49</v>
      </c>
      <c r="B4" s="54" t="s">
        <v>50</v>
      </c>
      <c r="C4" s="12" t="s">
        <v>51</v>
      </c>
      <c r="D4" s="12" t="s">
        <v>52</v>
      </c>
      <c r="E4" s="67"/>
      <c r="F4" s="55">
        <v>80</v>
      </c>
      <c r="G4" s="56">
        <f>F4*E4</f>
        <v>0</v>
      </c>
    </row>
    <row r="5" spans="1:7" x14ac:dyDescent="0.3">
      <c r="A5" s="12" t="s">
        <v>53</v>
      </c>
      <c r="B5" s="54" t="s">
        <v>50</v>
      </c>
      <c r="C5" s="12" t="s">
        <v>54</v>
      </c>
      <c r="D5" s="12" t="s">
        <v>52</v>
      </c>
      <c r="E5" s="67"/>
      <c r="F5" s="55">
        <v>185</v>
      </c>
      <c r="G5" s="56">
        <f t="shared" ref="G5:G6" si="0">F5*E5</f>
        <v>0</v>
      </c>
    </row>
    <row r="6" spans="1:7" x14ac:dyDescent="0.3">
      <c r="A6" s="12" t="s">
        <v>55</v>
      </c>
      <c r="B6" s="54" t="s">
        <v>50</v>
      </c>
      <c r="C6" s="12" t="s">
        <v>56</v>
      </c>
      <c r="D6" s="12" t="s">
        <v>52</v>
      </c>
      <c r="E6" s="67"/>
      <c r="F6" s="55">
        <v>2900</v>
      </c>
      <c r="G6" s="56">
        <f t="shared" si="0"/>
        <v>0</v>
      </c>
    </row>
    <row r="8" spans="1:7" s="11" customFormat="1" x14ac:dyDescent="0.3">
      <c r="A8" s="75" t="s">
        <v>57</v>
      </c>
      <c r="B8" s="76"/>
      <c r="C8" s="37"/>
      <c r="D8" s="37"/>
      <c r="E8" s="37"/>
      <c r="F8" s="37"/>
      <c r="G8" s="38"/>
    </row>
    <row r="9" spans="1:7" x14ac:dyDescent="0.3">
      <c r="A9" s="17" t="s">
        <v>8</v>
      </c>
      <c r="B9" s="18" t="s">
        <v>43</v>
      </c>
      <c r="C9" s="19" t="s">
        <v>44</v>
      </c>
      <c r="D9" s="19" t="s">
        <v>45</v>
      </c>
      <c r="E9" s="19" t="s">
        <v>46</v>
      </c>
      <c r="F9" s="19" t="s">
        <v>47</v>
      </c>
      <c r="G9" s="53" t="s">
        <v>48</v>
      </c>
    </row>
    <row r="10" spans="1:7" x14ac:dyDescent="0.3">
      <c r="A10" s="12" t="s">
        <v>58</v>
      </c>
      <c r="B10" s="14" t="s">
        <v>57</v>
      </c>
      <c r="C10" s="12" t="s">
        <v>51</v>
      </c>
      <c r="D10" s="12" t="s">
        <v>52</v>
      </c>
      <c r="E10" s="67"/>
      <c r="F10" s="55">
        <v>80</v>
      </c>
      <c r="G10" s="57">
        <f>F10*E10</f>
        <v>0</v>
      </c>
    </row>
    <row r="11" spans="1:7" x14ac:dyDescent="0.3">
      <c r="A11" s="12" t="s">
        <v>59</v>
      </c>
      <c r="B11" s="58" t="s">
        <v>57</v>
      </c>
      <c r="C11" s="12" t="s">
        <v>54</v>
      </c>
      <c r="D11" s="12" t="s">
        <v>52</v>
      </c>
      <c r="E11" s="67"/>
      <c r="F11" s="55">
        <v>185</v>
      </c>
      <c r="G11" s="57">
        <f t="shared" ref="G11:G12" si="1">F11*E11</f>
        <v>0</v>
      </c>
    </row>
    <row r="12" spans="1:7" x14ac:dyDescent="0.3">
      <c r="A12" s="12" t="s">
        <v>60</v>
      </c>
      <c r="B12" s="58" t="s">
        <v>57</v>
      </c>
      <c r="C12" s="12" t="s">
        <v>56</v>
      </c>
      <c r="D12" s="12" t="s">
        <v>52</v>
      </c>
      <c r="E12" s="67"/>
      <c r="F12" s="55">
        <v>2900</v>
      </c>
      <c r="G12" s="57">
        <f t="shared" si="1"/>
        <v>0</v>
      </c>
    </row>
    <row r="13" spans="1:7" x14ac:dyDescent="0.3">
      <c r="B13" s="15"/>
      <c r="C13" s="40"/>
      <c r="D13" s="16"/>
      <c r="E13" s="16"/>
      <c r="F13" s="16"/>
      <c r="G13" s="16"/>
    </row>
    <row r="14" spans="1:7" ht="26.25" customHeight="1" x14ac:dyDescent="0.3">
      <c r="B14" s="15"/>
      <c r="C14" s="40"/>
      <c r="D14" s="16"/>
      <c r="E14" s="16"/>
      <c r="F14" s="10" t="s">
        <v>61</v>
      </c>
      <c r="G14" s="20">
        <f>SUM(G4:G6,G10:G12)</f>
        <v>0</v>
      </c>
    </row>
    <row r="15" spans="1:7" x14ac:dyDescent="0.3">
      <c r="B15" s="15"/>
      <c r="C15" s="40"/>
      <c r="D15" s="16"/>
      <c r="E15" s="16"/>
      <c r="F15" s="43"/>
      <c r="G15" s="59"/>
    </row>
    <row r="16" spans="1:7" s="60" customFormat="1" x14ac:dyDescent="0.3">
      <c r="A16" s="75" t="s">
        <v>62</v>
      </c>
      <c r="B16" s="76"/>
      <c r="C16" s="47"/>
      <c r="D16" s="47"/>
      <c r="E16" s="47"/>
      <c r="F16" s="47"/>
      <c r="G16" s="48"/>
    </row>
    <row r="17" spans="1:8" s="60" customFormat="1" x14ac:dyDescent="0.3">
      <c r="A17" s="17" t="s">
        <v>8</v>
      </c>
      <c r="B17" s="18" t="s">
        <v>63</v>
      </c>
      <c r="C17" s="19" t="s">
        <v>64</v>
      </c>
      <c r="D17" s="19" t="s">
        <v>65</v>
      </c>
      <c r="E17" s="19"/>
      <c r="F17" s="19" t="s">
        <v>66</v>
      </c>
      <c r="G17" s="53" t="s">
        <v>67</v>
      </c>
    </row>
    <row r="18" spans="1:8" s="60" customFormat="1" x14ac:dyDescent="0.3">
      <c r="A18" s="61" t="s">
        <v>68</v>
      </c>
      <c r="B18" s="21"/>
      <c r="C18" s="22"/>
      <c r="D18" s="23"/>
      <c r="E18" s="23"/>
      <c r="F18" s="23"/>
      <c r="G18" s="23"/>
      <c r="H18" s="62"/>
    </row>
    <row r="19" spans="1:8" s="65" customFormat="1" ht="15.6" customHeight="1" x14ac:dyDescent="0.3">
      <c r="A19" s="63"/>
      <c r="B19" s="24"/>
      <c r="C19" s="25"/>
      <c r="D19" s="26"/>
      <c r="E19" s="26"/>
      <c r="F19" s="26"/>
      <c r="G19" s="26"/>
      <c r="H19" s="64"/>
    </row>
    <row r="20" spans="1:8" s="60" customFormat="1" x14ac:dyDescent="0.3">
      <c r="A20" s="75" t="s">
        <v>69</v>
      </c>
      <c r="B20" s="76"/>
      <c r="C20" s="47"/>
      <c r="D20" s="47"/>
      <c r="E20" s="47"/>
      <c r="F20" s="47"/>
      <c r="G20" s="48"/>
      <c r="H20" s="62"/>
    </row>
    <row r="21" spans="1:8" s="60" customFormat="1" ht="20.399999999999999" customHeight="1" x14ac:dyDescent="0.3">
      <c r="A21" s="17" t="s">
        <v>8</v>
      </c>
      <c r="B21" s="18" t="s">
        <v>63</v>
      </c>
      <c r="C21" s="19" t="s">
        <v>44</v>
      </c>
      <c r="D21" s="19" t="s">
        <v>64</v>
      </c>
      <c r="E21" s="19" t="s">
        <v>65</v>
      </c>
      <c r="F21" s="19" t="s">
        <v>66</v>
      </c>
      <c r="G21" s="53" t="s">
        <v>67</v>
      </c>
      <c r="H21" s="62"/>
    </row>
    <row r="22" spans="1:8" s="60" customFormat="1" x14ac:dyDescent="0.3">
      <c r="A22" s="61" t="s">
        <v>70</v>
      </c>
      <c r="B22" s="21"/>
      <c r="C22" s="30" t="s">
        <v>51</v>
      </c>
      <c r="D22" s="23"/>
      <c r="E22" s="23"/>
      <c r="F22" s="23"/>
      <c r="G22" s="23"/>
      <c r="H22" s="62"/>
    </row>
    <row r="23" spans="1:8" s="60" customFormat="1" x14ac:dyDescent="0.3">
      <c r="A23" s="61" t="s">
        <v>71</v>
      </c>
      <c r="B23" s="21"/>
      <c r="C23" s="30" t="s">
        <v>54</v>
      </c>
      <c r="D23" s="23"/>
      <c r="E23" s="23"/>
      <c r="F23" s="23"/>
      <c r="G23" s="23"/>
    </row>
    <row r="24" spans="1:8" s="60" customFormat="1" x14ac:dyDescent="0.3">
      <c r="A24" s="61" t="s">
        <v>72</v>
      </c>
      <c r="B24" s="21"/>
      <c r="C24" s="30" t="s">
        <v>56</v>
      </c>
      <c r="D24" s="23"/>
      <c r="E24" s="23"/>
      <c r="F24" s="23"/>
      <c r="G24" s="23"/>
    </row>
    <row r="25" spans="1:8" x14ac:dyDescent="0.3">
      <c r="B25" s="15"/>
      <c r="C25" s="40"/>
      <c r="D25" s="16"/>
      <c r="E25" s="16"/>
      <c r="F25" s="43"/>
      <c r="G25" s="59"/>
    </row>
    <row r="26" spans="1:8" x14ac:dyDescent="0.3">
      <c r="A26" s="86" t="s">
        <v>38</v>
      </c>
      <c r="B26" s="86"/>
      <c r="C26" s="66"/>
      <c r="D26" s="66"/>
      <c r="E26" s="66"/>
      <c r="F26" s="66"/>
      <c r="G26" s="66"/>
    </row>
    <row r="27" spans="1:8" x14ac:dyDescent="0.3">
      <c r="A27" s="19" t="s">
        <v>8</v>
      </c>
      <c r="B27" s="92" t="s">
        <v>39</v>
      </c>
      <c r="C27" s="92"/>
      <c r="D27" s="92"/>
      <c r="E27" s="92"/>
      <c r="F27" s="92"/>
      <c r="G27" s="92"/>
    </row>
    <row r="28" spans="1:8" x14ac:dyDescent="0.3">
      <c r="A28" s="49" t="s">
        <v>40</v>
      </c>
      <c r="B28" s="93" t="s">
        <v>41</v>
      </c>
      <c r="C28" s="93"/>
      <c r="D28" s="93"/>
      <c r="E28" s="93"/>
      <c r="F28" s="93"/>
      <c r="G28" s="93"/>
    </row>
    <row r="29" spans="1:8" x14ac:dyDescent="0.3">
      <c r="A29" s="12">
        <v>1</v>
      </c>
      <c r="B29" s="93" t="s">
        <v>73</v>
      </c>
      <c r="C29" s="93"/>
      <c r="D29" s="93"/>
      <c r="E29" s="93"/>
      <c r="F29" s="93"/>
      <c r="G29" s="93"/>
    </row>
    <row r="30" spans="1:8" ht="27.6" customHeight="1" x14ac:dyDescent="0.3">
      <c r="A30" s="12">
        <v>2</v>
      </c>
      <c r="B30" s="94" t="s">
        <v>74</v>
      </c>
      <c r="C30" s="94"/>
      <c r="D30" s="94"/>
      <c r="E30" s="94"/>
      <c r="F30" s="94"/>
      <c r="G30" s="94"/>
    </row>
    <row r="31" spans="1:8" x14ac:dyDescent="0.3">
      <c r="A31" s="12">
        <v>3</v>
      </c>
      <c r="B31" s="93" t="s">
        <v>75</v>
      </c>
      <c r="C31" s="93"/>
      <c r="D31" s="93"/>
      <c r="E31" s="93"/>
      <c r="F31" s="93"/>
      <c r="G31" s="93"/>
    </row>
  </sheetData>
  <sheetProtection algorithmName="SHA-512" hashValue="hJshzLWlRGmlzs62Zm3nQp1e4t76dkooXgt3YuCAviVGA2oWx3bv3rxyKe/zevF7Fi/pVSdcmm/b9vZUncWMRQ==" saltValue="cHlDupnyXNbnfHPUeDjvoA==" spinCount="100000" sheet="1" objects="1" scenarios="1"/>
  <mergeCells count="11">
    <mergeCell ref="B27:G27"/>
    <mergeCell ref="B28:G28"/>
    <mergeCell ref="B29:G29"/>
    <mergeCell ref="B30:G30"/>
    <mergeCell ref="B31:G31"/>
    <mergeCell ref="A26:B26"/>
    <mergeCell ref="A1:G1"/>
    <mergeCell ref="A2:B2"/>
    <mergeCell ref="A8:B8"/>
    <mergeCell ref="A16:B16"/>
    <mergeCell ref="A20:B20"/>
  </mergeCells>
  <dataValidations count="1">
    <dataValidation operator="lessThanOrEqual" allowBlank="1" showInputMessage="1" showErrorMessage="1" sqref="G9:G12 B17:G19 B3:G3 B9:B12 B13:G15 C9:F9 B21:G25 B27:B31" xr:uid="{B555099E-DC91-4F7C-AF6C-4867D3EE26A2}"/>
  </dataValidations>
  <pageMargins left="0.7" right="0.7" top="0.75" bottom="0.75" header="0.3" footer="0.3"/>
  <pageSetup paperSize="9" scale="6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E4B9A-4C79-4AA3-830D-87A6AF7E7171}">
  <dimension ref="A1:C8"/>
  <sheetViews>
    <sheetView showGridLines="0" view="pageBreakPreview" zoomScaleNormal="100" zoomScaleSheetLayoutView="100" workbookViewId="0">
      <selection activeCell="C11" sqref="A1:XFD1048576"/>
    </sheetView>
  </sheetViews>
  <sheetFormatPr defaultColWidth="9.109375" defaultRowHeight="14.4" x14ac:dyDescent="0.3"/>
  <cols>
    <col min="1" max="1" width="9.5546875" style="9" customWidth="1"/>
    <col min="2" max="2" width="57.33203125" style="9" customWidth="1"/>
    <col min="3" max="3" width="33.5546875" style="13" customWidth="1"/>
    <col min="4" max="16384" width="9.109375" style="9"/>
  </cols>
  <sheetData>
    <row r="1" spans="1:3" ht="36" customHeight="1" x14ac:dyDescent="0.3">
      <c r="A1" s="82" t="s">
        <v>84</v>
      </c>
      <c r="B1" s="83"/>
      <c r="C1" s="83"/>
    </row>
    <row r="2" spans="1:3" s="11" customFormat="1" x14ac:dyDescent="0.3">
      <c r="A2" s="85"/>
      <c r="B2" s="86"/>
      <c r="C2" s="10"/>
    </row>
    <row r="3" spans="1:3" x14ac:dyDescent="0.3">
      <c r="A3" s="17" t="s">
        <v>8</v>
      </c>
      <c r="B3" s="18" t="s">
        <v>43</v>
      </c>
      <c r="C3" s="19"/>
    </row>
    <row r="4" spans="1:3" x14ac:dyDescent="0.3">
      <c r="A4" s="12" t="s">
        <v>76</v>
      </c>
      <c r="B4" s="14" t="s">
        <v>13</v>
      </c>
      <c r="C4" s="68">
        <f>'1. Kwaliteit Perceel 2 BSA'!F24</f>
        <v>0</v>
      </c>
    </row>
    <row r="5" spans="1:3" x14ac:dyDescent="0.3">
      <c r="A5" s="12" t="s">
        <v>77</v>
      </c>
      <c r="B5" s="14" t="s">
        <v>78</v>
      </c>
      <c r="C5" s="68">
        <f>'2. Prijs Perceel 2 BSA'!G14</f>
        <v>0</v>
      </c>
    </row>
    <row r="6" spans="1:3" x14ac:dyDescent="0.3">
      <c r="A6" s="13"/>
      <c r="B6" s="27"/>
      <c r="C6" s="28"/>
    </row>
    <row r="7" spans="1:3" ht="28.8" x14ac:dyDescent="0.3">
      <c r="B7" s="29" t="s">
        <v>85</v>
      </c>
      <c r="C7" s="20">
        <f>SUM(C4:C5)</f>
        <v>0</v>
      </c>
    </row>
    <row r="8" spans="1:3" x14ac:dyDescent="0.3">
      <c r="B8" s="15"/>
      <c r="C8" s="16"/>
    </row>
  </sheetData>
  <sheetProtection algorithmName="SHA-512" hashValue="Gj79JoahUOXwLgvaxEqBB4uJUyasZW4FrQ8d5HdKNg3DJlKGXyXiNsz3iClM674vLkkEh2lC/ss3hjYOkKbFDw==" saltValue="0ZnFrE8VHZ4cg0KRi9+rGw==" spinCount="100000" sheet="1" objects="1" scenarios="1"/>
  <mergeCells count="2">
    <mergeCell ref="A1:C1"/>
    <mergeCell ref="A2:B2"/>
  </mergeCells>
  <dataValidations count="1">
    <dataValidation operator="lessThanOrEqual" allowBlank="1" showInputMessage="1" showErrorMessage="1" sqref="B3:C8" xr:uid="{7A5ED147-A25C-4E9F-A958-69408D8B9435}"/>
  </dataValidations>
  <pageMargins left="0.7" right="0.7" top="0.75" bottom="0.75" header="0.3" footer="0.3"/>
  <pageSetup paperSize="9" scale="6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57fb7290-b59d-4e32-9476-5a47a4cb54b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6B1DDAB074C6640B2B615E5CC8CBD6B" ma:contentTypeVersion="19" ma:contentTypeDescription="Een nieuw document maken." ma:contentTypeScope="" ma:versionID="b569f178da0e7f3dfd46518bd75d4197">
  <xsd:schema xmlns:xsd="http://www.w3.org/2001/XMLSchema" xmlns:xs="http://www.w3.org/2001/XMLSchema" xmlns:p="http://schemas.microsoft.com/office/2006/metadata/properties" xmlns:ns2="57fb7290-b59d-4e32-9476-5a47a4cb54bb" xmlns:ns3="b77e2b43-37d4-4532-953b-53983e0992e2" xmlns:ns4="40faa72d-7604-4f4d-a488-93cffb7df14f" targetNamespace="http://schemas.microsoft.com/office/2006/metadata/properties" ma:root="true" ma:fieldsID="b802897dbe60f204385a5285807e62d7" ns2:_="" ns3:_="" ns4:_="">
    <xsd:import namespace="57fb7290-b59d-4e32-9476-5a47a4cb54bb"/>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fb7290-b59d-4e32-9476-5a47a4cb54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4C653B-1E35-4863-8772-7AC440F8D8FF}">
  <ds:schemaRefs>
    <ds:schemaRef ds:uri="http://schemas.microsoft.com/office/2006/metadata/properties"/>
    <ds:schemaRef ds:uri="http://schemas.microsoft.com/office/infopath/2007/PartnerControls"/>
    <ds:schemaRef ds:uri="40faa72d-7604-4f4d-a488-93cffb7df14f"/>
    <ds:schemaRef ds:uri="57fb7290-b59d-4e32-9476-5a47a4cb54bb"/>
  </ds:schemaRefs>
</ds:datastoreItem>
</file>

<file path=customXml/itemProps2.xml><?xml version="1.0" encoding="utf-8"?>
<ds:datastoreItem xmlns:ds="http://schemas.openxmlformats.org/officeDocument/2006/customXml" ds:itemID="{FA3FAC52-2232-4D6B-9191-9CEC3BA40B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fb7290-b59d-4e32-9476-5a47a4cb54bb"/>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BBE6844-C529-45B1-8BE7-567D6B82D8E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4</vt:i4>
      </vt:variant>
    </vt:vector>
  </HeadingPairs>
  <TitlesOfParts>
    <vt:vector size="8" baseType="lpstr">
      <vt:lpstr>Voorblad</vt:lpstr>
      <vt:lpstr>1. Kwaliteit Perceel 2 BSA</vt:lpstr>
      <vt:lpstr>2. Prijs Perceel 2 BSA</vt:lpstr>
      <vt:lpstr>3. Fictieve inschrijfprijs BSA</vt:lpstr>
      <vt:lpstr>'1. Kwaliteit Perceel 2 BSA'!Afdrukbereik</vt:lpstr>
      <vt:lpstr>'2. Prijs Perceel 2 BSA'!Afdrukbereik</vt:lpstr>
      <vt:lpstr>'3. Fictieve inschrijfprijs BSA'!Afdrukbereik</vt:lpstr>
      <vt:lpstr>Voorblad!Afdrukbereik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Geert Lubbers</dc:creator>
  <cp:lastModifiedBy>Gabriëlle Berends</cp:lastModifiedBy>
  <dcterms:created xsi:type="dcterms:W3CDTF">2021-05-06T12:33:15Z</dcterms:created>
  <dcterms:modified xsi:type="dcterms:W3CDTF">2025-05-13T14:25:41Z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0x010100C6B1DDAB074C6640B2B615E5CC8CBD6B</vt:lpwstr>
  </property>
</Properties>
</file>