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defaultThemeVersion="124226"/>
  <mc:AlternateContent xmlns:mc="http://schemas.openxmlformats.org/markup-compatibility/2006">
    <mc:Choice Requires="x15">
      <x15ac:absPath xmlns:x15ac="http://schemas.microsoft.com/office/spreadsheetml/2010/11/ac" url="https://pro10bv.sharepoint.com/sites/Pro10BV/Gedeelde documenten/1.Procurement/Ministeries/Staatsbosbeheer/2024 Lease wagenpark/5. Nota's van inlichtingen/NvI 1/"/>
    </mc:Choice>
  </mc:AlternateContent>
  <xr:revisionPtr revIDLastSave="3" documentId="8_{496EA47C-AA68-4261-8B98-FB5F1C1DDDA2}" xr6:coauthVersionLast="47" xr6:coauthVersionMax="47" xr10:uidLastSave="{DC0CF251-0D9D-41F7-9679-655B56A542E9}"/>
  <bookViews>
    <workbookView xWindow="-120" yWindow="-16320" windowWidth="29040" windowHeight="15720" tabRatio="921" firstSheet="2" activeTab="12" xr2:uid="{00000000-000D-0000-FFFF-FFFF00000000}"/>
  </bookViews>
  <sheets>
    <sheet name="Toelichting" sheetId="38" r:id="rId1"/>
    <sheet name="Overzichtsblad prijzen" sheetId="37" r:id="rId2"/>
    <sheet name="Bedrijfsauto cat. 1" sheetId="15" r:id="rId3"/>
    <sheet name="Bedrijfsauto cat. 3" sheetId="47" r:id="rId4"/>
    <sheet name="Bedrijfsauto cat. 4" sheetId="48" r:id="rId5"/>
    <sheet name="Bedrijfsauto cat. 5" sheetId="49" r:id="rId6"/>
    <sheet name="Bedrijfsauto cat. 6" sheetId="50" r:id="rId7"/>
    <sheet name="Bedrijfsauto cat. 7" sheetId="51" r:id="rId8"/>
    <sheet name="Bedrijfsauto cat. 8" sheetId="52" r:id="rId9"/>
    <sheet name="Dienstauto cat. 1" sheetId="36" r:id="rId10"/>
    <sheet name="Dienstauto cat. 2" sheetId="44" r:id="rId11"/>
    <sheet name="Dienstauto cat. 3" sheetId="45" r:id="rId12"/>
    <sheet name="Dienstauto cat. 4" sheetId="54"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36" l="1"/>
  <c r="B25" i="52"/>
  <c r="D31" i="54"/>
  <c r="C31" i="54"/>
  <c r="B31" i="54"/>
  <c r="D20" i="54"/>
  <c r="C20" i="54"/>
  <c r="B20" i="54"/>
  <c r="B41" i="45"/>
  <c r="B31" i="45"/>
  <c r="C31" i="45"/>
  <c r="D31" i="45"/>
  <c r="D20" i="45"/>
  <c r="C20" i="45"/>
  <c r="B20" i="45"/>
  <c r="B20" i="44"/>
  <c r="C20" i="44"/>
  <c r="D20" i="44"/>
  <c r="B31" i="44"/>
  <c r="C31" i="44"/>
  <c r="D31" i="44"/>
  <c r="D31" i="36"/>
  <c r="C31" i="36"/>
  <c r="B31" i="36"/>
  <c r="D20" i="36"/>
  <c r="C20" i="36"/>
  <c r="B20" i="36"/>
  <c r="C24" i="54"/>
  <c r="C25" i="54" s="1"/>
  <c r="D24" i="54"/>
  <c r="D25" i="54" s="1"/>
  <c r="B24" i="54"/>
  <c r="B25" i="54" s="1"/>
  <c r="C24" i="45"/>
  <c r="C25" i="45" s="1"/>
  <c r="D24" i="45"/>
  <c r="D25" i="45"/>
  <c r="B25" i="45"/>
  <c r="B24" i="45"/>
  <c r="C24" i="44"/>
  <c r="C25" i="44" s="1"/>
  <c r="D24" i="44"/>
  <c r="D25" i="44"/>
  <c r="B24" i="44"/>
  <c r="B25" i="44" s="1"/>
  <c r="C24" i="36"/>
  <c r="C25" i="36" s="1"/>
  <c r="D24" i="36"/>
  <c r="B24" i="36"/>
  <c r="B25" i="36" s="1"/>
  <c r="D25" i="36"/>
  <c r="C26" i="50"/>
  <c r="B26" i="50"/>
  <c r="B26" i="15"/>
  <c r="C25" i="50"/>
  <c r="B25" i="50"/>
  <c r="C13" i="50"/>
  <c r="C16" i="50"/>
  <c r="C20" i="50"/>
  <c r="C43" i="50" s="1"/>
  <c r="C21" i="50"/>
  <c r="C30" i="50"/>
  <c r="C32" i="50"/>
  <c r="C40" i="50"/>
  <c r="C41" i="50"/>
  <c r="B40" i="45"/>
  <c r="B40" i="44"/>
  <c r="B41" i="44" s="1"/>
  <c r="B40" i="36"/>
  <c r="B45" i="36" s="1"/>
  <c r="B30" i="49"/>
  <c r="B40" i="49"/>
  <c r="B40" i="47"/>
  <c r="B40" i="15"/>
  <c r="B41" i="15" s="1"/>
  <c r="A21" i="37"/>
  <c r="A20" i="37"/>
  <c r="B40" i="51"/>
  <c r="B25" i="15"/>
  <c r="B32" i="15"/>
  <c r="B16" i="15"/>
  <c r="B13" i="15"/>
  <c r="B41" i="36" l="1"/>
  <c r="C44" i="50"/>
  <c r="C40" i="36"/>
  <c r="C41" i="36" s="1"/>
  <c r="A16" i="37"/>
  <c r="A15" i="37"/>
  <c r="A14" i="37"/>
  <c r="A13" i="37"/>
  <c r="A9" i="37"/>
  <c r="A8" i="37"/>
  <c r="A7" i="37"/>
  <c r="A6" i="37"/>
  <c r="A5" i="37"/>
  <c r="A4" i="37"/>
  <c r="A3" i="37"/>
  <c r="D40" i="54"/>
  <c r="D41" i="54" s="1"/>
  <c r="C40" i="54"/>
  <c r="C41" i="54" s="1"/>
  <c r="B40" i="54"/>
  <c r="B41" i="54" s="1"/>
  <c r="D29" i="54"/>
  <c r="C29" i="54"/>
  <c r="B29" i="54"/>
  <c r="D17" i="54"/>
  <c r="C17" i="54"/>
  <c r="B17" i="54"/>
  <c r="D14" i="54"/>
  <c r="C14" i="54"/>
  <c r="B14" i="54"/>
  <c r="D40" i="52"/>
  <c r="C40" i="52"/>
  <c r="B40" i="52"/>
  <c r="B41" i="52" s="1"/>
  <c r="D32" i="52"/>
  <c r="C32" i="52"/>
  <c r="B32" i="52"/>
  <c r="D30" i="52"/>
  <c r="C30" i="52"/>
  <c r="B30" i="52"/>
  <c r="D20" i="52"/>
  <c r="C20" i="52"/>
  <c r="B20" i="52"/>
  <c r="D16" i="52"/>
  <c r="C16" i="52"/>
  <c r="B16" i="52"/>
  <c r="D13" i="52"/>
  <c r="C13" i="52"/>
  <c r="B13" i="52"/>
  <c r="C40" i="51"/>
  <c r="C41" i="51" s="1"/>
  <c r="C32" i="51"/>
  <c r="C30" i="51"/>
  <c r="C20" i="51"/>
  <c r="C16" i="51"/>
  <c r="C13" i="51"/>
  <c r="D40" i="51"/>
  <c r="D41" i="51" s="1"/>
  <c r="D32" i="51"/>
  <c r="B32" i="51"/>
  <c r="D30" i="51"/>
  <c r="B30" i="51"/>
  <c r="D20" i="51"/>
  <c r="B20" i="51"/>
  <c r="D16" i="51"/>
  <c r="B16" i="51"/>
  <c r="D13" i="51"/>
  <c r="B13" i="51"/>
  <c r="B40" i="50"/>
  <c r="B41" i="50" s="1"/>
  <c r="B32" i="50"/>
  <c r="B30" i="50"/>
  <c r="B20" i="50"/>
  <c r="B43" i="50" s="1"/>
  <c r="B16" i="50"/>
  <c r="B13" i="50"/>
  <c r="B41" i="49"/>
  <c r="B32" i="49"/>
  <c r="B20" i="49"/>
  <c r="B16" i="49"/>
  <c r="B13" i="49"/>
  <c r="C40" i="48"/>
  <c r="C41" i="48" s="1"/>
  <c r="C32" i="48"/>
  <c r="C30" i="48"/>
  <c r="C20" i="48"/>
  <c r="C16" i="48"/>
  <c r="C13" i="48"/>
  <c r="B40" i="48"/>
  <c r="B41" i="48" s="1"/>
  <c r="B32" i="48"/>
  <c r="B30" i="48"/>
  <c r="B20" i="48"/>
  <c r="B16" i="48"/>
  <c r="B13" i="48"/>
  <c r="B41" i="47"/>
  <c r="B32" i="47"/>
  <c r="B30" i="47"/>
  <c r="B20" i="47"/>
  <c r="B16" i="47"/>
  <c r="B13" i="47"/>
  <c r="D43" i="45"/>
  <c r="C43" i="45"/>
  <c r="D40" i="45"/>
  <c r="D41" i="45" s="1"/>
  <c r="C40" i="45"/>
  <c r="C41" i="45" s="1"/>
  <c r="D29" i="45"/>
  <c r="C29" i="45"/>
  <c r="B29" i="45"/>
  <c r="B43" i="45"/>
  <c r="B45" i="45" s="1"/>
  <c r="D17" i="45"/>
  <c r="C17" i="45"/>
  <c r="B17" i="45"/>
  <c r="D14" i="45"/>
  <c r="C14" i="45"/>
  <c r="B14" i="45"/>
  <c r="D40" i="44"/>
  <c r="D41" i="44" s="1"/>
  <c r="C40" i="44"/>
  <c r="C41" i="44" s="1"/>
  <c r="D29" i="44"/>
  <c r="C29" i="44"/>
  <c r="B29" i="44"/>
  <c r="B43" i="44"/>
  <c r="B45" i="44" s="1"/>
  <c r="D17" i="44"/>
  <c r="C17" i="44"/>
  <c r="B17" i="44"/>
  <c r="D14" i="44"/>
  <c r="C14" i="44"/>
  <c r="B14" i="44"/>
  <c r="D40" i="36"/>
  <c r="D41" i="36" s="1"/>
  <c r="C29" i="36"/>
  <c r="B29" i="36"/>
  <c r="B43" i="52" l="1"/>
  <c r="D21" i="52"/>
  <c r="D43" i="52"/>
  <c r="C21" i="51"/>
  <c r="B21" i="51"/>
  <c r="D21" i="51"/>
  <c r="C43" i="48"/>
  <c r="B43" i="47"/>
  <c r="C44" i="45"/>
  <c r="C45" i="45"/>
  <c r="D44" i="45"/>
  <c r="D45" i="45"/>
  <c r="B47" i="45"/>
  <c r="C15" i="37" s="1"/>
  <c r="C43" i="54"/>
  <c r="C45" i="54" s="1"/>
  <c r="B43" i="54"/>
  <c r="B45" i="54" s="1"/>
  <c r="C43" i="44"/>
  <c r="B21" i="50"/>
  <c r="B46" i="50"/>
  <c r="B21" i="48"/>
  <c r="D43" i="54"/>
  <c r="D43" i="44"/>
  <c r="D45" i="44" s="1"/>
  <c r="D43" i="36"/>
  <c r="D45" i="36" s="1"/>
  <c r="C25" i="52"/>
  <c r="C43" i="52" s="1"/>
  <c r="D25" i="52"/>
  <c r="C41" i="52"/>
  <c r="C21" i="52"/>
  <c r="D41" i="52"/>
  <c r="B21" i="52"/>
  <c r="C25" i="51"/>
  <c r="C43" i="51" s="1"/>
  <c r="B25" i="51"/>
  <c r="B43" i="51" s="1"/>
  <c r="B46" i="51" s="1"/>
  <c r="B41" i="51"/>
  <c r="B21" i="49"/>
  <c r="C25" i="48"/>
  <c r="C21" i="48"/>
  <c r="B21" i="47"/>
  <c r="B25" i="47"/>
  <c r="B44" i="45"/>
  <c r="B44" i="44"/>
  <c r="C43" i="36"/>
  <c r="C45" i="36" s="1"/>
  <c r="B20" i="15"/>
  <c r="B43" i="15" s="1"/>
  <c r="D14" i="36"/>
  <c r="C14" i="36"/>
  <c r="B14" i="36"/>
  <c r="C44" i="44" l="1"/>
  <c r="C45" i="44"/>
  <c r="C44" i="48"/>
  <c r="C26" i="48"/>
  <c r="B44" i="47"/>
  <c r="B26" i="47"/>
  <c r="D44" i="54"/>
  <c r="D45" i="54"/>
  <c r="D44" i="52"/>
  <c r="D26" i="52"/>
  <c r="C26" i="52"/>
  <c r="C44" i="52"/>
  <c r="C26" i="51"/>
  <c r="C44" i="51"/>
  <c r="B26" i="51"/>
  <c r="B47" i="54"/>
  <c r="C16" i="37" s="1"/>
  <c r="B44" i="54"/>
  <c r="C44" i="54"/>
  <c r="D44" i="44"/>
  <c r="B46" i="47"/>
  <c r="C4" i="37" s="1"/>
  <c r="D4" i="37" s="1"/>
  <c r="B21" i="15"/>
  <c r="B47" i="44"/>
  <c r="C14" i="37" s="1"/>
  <c r="D14" i="37" s="1"/>
  <c r="B47" i="36"/>
  <c r="C13" i="37" s="1"/>
  <c r="D13" i="37" s="1"/>
  <c r="D25" i="51"/>
  <c r="D43" i="51" s="1"/>
  <c r="C7" i="37"/>
  <c r="D7" i="37" s="1"/>
  <c r="B44" i="50"/>
  <c r="B25" i="49"/>
  <c r="B25" i="48"/>
  <c r="B30" i="15"/>
  <c r="B26" i="49" l="1"/>
  <c r="B43" i="49"/>
  <c r="B44" i="49" s="1"/>
  <c r="B46" i="48"/>
  <c r="C5" i="37" s="1"/>
  <c r="D5" i="37" s="1"/>
  <c r="B26" i="48"/>
  <c r="B43" i="48"/>
  <c r="B26" i="52"/>
  <c r="D26" i="51"/>
  <c r="D44" i="51"/>
  <c r="C8" i="37"/>
  <c r="D8" i="37" s="1"/>
  <c r="B44" i="51"/>
  <c r="B44" i="48"/>
  <c r="B46" i="49"/>
  <c r="C6" i="37" s="1"/>
  <c r="D6" i="37" s="1"/>
  <c r="B17" i="36"/>
  <c r="D17" i="36"/>
  <c r="B46" i="52" l="1"/>
  <c r="C9" i="37" s="1"/>
  <c r="D9" i="37" s="1"/>
  <c r="B44" i="52"/>
  <c r="B46" i="15"/>
  <c r="C3" i="37" s="1"/>
  <c r="D3" i="37" s="1"/>
  <c r="B44" i="15"/>
  <c r="D44" i="36"/>
  <c r="C17" i="36"/>
  <c r="D10" i="37" l="1"/>
  <c r="C20" i="37" s="1"/>
  <c r="D20" i="37" s="1"/>
  <c r="C44" i="36"/>
  <c r="B44" i="36" l="1"/>
  <c r="D16" i="37"/>
  <c r="D15" i="37" l="1"/>
  <c r="D17" i="37" s="1"/>
  <c r="C21" i="37" s="1"/>
  <c r="D21" i="37" s="1"/>
  <c r="D22" i="37" s="1"/>
</calcChain>
</file>

<file path=xl/sharedStrings.xml><?xml version="1.0" encoding="utf-8"?>
<sst xmlns="http://schemas.openxmlformats.org/spreadsheetml/2006/main" count="667" uniqueCount="145">
  <si>
    <t>Toelichting invullen Prijzenblad</t>
  </si>
  <si>
    <t>De aangeboden leasetarieven dienen gebaseerd te zijn op de uitgangspunten van de Aanbestedingsleidraad en alle bijlagen.</t>
  </si>
  <si>
    <t xml:space="preserve">Tarieven per maand exclusief btw. </t>
  </si>
  <si>
    <r>
      <t xml:space="preserve">Inschrijver dient de </t>
    </r>
    <r>
      <rPr>
        <u/>
        <sz val="10"/>
        <rFont val="Arial"/>
        <family val="2"/>
      </rPr>
      <t>gele cellen</t>
    </r>
    <r>
      <rPr>
        <sz val="10"/>
        <rFont val="Arial"/>
        <family val="2"/>
      </rPr>
      <t xml:space="preserve"> in te vullen. Het is enkel toegestaan positieve bedragen/percentages in te vullen. </t>
    </r>
  </si>
  <si>
    <r>
      <rPr>
        <sz val="10"/>
        <rFont val="Arial"/>
        <family val="2"/>
      </rPr>
      <t xml:space="preserve">Verdeling van de auto categorieen in percentages. Dit is een verwachte verdeling waar geen rechten aan ontleend kunnen worden. </t>
    </r>
    <r>
      <rPr>
        <u/>
        <sz val="10"/>
        <rFont val="Arial"/>
        <family val="2"/>
      </rPr>
      <t>Dienstauto’s:</t>
    </r>
    <r>
      <rPr>
        <b/>
        <sz val="10"/>
        <rFont val="Arial"/>
        <family val="2"/>
      </rPr>
      <t xml:space="preserve"> </t>
    </r>
    <r>
      <rPr>
        <sz val="10"/>
        <rFont val="Arial"/>
        <family val="2"/>
      </rPr>
      <t xml:space="preserve">Cat. 1. / B-Segment: 10%, Cat. 2. / C-Segment: 60%, Cat. 3. / C-plus segment: 25%, Cat. 4. / E-segment: 5%. </t>
    </r>
    <r>
      <rPr>
        <u/>
        <sz val="10"/>
        <rFont val="Arial"/>
        <family val="2"/>
      </rPr>
      <t>Bedrijfsauto's:</t>
    </r>
    <r>
      <rPr>
        <b/>
        <sz val="10"/>
        <rFont val="Arial"/>
        <family val="2"/>
      </rPr>
      <t xml:space="preserve"> </t>
    </r>
    <r>
      <rPr>
        <sz val="10"/>
        <rFont val="Arial"/>
        <family val="2"/>
      </rPr>
      <t>Cat. 1. / Poolauto: 20%, Cat. 3. / Licht midden 4x4: 16%, Cat. 4. / Midden terrein 4x4 BOA: 12%, Cat. 5 / Midden terrein 4x4 klein: 24%, Cat. 6. / Midden terrein 4x4 groot: 12%, Cat 7. / Zwaar terrein 4x4: 12% en Cat 8. / Personenvervoer 2x4: 4%</t>
    </r>
    <r>
      <rPr>
        <b/>
        <sz val="10"/>
        <rFont val="Arial"/>
        <family val="2"/>
      </rPr>
      <t xml:space="preserve">. </t>
    </r>
    <r>
      <rPr>
        <sz val="10"/>
        <rFont val="Arial"/>
        <family val="2"/>
      </rPr>
      <t>Cat. 2 / Licht midden 4x4 elektrisch is op dit moment nog niet leverbaar. Hiervoor in de plaats wordt Cat. 3. / Licht midden 4x4 hybrid uitgevraagd.</t>
    </r>
    <r>
      <rPr>
        <b/>
        <sz val="10"/>
        <rFont val="Arial"/>
        <family val="2"/>
      </rPr>
      <t xml:space="preserve"> </t>
    </r>
    <r>
      <rPr>
        <sz val="10"/>
        <rFont val="Arial"/>
        <family val="2"/>
      </rPr>
      <t>De auto's die gecalculeerd worden zijn voorbeeld auto's. Ook hier kunnen geen rechten aan ontleend worden.</t>
    </r>
  </si>
  <si>
    <r>
      <rPr>
        <u/>
        <sz val="10"/>
        <rFont val="Arial"/>
        <family val="2"/>
      </rPr>
      <t>Geinvesteerde waarde:</t>
    </r>
    <r>
      <rPr>
        <sz val="10"/>
        <rFont val="Arial"/>
        <family val="2"/>
      </rPr>
      <t xml:space="preserve"> dit is de investering van de auto inclusief, de afleveringskosten, een rubberen mattenset bij bedrijfsvoertuigen, een velours mattenset bij de dienstauto's, een gevarendriehoek. Zie ook PvE hoofdstuk 1.3.1. De aanvullende uitrusting zoals beschreven in artikel 1.3.2. van de PvE mag later worden toegevoegd aan de nadere offerte. Op autoniveau is aangegeven of de belettering en/of de in- en opbouw opgenomen moet worden in de calculatie. Voor de belettering voor zowel de dienstauto's als de bedrijfsauto's is de Bijlage Huisstijl Staatsbosbeheer bijgevoegd. Inschrijver dient zelf hiervoor een concreet aanbod te doen bij de auto waar dit gevraagd wordt. Iedere auto wordt voorzien van een ritregistratiesysteem. Inschrijver dient hiervoor een aanbod te doen gebaseerd op de betreffende Programma van Eisen. De verwachte investeringen van de in- en opbouw bedraagt respectivelijk: </t>
    </r>
    <r>
      <rPr>
        <u/>
        <sz val="10"/>
        <rFont val="Arial"/>
        <family val="2"/>
      </rPr>
      <t>Categorie 5 Peugeot e-Partner Dangel L1 (standaard inrichting)</t>
    </r>
    <r>
      <rPr>
        <sz val="10"/>
        <rFont val="Arial"/>
        <family val="2"/>
      </rPr>
      <t xml:space="preserve">: € 4.100,00 ex. btw (laadruimtebescherming, 3 ladensysteem, hygiëne accessoires compleet, ventilatiesysteem, werklamp, zwaailamp met magneetvoet, 12V-plug, battery protector. </t>
    </r>
    <r>
      <rPr>
        <u/>
        <sz val="10"/>
        <rFont val="Arial"/>
        <family val="2"/>
      </rPr>
      <t>Categorie BOA (deeltijd) € 3.400,- ex. btw (zie PvE) en BOA (voltijd):</t>
    </r>
    <r>
      <rPr>
        <sz val="10"/>
        <rFont val="Arial"/>
        <family val="2"/>
      </rPr>
      <t xml:space="preserve"> € 4.742,83 ex. btw (zie PvE). Na gunning komt de Aanbestedende dienst en inschrijver de definitieve specificaties en de bijbehorende prijzen overeen. Dit betekent dat de inschrijver in deze fase deze extra investering </t>
    </r>
    <r>
      <rPr>
        <u/>
        <sz val="10"/>
        <rFont val="Arial"/>
        <family val="2"/>
      </rPr>
      <t>niet</t>
    </r>
    <r>
      <rPr>
        <sz val="10"/>
        <rFont val="Arial"/>
        <family val="2"/>
      </rPr>
      <t xml:space="preserve"> op dient te nemen in de offertes.</t>
    </r>
  </si>
  <si>
    <t xml:space="preserve">De levering van het ritregistratiesysteem houdt ook in dat inschrijver zorgt voor de eventuele software updates. U dient hier rekening mee te houden in de bepaling van de leaseprijs per maand. Alle kosten verband houdende met het ritregistratiesysteem dienen enkel te zijn opgenomen in de regel die ziet op het ritregistratieststeem. Deze kosten mogen niet deel uitmaken van de geinvesteerde waarde. Het ritregsitratiesysteem moet voldoen aan de eisen als gesteld in de betreffende Programma van Eisen. </t>
  </si>
  <si>
    <t>Bij alle personenauto's in de categorie dienstauto dient een compleet thuislaadpakket inclusief service abonnement toegevoegd te worden.</t>
  </si>
  <si>
    <r>
      <t xml:space="preserve">Voor de berekening van het tarief voor de reparatie, onderhoud en banden voor de categorie bedrijfsauto's dient inschrijver uit te gaan van onderhoudsniveau 1. Zie hiervoor ook PvE artikel 1.16.2. Bij de berekening van het voorschot voor de bedrijfsauto's dient inschrijver uit te gaan van een realistische inschatting van de kosten. </t>
    </r>
    <r>
      <rPr>
        <sz val="10"/>
        <color rgb="FFFF0000"/>
        <rFont val="Arial"/>
        <family val="2"/>
      </rPr>
      <t xml:space="preserve">Het tarief voor de reparatie, onderhoud en banden wordt </t>
    </r>
    <r>
      <rPr>
        <u/>
        <sz val="10"/>
        <color rgb="FFFF0000"/>
        <rFont val="Arial"/>
        <family val="2"/>
      </rPr>
      <t>niet</t>
    </r>
    <r>
      <rPr>
        <sz val="10"/>
        <color rgb="FFFF0000"/>
        <rFont val="Arial"/>
        <family val="2"/>
      </rPr>
      <t xml:space="preserve"> meegenomen in de uiteindelijke beoordeling van het leasetarief.</t>
    </r>
  </si>
  <si>
    <r>
      <t xml:space="preserve">In de tabbladen is </t>
    </r>
    <r>
      <rPr>
        <u/>
        <sz val="10"/>
        <rFont val="Arial"/>
        <family val="2"/>
      </rPr>
      <t>geen</t>
    </r>
    <r>
      <rPr>
        <sz val="10"/>
        <rFont val="Arial"/>
        <family val="2"/>
      </rPr>
      <t xml:space="preserve"> ruimte opgenomen voor een hercalculatiematrix voor de categorie dienstauto's. Inschrijver dient voor iedere calculatie een losse hercalculatiematrix toe te voegen conform de specificaties zoals beschreven in het Programma van Eisen. Format: .pdf.</t>
    </r>
  </si>
  <si>
    <r>
      <t xml:space="preserve">Overzichtsblad - </t>
    </r>
    <r>
      <rPr>
        <b/>
        <sz val="14"/>
        <color rgb="FFFF0000"/>
        <rFont val="Arial"/>
        <family val="2"/>
      </rPr>
      <t>na Nota van inlichtingen 1</t>
    </r>
  </si>
  <si>
    <t>Bedrijfsauto's</t>
  </si>
  <si>
    <t>Weging</t>
  </si>
  <si>
    <t>Gemiddeld leasetarief per categorie</t>
  </si>
  <si>
    <t>Gemiddeld gewogen leasetarief per categorie</t>
  </si>
  <si>
    <t>Totaal gemiddeld gewogen leasetarief Bedrijfsauto's</t>
  </si>
  <si>
    <t>Dienstauto's</t>
  </si>
  <si>
    <t>Totaal gemiddeld gewogen leasetarief Dienstauto's</t>
  </si>
  <si>
    <t>Totaal</t>
  </si>
  <si>
    <t>Gemiddeld leasetarief</t>
  </si>
  <si>
    <t>Gemiddeld gewogen leasetarief</t>
  </si>
  <si>
    <t>Totaal gemiddeld gewogen leasetarief over alle segmenten (wordt beoordeeld)</t>
  </si>
  <si>
    <r>
      <t xml:space="preserve">Let op! </t>
    </r>
    <r>
      <rPr>
        <sz val="10"/>
        <color theme="0"/>
        <rFont val="Arial"/>
        <family val="2"/>
      </rPr>
      <t xml:space="preserve">In de diverse invulbladen is per auto een prijsrange aangegeven, u dient binnen deze range in te schrijven. Dit resulteert in het volgende: Er mag geen totaal gemiddeld gewogen leasetarief over alle segmenten (cel D22) hoger dan </t>
    </r>
    <r>
      <rPr>
        <sz val="10"/>
        <color theme="0"/>
        <rFont val="Aptos Narrow"/>
        <family val="2"/>
      </rPr>
      <t>€781,95</t>
    </r>
    <r>
      <rPr>
        <sz val="10"/>
        <color theme="0"/>
        <rFont val="Arial"/>
        <family val="2"/>
      </rPr>
      <t xml:space="preserve"> en lager dan </t>
    </r>
    <r>
      <rPr>
        <sz val="10"/>
        <color rgb="FFFF0000"/>
        <rFont val="Arial"/>
        <family val="2"/>
      </rPr>
      <t>€484,25</t>
    </r>
    <r>
      <rPr>
        <sz val="10"/>
        <color theme="0"/>
        <rFont val="Arial"/>
        <family val="2"/>
      </rPr>
      <t xml:space="preserve"> worden aangeboden.</t>
    </r>
  </si>
  <si>
    <r>
      <t xml:space="preserve">Bedrijfsauto's categorie 1: Poolauto personenauto (Inschrijver dient uitsluitend de </t>
    </r>
    <r>
      <rPr>
        <b/>
        <sz val="14"/>
        <color rgb="FFFFFF00"/>
        <rFont val="Arial"/>
        <family val="2"/>
      </rPr>
      <t>gele velden</t>
    </r>
    <r>
      <rPr>
        <b/>
        <sz val="14"/>
        <color theme="0"/>
        <rFont val="Arial"/>
        <family val="2"/>
      </rPr>
      <t xml:space="preserve"> in te vullen)</t>
    </r>
  </si>
  <si>
    <t>Fiat Panda Grande RED (2x4)</t>
  </si>
  <si>
    <t>Brandstof</t>
  </si>
  <si>
    <t>Elektrisch</t>
  </si>
  <si>
    <t>Maximum looptijd (in maanden)</t>
  </si>
  <si>
    <t>Kilometrage per jaar</t>
  </si>
  <si>
    <t xml:space="preserve">Restwaarde </t>
  </si>
  <si>
    <t xml:space="preserve"> </t>
  </si>
  <si>
    <t>Inschrijver dient uit te gaan van een restwaarde ondergrens van 25% van de geïnvesteerde waarde</t>
  </si>
  <si>
    <t>Afschrijving</t>
  </si>
  <si>
    <t>Afschrijving in % van de geïnvesteerde waarde</t>
  </si>
  <si>
    <t>Reparaties, onderhoud en banden</t>
  </si>
  <si>
    <t>Reparaties en onderhoud in % van de geïnvesteerde waarde</t>
  </si>
  <si>
    <t>Vervangend vervoer en 24/7 hulpverlening</t>
  </si>
  <si>
    <t>Vervangend vervoer</t>
  </si>
  <si>
    <t>24/7 hulpverlening</t>
  </si>
  <si>
    <t>Totaal vervangend vervoer en 24/7 hulpverlening</t>
  </si>
  <si>
    <t>In % van de geïnvesteerde waarde</t>
  </si>
  <si>
    <t>Extra uitrusting voertuigen</t>
  </si>
  <si>
    <t>Ritregistratiesysteem (conform bijgevoegde eisen)</t>
  </si>
  <si>
    <t>Belettering conform bijlage</t>
  </si>
  <si>
    <t>Totaal extra uitrusting</t>
  </si>
  <si>
    <t>Uitrusting in % van de geïnvesteerde waarde</t>
  </si>
  <si>
    <t>Rente</t>
  </si>
  <si>
    <t>Klantspecifieke rente-opslag boven het basisrentetarief</t>
  </si>
  <si>
    <t>Totale rentepercentage</t>
  </si>
  <si>
    <t>Totale rentebedrag</t>
  </si>
  <si>
    <t>Rentekosten in % van geïnvesteerde waarde</t>
  </si>
  <si>
    <t>Overige kosten</t>
  </si>
  <si>
    <t>Beheerkosten</t>
  </si>
  <si>
    <t>Kosten laadpas</t>
  </si>
  <si>
    <t>Administratiekosten</t>
  </si>
  <si>
    <t>WA/Casco verzekering </t>
  </si>
  <si>
    <t>Houderschapsbelasting</t>
  </si>
  <si>
    <t>Totaal overige kosten</t>
  </si>
  <si>
    <t>Overige kosten in % van geïnvesteerde waarde</t>
  </si>
  <si>
    <r>
      <t xml:space="preserve">Leasetarief per maand (excl. brandstof). </t>
    </r>
    <r>
      <rPr>
        <sz val="10"/>
        <color rgb="FFFFFF00"/>
        <rFont val="Arial"/>
        <family val="2"/>
      </rPr>
      <t xml:space="preserve">Range vanaf </t>
    </r>
    <r>
      <rPr>
        <sz val="10"/>
        <color rgb="FFFF0000"/>
        <rFont val="Aptos Narrow"/>
        <family val="2"/>
      </rPr>
      <t xml:space="preserve">€ 300,- </t>
    </r>
    <r>
      <rPr>
        <sz val="10"/>
        <color rgb="FFFFFF00"/>
        <rFont val="Arial"/>
        <family val="2"/>
      </rPr>
      <t xml:space="preserve">en tot en met </t>
    </r>
    <r>
      <rPr>
        <sz val="10"/>
        <color rgb="FFFFFF00"/>
        <rFont val="Aptos Narrow"/>
        <family val="2"/>
      </rPr>
      <t>€ 600,-</t>
    </r>
  </si>
  <si>
    <t>Leasetarief per maand (excl. brandstof) als % van de geïnvesteerde waarde</t>
  </si>
  <si>
    <t>LEASETARIEF BEDRIJFSAUTO CATEGORIE 1</t>
  </si>
  <si>
    <r>
      <t xml:space="preserve">Bedrijfsauto's categorie 3: Licht terrein 4x4 hybrid personenauto (Inschrijver dient uitsluitend de </t>
    </r>
    <r>
      <rPr>
        <b/>
        <sz val="14"/>
        <color rgb="FFFFFF00"/>
        <rFont val="Arial"/>
        <family val="2"/>
      </rPr>
      <t>gele velden</t>
    </r>
    <r>
      <rPr>
        <b/>
        <sz val="14"/>
        <color theme="0"/>
        <rFont val="Arial"/>
        <family val="2"/>
      </rPr>
      <t xml:space="preserve"> in te vullen)</t>
    </r>
  </si>
  <si>
    <t>Hybrid</t>
  </si>
  <si>
    <t>Restwaarde</t>
  </si>
  <si>
    <t>Kosten brandstofpas en/of laadpas</t>
  </si>
  <si>
    <r>
      <t xml:space="preserve">Leasetarief per maand (excl. brandstof). </t>
    </r>
    <r>
      <rPr>
        <sz val="10"/>
        <color rgb="FFFFFF00"/>
        <rFont val="Arial"/>
        <family val="2"/>
      </rPr>
      <t xml:space="preserve">Range vanaf </t>
    </r>
    <r>
      <rPr>
        <sz val="10"/>
        <color rgb="FFFF0000"/>
        <rFont val="Aptos Narrow"/>
        <family val="2"/>
      </rPr>
      <t xml:space="preserve">€ </t>
    </r>
    <r>
      <rPr>
        <sz val="10"/>
        <color rgb="FFFF0000"/>
        <rFont val="Arial"/>
        <family val="2"/>
      </rPr>
      <t>300</t>
    </r>
    <r>
      <rPr>
        <sz val="10"/>
        <color rgb="FFFFFF00"/>
        <rFont val="Arial"/>
        <family val="2"/>
      </rPr>
      <t xml:space="preserve"> en tot en met 600,-</t>
    </r>
  </si>
  <si>
    <t>LEASETARIEF BEDRIJFSAUTO CATEGORIE 3</t>
  </si>
  <si>
    <r>
      <t xml:space="preserve">Bedrijfsauto's categorie 4 | BOA: Midden terrein 4x4 personenauto (Inschrijver dient uitsluitend de </t>
    </r>
    <r>
      <rPr>
        <b/>
        <sz val="14"/>
        <color rgb="FFFFFF00"/>
        <rFont val="Arial"/>
        <family val="2"/>
      </rPr>
      <t>gele velden</t>
    </r>
    <r>
      <rPr>
        <b/>
        <sz val="14"/>
        <color theme="0"/>
        <rFont val="Arial"/>
        <family val="2"/>
      </rPr>
      <t xml:space="preserve"> in te vullen)</t>
    </r>
  </si>
  <si>
    <r>
      <t xml:space="preserve">Toyota Urban Cruiser 61 kWh </t>
    </r>
    <r>
      <rPr>
        <b/>
        <sz val="10"/>
        <color rgb="FFFF0000"/>
        <rFont val="Arial"/>
        <family val="2"/>
      </rPr>
      <t>AWD Executive</t>
    </r>
  </si>
  <si>
    <r>
      <t xml:space="preserve">Toyota BZ4x </t>
    </r>
    <r>
      <rPr>
        <b/>
        <sz val="10"/>
        <color rgb="FFFF0000"/>
        <rFont val="Arial"/>
        <family val="2"/>
      </rPr>
      <t>Dynamic AWD 5D 71,4 kWh</t>
    </r>
  </si>
  <si>
    <t>Vaste prijs vervangend vervoer</t>
  </si>
  <si>
    <t>Vaste prijs 24/7 hulpverlening</t>
  </si>
  <si>
    <t>Vaste prijs in % van de geïnvesteerde waarde</t>
  </si>
  <si>
    <r>
      <t xml:space="preserve">Leasetarief per maand (excl. brandstof). </t>
    </r>
    <r>
      <rPr>
        <sz val="10"/>
        <color rgb="FFFFFF00"/>
        <rFont val="Arial"/>
        <family val="2"/>
      </rPr>
      <t xml:space="preserve">Range vanaf </t>
    </r>
    <r>
      <rPr>
        <sz val="10"/>
        <color rgb="FFFF0000"/>
        <rFont val="Aptos Narrow"/>
        <family val="2"/>
      </rPr>
      <t>€ 35</t>
    </r>
    <r>
      <rPr>
        <sz val="10"/>
        <color rgb="FFFF0000"/>
        <rFont val="Arial"/>
        <family val="2"/>
      </rPr>
      <t>0</t>
    </r>
    <r>
      <rPr>
        <sz val="10"/>
        <color rgb="FFFFFF00"/>
        <rFont val="Arial"/>
        <family val="2"/>
      </rPr>
      <t xml:space="preserve"> en tot en met 650,-</t>
    </r>
  </si>
  <si>
    <t>GEMIDDELD LEASETARIEF BEDRIJFSAUTO CATEGORIE 4</t>
  </si>
  <si>
    <r>
      <t xml:space="preserve">Bedrijfsauto's categorie 5: Midden terrein klein 4x4 met laadvloer (Inschrijver dient uitsluitend de </t>
    </r>
    <r>
      <rPr>
        <b/>
        <sz val="14"/>
        <color rgb="FFFFFF00"/>
        <rFont val="Arial"/>
        <family val="2"/>
      </rPr>
      <t>gele velden</t>
    </r>
    <r>
      <rPr>
        <b/>
        <sz val="14"/>
        <color theme="0"/>
        <rFont val="Arial"/>
        <family val="2"/>
      </rPr>
      <t xml:space="preserve"> in te vullen)</t>
    </r>
  </si>
  <si>
    <t>Peugeot e-Partner GB L1 4WD Dangel</t>
  </si>
  <si>
    <r>
      <t xml:space="preserve">Leasetarief per maand (excl. brandstof). </t>
    </r>
    <r>
      <rPr>
        <sz val="10"/>
        <color rgb="FFFFFF00"/>
        <rFont val="Arial"/>
        <family val="2"/>
      </rPr>
      <t xml:space="preserve">Range vanaf </t>
    </r>
    <r>
      <rPr>
        <sz val="10"/>
        <color rgb="FFFF0000"/>
        <rFont val="Aptos Narrow"/>
        <family val="2"/>
      </rPr>
      <t>€ 500</t>
    </r>
    <r>
      <rPr>
        <sz val="10"/>
        <color rgb="FFFF0000"/>
        <rFont val="Arial"/>
        <family val="2"/>
      </rPr>
      <t xml:space="preserve"> </t>
    </r>
    <r>
      <rPr>
        <sz val="10"/>
        <color rgb="FFFFFF00"/>
        <rFont val="Arial"/>
        <family val="2"/>
      </rPr>
      <t>en tot en met 850,-</t>
    </r>
  </si>
  <si>
    <t>LEASETARIEF BERIJFSAUTO CATEGORIE 5</t>
  </si>
  <si>
    <r>
      <t xml:space="preserve">Bedrijfsauto's categorie 6: Midden terrein groot 4x4 (Inschrijver dient uitsluitend de </t>
    </r>
    <r>
      <rPr>
        <b/>
        <sz val="14"/>
        <color rgb="FFFFFF00"/>
        <rFont val="Arial"/>
        <family val="2"/>
      </rPr>
      <t>gele velden</t>
    </r>
    <r>
      <rPr>
        <b/>
        <sz val="14"/>
        <color theme="0"/>
        <rFont val="Arial"/>
        <family val="2"/>
      </rPr>
      <t xml:space="preserve"> in te vullen)</t>
    </r>
  </si>
  <si>
    <r>
      <t xml:space="preserve">Leasetarief per maand (excl. brandstof). </t>
    </r>
    <r>
      <rPr>
        <sz val="10"/>
        <color rgb="FFFFFF00"/>
        <rFont val="Arial"/>
        <family val="2"/>
      </rPr>
      <t xml:space="preserve">Range vanaf </t>
    </r>
    <r>
      <rPr>
        <sz val="10"/>
        <color rgb="FFFF0000"/>
        <rFont val="Aptos Narrow"/>
        <family val="2"/>
      </rPr>
      <t>€ 700</t>
    </r>
    <r>
      <rPr>
        <sz val="10"/>
        <color rgb="FFFFFF00"/>
        <rFont val="Arial"/>
        <family val="2"/>
      </rPr>
      <t xml:space="preserve"> en tot en met 1.000,-</t>
    </r>
  </si>
  <si>
    <t xml:space="preserve">GEMIDDELD LEASETARIEF BEDRIJFSAUTO CATEGORIE 6 </t>
  </si>
  <si>
    <r>
      <t xml:space="preserve">Bedrijfsauto's categorie 7 | Zwaar terrein 4x4 (Inschrijver dient uitsluitend de </t>
    </r>
    <r>
      <rPr>
        <b/>
        <sz val="14"/>
        <color rgb="FFFFFF00"/>
        <rFont val="Arial"/>
        <family val="2"/>
      </rPr>
      <t>gele velden</t>
    </r>
    <r>
      <rPr>
        <b/>
        <sz val="14"/>
        <color theme="0"/>
        <rFont val="Arial"/>
        <family val="2"/>
      </rPr>
      <t xml:space="preserve"> in te vullen)</t>
    </r>
  </si>
  <si>
    <t>Isuzu Dmax Double Cab LSX</t>
  </si>
  <si>
    <t>Maxus e-Terron 9 Double Cab</t>
  </si>
  <si>
    <t>Munro Series-M M170</t>
  </si>
  <si>
    <r>
      <t xml:space="preserve">Leasetarief per maand (excl. brandstof). </t>
    </r>
    <r>
      <rPr>
        <sz val="10"/>
        <color rgb="FFFFFF00"/>
        <rFont val="Arial"/>
        <family val="2"/>
      </rPr>
      <t xml:space="preserve">Range vanaf </t>
    </r>
    <r>
      <rPr>
        <sz val="10"/>
        <color rgb="FFFF0000"/>
        <rFont val="Aptos Narrow"/>
        <family val="2"/>
      </rPr>
      <t>€ 850,-</t>
    </r>
    <r>
      <rPr>
        <sz val="10"/>
        <color rgb="FFFFFF00"/>
        <rFont val="Aptos Narrow"/>
        <family val="2"/>
      </rPr>
      <t xml:space="preserve"> </t>
    </r>
    <r>
      <rPr>
        <sz val="10"/>
        <color rgb="FFFFFF00"/>
        <rFont val="Arial"/>
        <family val="2"/>
      </rPr>
      <t>en tot en met 1.200,-</t>
    </r>
  </si>
  <si>
    <t>GEMIDDELD LEASETARIEF BEDRIJFSAUTO CATEGORIE 7</t>
  </si>
  <si>
    <r>
      <t xml:space="preserve">Bedrijfsauto's categorie 8 | 9 Personen vervoer 2x4 (Inschrijver dient uitsluitend de </t>
    </r>
    <r>
      <rPr>
        <b/>
        <sz val="14"/>
        <color rgb="FFFFFF00"/>
        <rFont val="Arial"/>
        <family val="2"/>
      </rPr>
      <t>gele velden</t>
    </r>
    <r>
      <rPr>
        <b/>
        <sz val="14"/>
        <color theme="0"/>
        <rFont val="Arial"/>
        <family val="2"/>
      </rPr>
      <t xml:space="preserve"> in te vullen)</t>
    </r>
  </si>
  <si>
    <r>
      <t xml:space="preserve">Ford e-Transit Custom Kombi </t>
    </r>
    <r>
      <rPr>
        <b/>
        <sz val="10"/>
        <color rgb="FFFF0000"/>
        <rFont val="Arial"/>
        <family val="2"/>
      </rPr>
      <t xml:space="preserve">Trend 340 L2H1 65kWh </t>
    </r>
  </si>
  <si>
    <r>
      <t xml:space="preserve">Leasetarief per maand (excl. brandstof). </t>
    </r>
    <r>
      <rPr>
        <sz val="10"/>
        <color rgb="FFFFFF00"/>
        <rFont val="Arial"/>
        <family val="2"/>
      </rPr>
      <t xml:space="preserve">Range vanaf </t>
    </r>
    <r>
      <rPr>
        <sz val="10"/>
        <color rgb="FFFF0000"/>
        <rFont val="Aptos Narrow"/>
        <family val="2"/>
      </rPr>
      <t>€ 500,-</t>
    </r>
    <r>
      <rPr>
        <sz val="10"/>
        <color rgb="FFFFFF00"/>
        <rFont val="Aptos Narrow"/>
        <family val="2"/>
      </rPr>
      <t xml:space="preserve"> </t>
    </r>
    <r>
      <rPr>
        <sz val="10"/>
        <color rgb="FFFFFF00"/>
        <rFont val="Arial"/>
        <family val="2"/>
      </rPr>
      <t xml:space="preserve">en tot en met 850,- </t>
    </r>
  </si>
  <si>
    <t>GEMIDDELD LEASETARIEF BEDRIJFSAUTO CATEGORIE 8</t>
  </si>
  <si>
    <r>
      <t xml:space="preserve">Dienstauto Categorie 1 / B-segment: Dienstauto's (Inschrijver dient uitsluitend de </t>
    </r>
    <r>
      <rPr>
        <b/>
        <sz val="14"/>
        <color rgb="FFFFFF00"/>
        <rFont val="Arial"/>
        <family val="2"/>
      </rPr>
      <t>gele velden</t>
    </r>
    <r>
      <rPr>
        <b/>
        <sz val="14"/>
        <color theme="0"/>
        <rFont val="Arial"/>
        <family val="2"/>
      </rPr>
      <t xml:space="preserve"> in te vullen)</t>
    </r>
  </si>
  <si>
    <t>ŠKODA Octavia Combi benzine 1.0 TSI Greentech 85kW/115pk DSG-7 Style</t>
  </si>
  <si>
    <t>ŠKODA SUPERB Business combi Benzine -1.5 TSI Greentech ACT 110kW / 150pk DSG-7</t>
  </si>
  <si>
    <t>Volkswagen Passat Variant Comfortline 2.0 TDI 110 kW/150 pk 7-DSG</t>
  </si>
  <si>
    <t>Renault 5 Evolution 52kWh</t>
  </si>
  <si>
    <t>Fiat 600e 54kWh RED</t>
  </si>
  <si>
    <t>KIA EV3 58.3 kWh Air</t>
  </si>
  <si>
    <t>Investering laadpaal opgenomen in de geinvesteerde waarde van de auto</t>
  </si>
  <si>
    <t>Restwaarde aan het einde looptijd van de Nadere overeenkomst</t>
  </si>
  <si>
    <t xml:space="preserve">Gegarandeerde restwaarde </t>
  </si>
  <si>
    <t>Restwaarde als % van de geïnvesteerde waarde</t>
  </si>
  <si>
    <t xml:space="preserve">Reparaties, onderhoud en banden </t>
  </si>
  <si>
    <t>Vaste prijs in % van geïnvesteerde waarde</t>
  </si>
  <si>
    <t xml:space="preserve">Rente kosten in % van geïnvesteerde waarde </t>
  </si>
  <si>
    <t>Abonnement thuislaadpakket</t>
  </si>
  <si>
    <t xml:space="preserve">Overige kosten in % van geïnvesteerde waarde </t>
  </si>
  <si>
    <r>
      <t xml:space="preserve">Leasetarief exclusief btw (excl. brandstof). </t>
    </r>
    <r>
      <rPr>
        <sz val="10"/>
        <color rgb="FFFFFF00"/>
        <rFont val="Arial"/>
        <family val="2"/>
      </rPr>
      <t xml:space="preserve">Range vanaf </t>
    </r>
    <r>
      <rPr>
        <sz val="10"/>
        <color rgb="FFFFFF00"/>
        <rFont val="Aptos Narrow"/>
        <family val="2"/>
      </rPr>
      <t>€</t>
    </r>
    <r>
      <rPr>
        <sz val="10"/>
        <color rgb="FFFFFF00"/>
        <rFont val="Arial"/>
        <family val="2"/>
      </rPr>
      <t xml:space="preserve"> 400,- en tot en met 600,- </t>
    </r>
  </si>
  <si>
    <t>Leasetarief per jaar (excl. brandstof en belasting) als % van netto catalogusprijs</t>
  </si>
  <si>
    <t xml:space="preserve">Leasetarief (excl. brandstof) als % van de geïnvesteerde waarde </t>
  </si>
  <si>
    <t>GEMIDDELD LEASETARIEF DIENSTAUTO CATEGORIE 1 / B-SEGMENT</t>
  </si>
  <si>
    <r>
      <t xml:space="preserve">Dienstauto Categorie 2 / C-segment: Dienstauto's (Inschrijver dient uitsluitend de </t>
    </r>
    <r>
      <rPr>
        <b/>
        <sz val="14"/>
        <color rgb="FFFFFF00"/>
        <rFont val="Arial"/>
        <family val="2"/>
      </rPr>
      <t>gele velden</t>
    </r>
    <r>
      <rPr>
        <b/>
        <sz val="14"/>
        <color theme="0"/>
        <rFont val="Arial"/>
        <family val="2"/>
      </rPr>
      <t xml:space="preserve"> in te vullen)</t>
    </r>
  </si>
  <si>
    <t>Renault Megane E-Tech Techno 63kWh</t>
  </si>
  <si>
    <r>
      <t xml:space="preserve">Leasetarief exclusief btw (excl. brandstof). </t>
    </r>
    <r>
      <rPr>
        <sz val="10"/>
        <color rgb="FFFFFF00"/>
        <rFont val="Arial"/>
        <family val="2"/>
      </rPr>
      <t xml:space="preserve">Range vanaf </t>
    </r>
    <r>
      <rPr>
        <sz val="10"/>
        <color rgb="FFFFFF00"/>
        <rFont val="Aptos Narrow"/>
        <family val="2"/>
      </rPr>
      <t xml:space="preserve">€ </t>
    </r>
    <r>
      <rPr>
        <sz val="10"/>
        <color rgb="FFFFFF00"/>
        <rFont val="Arial"/>
        <family val="2"/>
      </rPr>
      <t xml:space="preserve">500,- en tot en met 700,- </t>
    </r>
  </si>
  <si>
    <t>GEMIDDELD LEASETARIEF DIENSTAUTO CATEGORIE 2 / C-SEGMENT</t>
  </si>
  <si>
    <r>
      <t xml:space="preserve">Dienstauto Categorie 3 / C-plus segment: Dienstauto's (Inschrijver dient uitsluitend de </t>
    </r>
    <r>
      <rPr>
        <b/>
        <sz val="14"/>
        <color rgb="FFFFFF00"/>
        <rFont val="Arial"/>
        <family val="2"/>
      </rPr>
      <t>gele velden</t>
    </r>
    <r>
      <rPr>
        <b/>
        <sz val="14"/>
        <color theme="0"/>
        <rFont val="Arial"/>
        <family val="2"/>
      </rPr>
      <t xml:space="preserve"> in te vullen)</t>
    </r>
  </si>
  <si>
    <t>Peugeot e-3008 Allure Longe Range 97kWh</t>
  </si>
  <si>
    <r>
      <t xml:space="preserve">Leasetarief exclusief btw (excl. brandstof). </t>
    </r>
    <r>
      <rPr>
        <sz val="10"/>
        <color rgb="FFFFFF00"/>
        <rFont val="Arial"/>
        <family val="2"/>
      </rPr>
      <t xml:space="preserve">Range vanaf </t>
    </r>
    <r>
      <rPr>
        <sz val="10"/>
        <color rgb="FFFFFF00"/>
        <rFont val="Aptos Narrow"/>
        <family val="2"/>
      </rPr>
      <t>€</t>
    </r>
    <r>
      <rPr>
        <sz val="10"/>
        <color rgb="FFFFFF00"/>
        <rFont val="Arial"/>
        <family val="2"/>
      </rPr>
      <t xml:space="preserve"> 550,- en tot en met 750,-</t>
    </r>
  </si>
  <si>
    <t>GEMIDDELD LEASETARIEF DIENSTAUTO CATEGORIE 3 / C-plus SEGMENT</t>
  </si>
  <si>
    <r>
      <t xml:space="preserve">Dienstauto Categorie 4 / E-segment: Dienstauto's (Inschrijver dient uitsluitend de </t>
    </r>
    <r>
      <rPr>
        <b/>
        <sz val="14"/>
        <color rgb="FFFFFF00"/>
        <rFont val="Arial"/>
        <family val="2"/>
      </rPr>
      <t>gele velden</t>
    </r>
    <r>
      <rPr>
        <b/>
        <sz val="14"/>
        <color theme="0"/>
        <rFont val="Arial"/>
        <family val="2"/>
      </rPr>
      <t xml:space="preserve"> in te vullen)</t>
    </r>
  </si>
  <si>
    <t>Mercedes EQE 300 Business Solution</t>
  </si>
  <si>
    <t>Audi A6 Avant e-tron Edition</t>
  </si>
  <si>
    <t>BMW i5 Sedan eDrive Business Edition</t>
  </si>
  <si>
    <t>Netto catalogusprijs (exclusief bpm en btw)</t>
  </si>
  <si>
    <r>
      <t xml:space="preserve">Leasetarief exclusief btw (excl. brandstof). </t>
    </r>
    <r>
      <rPr>
        <sz val="10"/>
        <color rgb="FFFFFF00"/>
        <rFont val="Arial"/>
        <family val="2"/>
      </rPr>
      <t xml:space="preserve">Range vanaf </t>
    </r>
    <r>
      <rPr>
        <sz val="10"/>
        <color rgb="FFFFFF00"/>
        <rFont val="Aptos Narrow"/>
        <family val="2"/>
      </rPr>
      <t>€</t>
    </r>
    <r>
      <rPr>
        <sz val="10"/>
        <color rgb="FFFFFF00"/>
        <rFont val="Arial"/>
        <family val="2"/>
      </rPr>
      <t xml:space="preserve"> 900,- en tot en met 1.200,-</t>
    </r>
  </si>
  <si>
    <t>GEMIDDELD LEASETARIEF DIENSTAUTO CATEGORIE 4 / E-SEGMENT</t>
  </si>
  <si>
    <t>Geïnvesteerde waarde compleet voertuig (inclusief bpm en exclusief btw)</t>
  </si>
  <si>
    <t>bpm</t>
  </si>
  <si>
    <t>Catalogusprijs inclusief bpm en btw</t>
  </si>
  <si>
    <t>Suzuki Swift AllGrip Select Hybrid Style (zodra categorie 2 leverbaar wordt vervalt categorie 3)</t>
  </si>
  <si>
    <t xml:space="preserve">Volkswagen e-Transporter GB Basis 4Motion 100kW </t>
  </si>
  <si>
    <t>Volkswagen e-Transporter Pick-up Basis 4Motion 100Kw</t>
  </si>
  <si>
    <t>Basisrente gebaseerd op IRS 4 jaar</t>
  </si>
  <si>
    <t>NIET CALCULEREN</t>
  </si>
  <si>
    <r>
      <t>Peugeot e-Traveller</t>
    </r>
    <r>
      <rPr>
        <b/>
        <sz val="10"/>
        <color rgb="FFFF0000"/>
        <rFont val="Arial"/>
        <family val="2"/>
      </rPr>
      <t xml:space="preserve"> Long (L3)</t>
    </r>
    <r>
      <rPr>
        <b/>
        <sz val="10"/>
        <color theme="0"/>
        <rFont val="Arial"/>
        <family val="2"/>
      </rPr>
      <t xml:space="preserve"> 75kWh</t>
    </r>
  </si>
  <si>
    <r>
      <t>Volkswagen e-Transporter Kombi B</t>
    </r>
    <r>
      <rPr>
        <b/>
        <sz val="10"/>
        <color rgb="FFFF0000"/>
        <rFont val="Arial"/>
        <family val="2"/>
      </rPr>
      <t>asis 100kW L2H1</t>
    </r>
  </si>
  <si>
    <t>Geïnvesteerde waarde auto (inclusief bpm en exclusief btw)</t>
  </si>
  <si>
    <t>Geïnvesteerde waarde (inclusief bpm en exclusief btw)</t>
  </si>
  <si>
    <t>Cupra Born 59kWh 150 kW Essential Limited</t>
  </si>
  <si>
    <t>Skoda Elroq 58kWh 150 kW Selection</t>
  </si>
  <si>
    <t>VW ID.4 77kWh 210 kW Pro Limited Edition</t>
  </si>
  <si>
    <t>Renault Scenic E-Tech Techno Long Range 87kWh</t>
  </si>
  <si>
    <t xml:space="preserve">Inkoopkorting: let op aangepaste werkwijze! Voor het vergelijk dient de inschrijver uit te gaan dat alle auto's zonder korting (0%) gecalculeerd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</si>
</sst>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1" formatCode="_ * #,##0_ ;_ * \-#,##0_ ;_ * &quot;-&quot;_ ;_ @_ "/>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s>
  <fonts count="24" x14ac:knownFonts="1">
    <font>
      <sz val="10"/>
      <name val="Arial"/>
    </font>
    <font>
      <sz val="11"/>
      <color theme="1"/>
      <name val="Calibri"/>
      <family val="2"/>
      <scheme val="minor"/>
    </font>
    <font>
      <sz val="10"/>
      <name val="Arial"/>
      <family val="2"/>
    </font>
    <font>
      <b/>
      <sz val="10"/>
      <name val="Arial"/>
      <family val="2"/>
    </font>
    <font>
      <sz val="8"/>
      <name val="Arial"/>
      <family val="2"/>
    </font>
    <font>
      <b/>
      <sz val="14"/>
      <name val="Arial"/>
      <family val="2"/>
    </font>
    <font>
      <sz val="10"/>
      <color theme="0"/>
      <name val="Arial"/>
      <family val="2"/>
    </font>
    <font>
      <b/>
      <sz val="10"/>
      <color theme="0"/>
      <name val="Arial"/>
      <family val="2"/>
    </font>
    <font>
      <sz val="10"/>
      <color rgb="FFFF0000"/>
      <name val="Arial"/>
      <family val="2"/>
    </font>
    <font>
      <b/>
      <sz val="14"/>
      <color theme="0"/>
      <name val="Arial"/>
      <family val="2"/>
    </font>
    <font>
      <b/>
      <sz val="10"/>
      <color rgb="FFFF0000"/>
      <name val="Arial"/>
      <family val="2"/>
    </font>
    <font>
      <sz val="10"/>
      <name val="Arial"/>
      <family val="2"/>
    </font>
    <font>
      <sz val="11"/>
      <color rgb="FF9C5700"/>
      <name val="Calibri"/>
      <family val="2"/>
      <scheme val="minor"/>
    </font>
    <font>
      <sz val="14"/>
      <color rgb="FFFF0000"/>
      <name val="Arial"/>
      <family val="2"/>
    </font>
    <font>
      <sz val="10"/>
      <color rgb="FF00B050"/>
      <name val="Arial"/>
      <family val="2"/>
    </font>
    <font>
      <u/>
      <sz val="10"/>
      <name val="Arial"/>
      <family val="2"/>
    </font>
    <font>
      <b/>
      <sz val="14"/>
      <color rgb="FFFFFF00"/>
      <name val="Arial"/>
      <family val="2"/>
    </font>
    <font>
      <sz val="10"/>
      <color rgb="FFFFFF00"/>
      <name val="Arial"/>
      <family val="2"/>
    </font>
    <font>
      <sz val="10"/>
      <color rgb="FFFFFF00"/>
      <name val="Aptos Narrow"/>
      <family val="2"/>
    </font>
    <font>
      <b/>
      <sz val="16"/>
      <name val="Arial"/>
      <family val="2"/>
    </font>
    <font>
      <sz val="10"/>
      <color rgb="FFFF0000"/>
      <name val="Aptos Narrow"/>
      <family val="2"/>
    </font>
    <font>
      <b/>
      <sz val="14"/>
      <color rgb="FFFF0000"/>
      <name val="Arial"/>
      <family val="2"/>
    </font>
    <font>
      <sz val="10"/>
      <color theme="0"/>
      <name val="Aptos Narrow"/>
      <family val="2"/>
    </font>
    <font>
      <u/>
      <sz val="10"/>
      <color rgb="FFFF0000"/>
      <name val="Arial"/>
      <family val="2"/>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EB9C"/>
      </patternFill>
    </fill>
    <fill>
      <patternFill patternType="solid">
        <fgColor rgb="FF0072B9"/>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tint="-0.249977111117893"/>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22"/>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auto="1"/>
      </right>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auto="1"/>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9">
    <xf numFmtId="0" fontId="0" fillId="0" borderId="0"/>
    <xf numFmtId="164" fontId="2" fillId="0" borderId="0" applyFont="0" applyFill="0" applyBorder="0" applyAlignment="0" applyProtection="0"/>
    <xf numFmtId="9" fontId="11" fillId="0" borderId="0" applyFont="0" applyFill="0" applyBorder="0" applyAlignment="0" applyProtection="0"/>
    <xf numFmtId="0" fontId="1" fillId="0" borderId="0"/>
    <xf numFmtId="0" fontId="2" fillId="0" borderId="0"/>
    <xf numFmtId="9" fontId="2" fillId="0" borderId="0" applyFont="0" applyFill="0" applyBorder="0" applyAlignment="0" applyProtection="0"/>
    <xf numFmtId="0" fontId="12" fillId="4"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171">
    <xf numFmtId="0" fontId="0" fillId="0" borderId="0" xfId="0"/>
    <xf numFmtId="10" fontId="2" fillId="6" borderId="1" xfId="2" applyNumberFormat="1" applyFont="1" applyFill="1" applyBorder="1" applyAlignment="1" applyProtection="1">
      <alignment vertical="center"/>
      <protection locked="0"/>
    </xf>
    <xf numFmtId="0" fontId="0" fillId="0" borderId="0" xfId="0" applyAlignment="1">
      <alignment vertical="center"/>
    </xf>
    <xf numFmtId="10" fontId="2" fillId="7" borderId="1" xfId="1" applyNumberFormat="1" applyFont="1" applyFill="1" applyBorder="1" applyAlignment="1" applyProtection="1">
      <alignment vertical="center"/>
    </xf>
    <xf numFmtId="4" fontId="2" fillId="0" borderId="1" xfId="1" applyNumberFormat="1" applyFont="1" applyFill="1" applyBorder="1" applyAlignment="1" applyProtection="1">
      <alignment vertical="center"/>
    </xf>
    <xf numFmtId="7" fontId="2" fillId="6" borderId="1" xfId="1" applyNumberFormat="1" applyFont="1" applyFill="1" applyBorder="1" applyAlignment="1" applyProtection="1">
      <alignment vertical="center"/>
      <protection locked="0"/>
    </xf>
    <xf numFmtId="7" fontId="2" fillId="6" borderId="12" xfId="1" applyNumberFormat="1" applyFont="1" applyFill="1" applyBorder="1" applyAlignment="1" applyProtection="1">
      <alignment vertical="center"/>
      <protection locked="0"/>
    </xf>
    <xf numFmtId="10" fontId="2" fillId="6" borderId="12" xfId="2" applyNumberFormat="1" applyFont="1" applyFill="1" applyBorder="1" applyAlignment="1" applyProtection="1">
      <alignment vertical="center"/>
      <protection locked="0"/>
    </xf>
    <xf numFmtId="10" fontId="2" fillId="6" borderId="12" xfId="1" applyNumberFormat="1" applyFont="1" applyFill="1" applyBorder="1" applyAlignment="1" applyProtection="1">
      <alignment vertical="center"/>
      <protection locked="0"/>
    </xf>
    <xf numFmtId="4" fontId="2" fillId="0" borderId="12" xfId="1" applyNumberFormat="1" applyFont="1" applyFill="1" applyBorder="1" applyAlignment="1" applyProtection="1">
      <alignment vertical="center"/>
    </xf>
    <xf numFmtId="10" fontId="2" fillId="7" borderId="12" xfId="1" applyNumberFormat="1" applyFont="1" applyFill="1" applyBorder="1" applyAlignment="1" applyProtection="1">
      <alignment vertical="center"/>
    </xf>
    <xf numFmtId="10" fontId="2" fillId="7" borderId="12" xfId="2" applyNumberFormat="1" applyFont="1" applyFill="1" applyBorder="1" applyAlignment="1" applyProtection="1">
      <alignment vertical="center"/>
    </xf>
    <xf numFmtId="165" fontId="2" fillId="6" borderId="1" xfId="1" applyNumberFormat="1" applyFont="1" applyFill="1" applyBorder="1" applyAlignment="1" applyProtection="1">
      <alignment vertical="center"/>
      <protection locked="0"/>
    </xf>
    <xf numFmtId="165" fontId="2" fillId="6" borderId="12" xfId="1" applyNumberFormat="1" applyFont="1" applyFill="1" applyBorder="1" applyAlignment="1" applyProtection="1">
      <alignment vertical="center"/>
      <protection locked="0"/>
    </xf>
    <xf numFmtId="165" fontId="2" fillId="6" borderId="5" xfId="1" applyNumberFormat="1" applyFont="1" applyFill="1" applyBorder="1" applyAlignment="1" applyProtection="1">
      <alignment vertical="center"/>
      <protection locked="0"/>
    </xf>
    <xf numFmtId="10" fontId="3" fillId="7" borderId="12" xfId="1" applyNumberFormat="1" applyFont="1" applyFill="1" applyBorder="1" applyAlignment="1" applyProtection="1">
      <alignment vertical="center"/>
    </xf>
    <xf numFmtId="10" fontId="2" fillId="7" borderId="5" xfId="2" applyNumberFormat="1" applyFont="1" applyFill="1" applyBorder="1" applyAlignment="1" applyProtection="1">
      <alignment vertical="center"/>
    </xf>
    <xf numFmtId="0" fontId="3" fillId="2" borderId="0" xfId="0" applyFont="1" applyFill="1" applyAlignment="1">
      <alignment horizontal="left" vertical="center"/>
    </xf>
    <xf numFmtId="164" fontId="2" fillId="2" borderId="4" xfId="0" applyNumberFormat="1" applyFont="1" applyFill="1" applyBorder="1" applyAlignment="1">
      <alignment vertical="center"/>
    </xf>
    <xf numFmtId="164" fontId="2" fillId="2" borderId="0" xfId="0" applyNumberFormat="1" applyFont="1" applyFill="1" applyAlignment="1">
      <alignment vertical="center"/>
    </xf>
    <xf numFmtId="0" fontId="2" fillId="2" borderId="0" xfId="0" applyFont="1" applyFill="1" applyAlignment="1">
      <alignment vertical="center"/>
    </xf>
    <xf numFmtId="0" fontId="3" fillId="2" borderId="0" xfId="0" applyFont="1" applyFill="1" applyAlignment="1">
      <alignment vertical="center"/>
    </xf>
    <xf numFmtId="0" fontId="6" fillId="2" borderId="0" xfId="0" applyFont="1" applyFill="1" applyAlignment="1">
      <alignment vertical="center"/>
    </xf>
    <xf numFmtId="0" fontId="2" fillId="2" borderId="0" xfId="0" applyFont="1" applyFill="1"/>
    <xf numFmtId="0" fontId="2" fillId="2" borderId="0" xfId="0" applyFont="1" applyFill="1" applyAlignment="1">
      <alignment horizontal="center" vertical="center"/>
    </xf>
    <xf numFmtId="0" fontId="6" fillId="5" borderId="11" xfId="0" applyFont="1" applyFill="1" applyBorder="1" applyAlignment="1">
      <alignment horizontal="right" vertical="center" wrapText="1"/>
    </xf>
    <xf numFmtId="0" fontId="2" fillId="2" borderId="0" xfId="0" applyFont="1" applyFill="1" applyAlignment="1">
      <alignment horizontal="left" vertical="center"/>
    </xf>
    <xf numFmtId="0" fontId="0" fillId="2" borderId="0" xfId="0" applyFill="1"/>
    <xf numFmtId="0" fontId="10" fillId="2" borderId="0" xfId="0" applyFont="1" applyFill="1"/>
    <xf numFmtId="0" fontId="9" fillId="5" borderId="20" xfId="0" applyFont="1" applyFill="1" applyBorder="1" applyAlignment="1">
      <alignment vertical="center"/>
    </xf>
    <xf numFmtId="0" fontId="7" fillId="5" borderId="1" xfId="4" applyFont="1" applyFill="1" applyBorder="1" applyAlignment="1">
      <alignment vertical="top" wrapText="1"/>
    </xf>
    <xf numFmtId="0" fontId="7" fillId="5" borderId="12" xfId="4" applyFont="1" applyFill="1" applyBorder="1" applyAlignment="1">
      <alignment vertical="top" wrapText="1"/>
    </xf>
    <xf numFmtId="0" fontId="9" fillId="5" borderId="21" xfId="0" applyFont="1" applyFill="1" applyBorder="1" applyAlignment="1">
      <alignment vertical="center"/>
    </xf>
    <xf numFmtId="0" fontId="6" fillId="5" borderId="11" xfId="0" applyFont="1" applyFill="1" applyBorder="1" applyAlignment="1">
      <alignment horizontal="right" vertical="center"/>
    </xf>
    <xf numFmtId="165" fontId="2" fillId="7" borderId="3" xfId="1" applyNumberFormat="1" applyFont="1" applyFill="1" applyBorder="1" applyAlignment="1" applyProtection="1">
      <alignment vertical="center"/>
    </xf>
    <xf numFmtId="0" fontId="6" fillId="5" borderId="17" xfId="0" applyFont="1" applyFill="1" applyBorder="1" applyAlignment="1">
      <alignment horizontal="right" vertical="center" wrapText="1"/>
    </xf>
    <xf numFmtId="0" fontId="6" fillId="5" borderId="21" xfId="0" applyFont="1" applyFill="1" applyBorder="1" applyAlignment="1">
      <alignment horizontal="right" vertical="center"/>
    </xf>
    <xf numFmtId="0" fontId="3" fillId="3" borderId="11" xfId="0" applyFont="1" applyFill="1" applyBorder="1" applyAlignment="1">
      <alignment horizontal="center" vertical="center"/>
    </xf>
    <xf numFmtId="165" fontId="2" fillId="7" borderId="2" xfId="0" applyNumberFormat="1" applyFont="1" applyFill="1" applyBorder="1" applyAlignment="1">
      <alignment vertical="center"/>
    </xf>
    <xf numFmtId="0" fontId="2" fillId="2" borderId="7" xfId="0" applyFont="1" applyFill="1" applyBorder="1"/>
    <xf numFmtId="0" fontId="6" fillId="5" borderId="25" xfId="0" applyFont="1" applyFill="1" applyBorder="1" applyAlignment="1">
      <alignment horizontal="right" vertical="center"/>
    </xf>
    <xf numFmtId="10" fontId="2" fillId="7" borderId="23" xfId="1" applyNumberFormat="1" applyFont="1" applyFill="1" applyBorder="1" applyAlignment="1" applyProtection="1">
      <alignment vertical="center"/>
    </xf>
    <xf numFmtId="7" fontId="2" fillId="7" borderId="1" xfId="1" applyNumberFormat="1" applyFont="1" applyFill="1" applyBorder="1" applyAlignment="1" applyProtection="1">
      <alignment vertical="center"/>
    </xf>
    <xf numFmtId="7" fontId="2" fillId="7" borderId="12" xfId="1" applyNumberFormat="1" applyFont="1" applyFill="1" applyBorder="1" applyAlignment="1" applyProtection="1">
      <alignment vertical="center"/>
    </xf>
    <xf numFmtId="41" fontId="3" fillId="7" borderId="1" xfId="0" applyNumberFormat="1" applyFont="1" applyFill="1" applyBorder="1" applyAlignment="1">
      <alignment horizontal="right" vertical="center"/>
    </xf>
    <xf numFmtId="41" fontId="3" fillId="7" borderId="12" xfId="0" applyNumberFormat="1" applyFont="1" applyFill="1" applyBorder="1" applyAlignment="1">
      <alignment horizontal="right" vertical="center"/>
    </xf>
    <xf numFmtId="0" fontId="3" fillId="7" borderId="1" xfId="0" applyFont="1" applyFill="1" applyBorder="1" applyAlignment="1">
      <alignment horizontal="right" vertical="center"/>
    </xf>
    <xf numFmtId="0" fontId="3" fillId="7" borderId="12" xfId="0" applyFont="1" applyFill="1" applyBorder="1" applyAlignment="1">
      <alignment horizontal="right" vertical="center"/>
    </xf>
    <xf numFmtId="0" fontId="7" fillId="5" borderId="1" xfId="4" applyFont="1" applyFill="1" applyBorder="1" applyAlignment="1">
      <alignment horizontal="center" vertical="center" wrapText="1"/>
    </xf>
    <xf numFmtId="0" fontId="7" fillId="5" borderId="12" xfId="4" applyFont="1" applyFill="1" applyBorder="1" applyAlignment="1">
      <alignment horizontal="center" vertical="center" wrapText="1"/>
    </xf>
    <xf numFmtId="165" fontId="2" fillId="7" borderId="12" xfId="1" applyNumberFormat="1" applyFont="1" applyFill="1" applyBorder="1" applyAlignment="1" applyProtection="1">
      <alignment vertical="center"/>
    </xf>
    <xf numFmtId="0" fontId="2" fillId="2" borderId="21" xfId="0" applyFont="1" applyFill="1" applyBorder="1"/>
    <xf numFmtId="0" fontId="2" fillId="2" borderId="24" xfId="0" applyFont="1" applyFill="1" applyBorder="1"/>
    <xf numFmtId="0" fontId="7" fillId="5" borderId="18" xfId="0" applyFont="1" applyFill="1" applyBorder="1" applyAlignment="1">
      <alignment horizontal="center" vertical="center"/>
    </xf>
    <xf numFmtId="44" fontId="14" fillId="2" borderId="0" xfId="0" applyNumberFormat="1" applyFont="1" applyFill="1" applyAlignment="1">
      <alignment vertical="center"/>
    </xf>
    <xf numFmtId="0" fontId="14" fillId="2" borderId="0" xfId="0" applyFont="1" applyFill="1" applyAlignment="1">
      <alignment vertical="center"/>
    </xf>
    <xf numFmtId="0" fontId="8" fillId="2" borderId="0" xfId="0" applyFont="1" applyFill="1" applyAlignment="1">
      <alignment vertical="center"/>
    </xf>
    <xf numFmtId="0" fontId="9" fillId="5" borderId="11" xfId="0" applyFont="1" applyFill="1" applyBorder="1" applyAlignment="1">
      <alignment vertical="center"/>
    </xf>
    <xf numFmtId="0" fontId="13" fillId="2" borderId="0" xfId="0" applyFont="1" applyFill="1"/>
    <xf numFmtId="0" fontId="5" fillId="2" borderId="0" xfId="0" applyFont="1" applyFill="1" applyAlignment="1">
      <alignment vertical="center"/>
    </xf>
    <xf numFmtId="0" fontId="0" fillId="2" borderId="0" xfId="0" applyFill="1" applyAlignment="1">
      <alignment vertical="top" wrapText="1"/>
    </xf>
    <xf numFmtId="44" fontId="0" fillId="7" borderId="12" xfId="0" applyNumberFormat="1" applyFill="1" applyBorder="1" applyAlignment="1">
      <alignment horizontal="center" vertical="center"/>
    </xf>
    <xf numFmtId="44" fontId="0" fillId="2" borderId="0" xfId="0" applyNumberFormat="1" applyFill="1"/>
    <xf numFmtId="165" fontId="7" fillId="5" borderId="16" xfId="0" applyNumberFormat="1" applyFont="1" applyFill="1" applyBorder="1" applyAlignment="1">
      <alignment horizontal="center" vertical="center"/>
    </xf>
    <xf numFmtId="0" fontId="3" fillId="3" borderId="12" xfId="0" applyFont="1" applyFill="1" applyBorder="1" applyAlignment="1">
      <alignment horizontal="center" vertical="center"/>
    </xf>
    <xf numFmtId="0" fontId="7" fillId="5" borderId="12" xfId="0" applyFont="1" applyFill="1" applyBorder="1" applyAlignment="1">
      <alignment horizontal="center" vertical="center" wrapText="1"/>
    </xf>
    <xf numFmtId="165" fontId="2" fillId="6" borderId="12" xfId="1" applyNumberFormat="1" applyFont="1" applyFill="1" applyBorder="1" applyAlignment="1" applyProtection="1">
      <alignment horizontal="right" vertical="center"/>
      <protection locked="0"/>
    </xf>
    <xf numFmtId="7" fontId="2" fillId="7" borderId="12" xfId="2" applyNumberFormat="1" applyFont="1" applyFill="1" applyBorder="1" applyAlignment="1" applyProtection="1">
      <alignment vertical="center"/>
    </xf>
    <xf numFmtId="165" fontId="3" fillId="7" borderId="12" xfId="0" applyNumberFormat="1" applyFont="1" applyFill="1" applyBorder="1" applyAlignment="1">
      <alignment vertical="center"/>
    </xf>
    <xf numFmtId="165" fontId="2" fillId="6" borderId="30" xfId="1" applyNumberFormat="1" applyFont="1" applyFill="1" applyBorder="1" applyAlignment="1" applyProtection="1">
      <alignment horizontal="right" vertical="center"/>
      <protection locked="0"/>
    </xf>
    <xf numFmtId="0" fontId="3" fillId="7" borderId="30" xfId="0" applyFont="1" applyFill="1" applyBorder="1" applyAlignment="1">
      <alignment horizontal="right" vertical="center"/>
    </xf>
    <xf numFmtId="41" fontId="3" fillId="7" borderId="30" xfId="0" applyNumberFormat="1" applyFont="1" applyFill="1" applyBorder="1" applyAlignment="1">
      <alignment horizontal="right" vertical="center"/>
    </xf>
    <xf numFmtId="0" fontId="3" fillId="3" borderId="30" xfId="0" applyFont="1" applyFill="1" applyBorder="1" applyAlignment="1">
      <alignment horizontal="center" vertical="center"/>
    </xf>
    <xf numFmtId="7" fontId="2" fillId="6" borderId="30" xfId="1" applyNumberFormat="1" applyFont="1" applyFill="1" applyBorder="1" applyAlignment="1" applyProtection="1">
      <alignment vertical="center"/>
      <protection locked="0"/>
    </xf>
    <xf numFmtId="10" fontId="2" fillId="7" borderId="30" xfId="1" applyNumberFormat="1" applyFont="1" applyFill="1" applyBorder="1" applyAlignment="1" applyProtection="1">
      <alignment vertical="center"/>
    </xf>
    <xf numFmtId="7" fontId="2" fillId="7" borderId="30" xfId="1" applyNumberFormat="1" applyFont="1" applyFill="1" applyBorder="1" applyAlignment="1" applyProtection="1">
      <alignment vertical="center"/>
    </xf>
    <xf numFmtId="7" fontId="2" fillId="7" borderId="30" xfId="2" applyNumberFormat="1" applyFont="1" applyFill="1" applyBorder="1" applyAlignment="1" applyProtection="1">
      <alignment vertical="center"/>
    </xf>
    <xf numFmtId="10" fontId="2" fillId="7" borderId="30" xfId="2" applyNumberFormat="1" applyFont="1" applyFill="1" applyBorder="1" applyAlignment="1" applyProtection="1">
      <alignment vertical="center"/>
    </xf>
    <xf numFmtId="10" fontId="2" fillId="6" borderId="30" xfId="1" applyNumberFormat="1" applyFont="1" applyFill="1" applyBorder="1" applyAlignment="1" applyProtection="1">
      <alignment vertical="center"/>
      <protection locked="0"/>
    </xf>
    <xf numFmtId="165" fontId="2" fillId="6" borderId="30" xfId="1" applyNumberFormat="1" applyFont="1" applyFill="1" applyBorder="1" applyAlignment="1" applyProtection="1">
      <alignment vertical="center"/>
      <protection locked="0"/>
    </xf>
    <xf numFmtId="165" fontId="2" fillId="7" borderId="30" xfId="1" applyNumberFormat="1" applyFont="1" applyFill="1" applyBorder="1" applyAlignment="1" applyProtection="1">
      <alignment vertical="center"/>
    </xf>
    <xf numFmtId="0" fontId="3" fillId="3" borderId="19" xfId="0" applyFont="1" applyFill="1" applyBorder="1" applyAlignment="1">
      <alignment horizontal="center" vertical="center"/>
    </xf>
    <xf numFmtId="0" fontId="2" fillId="2" borderId="19" xfId="0" applyFont="1" applyFill="1" applyBorder="1"/>
    <xf numFmtId="0" fontId="7" fillId="5" borderId="30" xfId="0" applyFont="1" applyFill="1" applyBorder="1" applyAlignment="1">
      <alignment horizontal="center" vertical="center" wrapText="1"/>
    </xf>
    <xf numFmtId="165" fontId="2" fillId="6" borderId="22" xfId="1" applyNumberFormat="1" applyFont="1" applyFill="1" applyBorder="1" applyAlignment="1" applyProtection="1">
      <alignment horizontal="right" vertical="center"/>
      <protection locked="0"/>
    </xf>
    <xf numFmtId="10" fontId="2" fillId="6" borderId="1" xfId="1" applyNumberFormat="1" applyFont="1" applyFill="1" applyBorder="1" applyAlignment="1" applyProtection="1">
      <alignment vertical="center"/>
      <protection locked="0"/>
    </xf>
    <xf numFmtId="0" fontId="7" fillId="5" borderId="1" xfId="0" applyFont="1" applyFill="1" applyBorder="1" applyAlignment="1">
      <alignment horizontal="center" vertical="center"/>
    </xf>
    <xf numFmtId="0" fontId="7" fillId="5" borderId="13" xfId="0" applyFont="1" applyFill="1" applyBorder="1" applyAlignment="1">
      <alignment horizontal="left" vertical="center" wrapText="1"/>
    </xf>
    <xf numFmtId="0" fontId="0" fillId="7" borderId="1" xfId="0" applyFill="1" applyBorder="1"/>
    <xf numFmtId="0" fontId="2" fillId="2" borderId="1" xfId="0" applyFont="1" applyFill="1" applyBorder="1" applyAlignment="1">
      <alignment vertical="center" wrapText="1"/>
    </xf>
    <xf numFmtId="0" fontId="2" fillId="2" borderId="1" xfId="0" applyFont="1" applyFill="1" applyBorder="1" applyAlignment="1">
      <alignment vertical="center"/>
    </xf>
    <xf numFmtId="0" fontId="3" fillId="0" borderId="1" xfId="0" applyFont="1" applyBorder="1" applyAlignment="1">
      <alignment vertical="center" wrapText="1"/>
    </xf>
    <xf numFmtId="0" fontId="0" fillId="2" borderId="1" xfId="0" applyFill="1" applyBorder="1" applyAlignment="1">
      <alignment vertical="center" wrapText="1"/>
    </xf>
    <xf numFmtId="9" fontId="0" fillId="7" borderId="12" xfId="2" applyFont="1" applyFill="1" applyBorder="1" applyAlignment="1">
      <alignment horizontal="center" vertical="center" wrapText="1"/>
    </xf>
    <xf numFmtId="44" fontId="0" fillId="7" borderId="12" xfId="0" applyNumberFormat="1" applyFill="1" applyBorder="1" applyAlignment="1">
      <alignment horizontal="center" vertical="center" wrapText="1"/>
    </xf>
    <xf numFmtId="9" fontId="0" fillId="7" borderId="1" xfId="2" applyFont="1" applyFill="1" applyBorder="1" applyAlignment="1" applyProtection="1">
      <alignment horizontal="center" vertical="center" wrapText="1"/>
    </xf>
    <xf numFmtId="44" fontId="0" fillId="7" borderId="1" xfId="0" applyNumberFormat="1" applyFill="1" applyBorder="1" applyAlignment="1">
      <alignment horizontal="center" vertical="center" wrapText="1"/>
    </xf>
    <xf numFmtId="44" fontId="0" fillId="2" borderId="30" xfId="0" applyNumberFormat="1" applyFill="1" applyBorder="1" applyAlignment="1">
      <alignment horizontal="left" vertical="top" wrapText="1"/>
    </xf>
    <xf numFmtId="44" fontId="19" fillId="8" borderId="16" xfId="0" applyNumberFormat="1" applyFont="1" applyFill="1" applyBorder="1" applyAlignment="1">
      <alignment vertical="center"/>
    </xf>
    <xf numFmtId="0" fontId="7" fillId="5" borderId="38" xfId="0" applyFont="1" applyFill="1" applyBorder="1" applyAlignment="1">
      <alignment horizontal="center" vertical="center" wrapText="1"/>
    </xf>
    <xf numFmtId="44" fontId="0" fillId="8" borderId="16" xfId="0" applyNumberFormat="1" applyFill="1" applyBorder="1" applyAlignment="1">
      <alignment horizontal="center" vertical="center"/>
    </xf>
    <xf numFmtId="0" fontId="7" fillId="2" borderId="21" xfId="0" applyFont="1" applyFill="1" applyBorder="1" applyAlignment="1">
      <alignment horizontal="left" vertical="center" wrapText="1"/>
    </xf>
    <xf numFmtId="0" fontId="7" fillId="2" borderId="0" xfId="0" applyFont="1" applyFill="1" applyAlignment="1">
      <alignment horizontal="left" vertical="center" wrapText="1"/>
    </xf>
    <xf numFmtId="44" fontId="0" fillId="2" borderId="39" xfId="0" applyNumberFormat="1" applyFill="1" applyBorder="1" applyAlignment="1">
      <alignment horizontal="center" vertical="center"/>
    </xf>
    <xf numFmtId="0" fontId="7" fillId="5" borderId="40" xfId="0" applyFont="1" applyFill="1" applyBorder="1" applyAlignment="1">
      <alignment horizontal="center" vertical="center" wrapText="1"/>
    </xf>
    <xf numFmtId="0" fontId="7" fillId="5" borderId="41" xfId="0" applyFont="1" applyFill="1" applyBorder="1" applyAlignment="1">
      <alignment horizontal="center" vertical="center" wrapText="1" shrinkToFit="1"/>
    </xf>
    <xf numFmtId="7" fontId="2" fillId="6" borderId="1" xfId="1" applyNumberFormat="1" applyFont="1" applyFill="1" applyBorder="1" applyAlignment="1" applyProtection="1">
      <alignment horizontal="right" vertical="center"/>
      <protection locked="0"/>
    </xf>
    <xf numFmtId="7" fontId="2" fillId="6" borderId="12" xfId="1" applyNumberFormat="1" applyFont="1" applyFill="1" applyBorder="1" applyAlignment="1" applyProtection="1">
      <alignment horizontal="right" vertical="center"/>
      <protection locked="0"/>
    </xf>
    <xf numFmtId="0" fontId="7" fillId="5" borderId="27" xfId="0" applyFont="1" applyFill="1" applyBorder="1" applyAlignment="1">
      <alignment horizontal="center" vertical="center" wrapText="1"/>
    </xf>
    <xf numFmtId="0" fontId="7" fillId="5" borderId="18" xfId="0" applyFont="1" applyFill="1" applyBorder="1" applyAlignment="1">
      <alignment horizontal="center" vertical="center" wrapText="1"/>
    </xf>
    <xf numFmtId="165" fontId="2" fillId="6" borderId="43" xfId="1" applyNumberFormat="1" applyFont="1" applyFill="1" applyBorder="1" applyAlignment="1" applyProtection="1">
      <alignment vertical="center"/>
      <protection locked="0"/>
    </xf>
    <xf numFmtId="0" fontId="3" fillId="3" borderId="25" xfId="0" applyFont="1" applyFill="1" applyBorder="1" applyAlignment="1">
      <alignment horizontal="center" vertical="center"/>
    </xf>
    <xf numFmtId="0" fontId="7" fillId="5" borderId="46" xfId="0" applyFont="1" applyFill="1" applyBorder="1" applyAlignment="1">
      <alignment horizontal="center" vertical="center" wrapText="1"/>
    </xf>
    <xf numFmtId="7" fontId="2" fillId="6" borderId="47" xfId="1" applyNumberFormat="1" applyFont="1" applyFill="1" applyBorder="1" applyAlignment="1" applyProtection="1">
      <alignment vertical="center"/>
      <protection locked="0"/>
    </xf>
    <xf numFmtId="0" fontId="3" fillId="3" borderId="46" xfId="0" applyFont="1" applyFill="1" applyBorder="1" applyAlignment="1">
      <alignment horizontal="center" vertical="center"/>
    </xf>
    <xf numFmtId="165" fontId="3" fillId="7" borderId="30" xfId="0" applyNumberFormat="1" applyFont="1" applyFill="1" applyBorder="1" applyAlignment="1">
      <alignment vertical="center"/>
    </xf>
    <xf numFmtId="10" fontId="3" fillId="7" borderId="30" xfId="1" applyNumberFormat="1" applyFont="1" applyFill="1" applyBorder="1" applyAlignment="1" applyProtection="1">
      <alignment vertical="center"/>
    </xf>
    <xf numFmtId="0" fontId="2" fillId="2" borderId="47" xfId="0" applyFont="1" applyFill="1" applyBorder="1"/>
    <xf numFmtId="0" fontId="9" fillId="5" borderId="38" xfId="0" applyFont="1" applyFill="1" applyBorder="1" applyAlignment="1">
      <alignment vertical="center"/>
    </xf>
    <xf numFmtId="0" fontId="6" fillId="5" borderId="25" xfId="0" applyFont="1" applyFill="1" applyBorder="1" applyAlignment="1">
      <alignment horizontal="right" vertical="center" wrapText="1"/>
    </xf>
    <xf numFmtId="0" fontId="3" fillId="3" borderId="48" xfId="0" applyFont="1" applyFill="1" applyBorder="1" applyAlignment="1">
      <alignment vertical="center"/>
    </xf>
    <xf numFmtId="0" fontId="2" fillId="2" borderId="25" xfId="0" applyFont="1" applyFill="1" applyBorder="1"/>
    <xf numFmtId="0" fontId="3" fillId="3" borderId="30" xfId="0" applyFont="1" applyFill="1" applyBorder="1" applyAlignment="1">
      <alignment vertical="center"/>
    </xf>
    <xf numFmtId="0" fontId="8" fillId="2" borderId="1" xfId="0" applyFont="1" applyFill="1" applyBorder="1" applyAlignment="1">
      <alignment vertical="center" wrapText="1"/>
    </xf>
    <xf numFmtId="165" fontId="8" fillId="7" borderId="1" xfId="0" applyNumberFormat="1" applyFont="1" applyFill="1" applyBorder="1" applyAlignment="1">
      <alignment horizontal="right" vertical="center"/>
    </xf>
    <xf numFmtId="0" fontId="8" fillId="7" borderId="12" xfId="0" applyFont="1" applyFill="1" applyBorder="1" applyAlignment="1">
      <alignment horizontal="right" vertical="center"/>
    </xf>
    <xf numFmtId="165" fontId="8" fillId="7" borderId="12" xfId="0" applyNumberFormat="1" applyFont="1" applyFill="1" applyBorder="1" applyAlignment="1">
      <alignment horizontal="right" vertical="center"/>
    </xf>
    <xf numFmtId="0" fontId="8" fillId="7" borderId="11" xfId="0" applyFont="1" applyFill="1" applyBorder="1" applyAlignment="1">
      <alignment horizontal="right" vertical="center"/>
    </xf>
    <xf numFmtId="165" fontId="2" fillId="7" borderId="22" xfId="1" applyNumberFormat="1" applyFont="1" applyFill="1" applyBorder="1" applyAlignment="1" applyProtection="1">
      <alignment vertical="center"/>
    </xf>
    <xf numFmtId="165" fontId="2" fillId="7" borderId="49" xfId="0" applyNumberFormat="1" applyFont="1" applyFill="1" applyBorder="1" applyAlignment="1">
      <alignment vertical="center"/>
    </xf>
    <xf numFmtId="10" fontId="2" fillId="7" borderId="43" xfId="2" applyNumberFormat="1" applyFont="1" applyFill="1" applyBorder="1" applyAlignment="1" applyProtection="1">
      <alignment vertical="center"/>
    </xf>
    <xf numFmtId="0" fontId="2" fillId="2" borderId="22" xfId="0" applyFont="1" applyFill="1" applyBorder="1"/>
    <xf numFmtId="0" fontId="6" fillId="5" borderId="30" xfId="0" applyFont="1" applyFill="1" applyBorder="1" applyAlignment="1">
      <alignment horizontal="center" vertical="center"/>
    </xf>
    <xf numFmtId="0" fontId="8" fillId="7" borderId="30" xfId="0" applyFont="1" applyFill="1" applyBorder="1" applyAlignment="1">
      <alignment horizontal="right" vertical="center"/>
    </xf>
    <xf numFmtId="7" fontId="8" fillId="7" borderId="30" xfId="2" applyNumberFormat="1" applyFont="1" applyFill="1" applyBorder="1" applyAlignment="1" applyProtection="1">
      <alignment horizontal="right" vertical="center"/>
    </xf>
    <xf numFmtId="7" fontId="8" fillId="7" borderId="11" xfId="2" applyNumberFormat="1" applyFont="1" applyFill="1" applyBorder="1" applyAlignment="1" applyProtection="1">
      <alignment horizontal="right" vertical="center"/>
    </xf>
    <xf numFmtId="0" fontId="2" fillId="7" borderId="1" xfId="0" applyFont="1" applyFill="1" applyBorder="1"/>
    <xf numFmtId="165" fontId="8" fillId="7" borderId="12" xfId="0" applyNumberFormat="1" applyFont="1" applyFill="1" applyBorder="1" applyAlignment="1">
      <alignment horizontal="center" vertical="center"/>
    </xf>
    <xf numFmtId="0" fontId="7" fillId="5" borderId="13" xfId="0" applyFont="1" applyFill="1" applyBorder="1" applyAlignment="1">
      <alignment horizontal="left" vertical="center" wrapText="1"/>
    </xf>
    <xf numFmtId="0" fontId="7" fillId="5" borderId="14" xfId="0" applyFont="1" applyFill="1" applyBorder="1" applyAlignment="1">
      <alignment horizontal="left" vertical="center" wrapText="1"/>
    </xf>
    <xf numFmtId="0" fontId="7" fillId="5" borderId="15" xfId="0" applyFont="1" applyFill="1" applyBorder="1" applyAlignment="1">
      <alignment horizontal="left" vertical="center" wrapText="1"/>
    </xf>
    <xf numFmtId="0" fontId="9" fillId="5" borderId="42" xfId="0" applyFont="1" applyFill="1" applyBorder="1" applyAlignment="1">
      <alignment horizontal="center" vertical="center"/>
    </xf>
    <xf numFmtId="0" fontId="9" fillId="5" borderId="40" xfId="0" applyFont="1" applyFill="1" applyBorder="1" applyAlignment="1">
      <alignment horizontal="center" vertical="center"/>
    </xf>
    <xf numFmtId="0" fontId="9" fillId="5" borderId="41"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9" fillId="5" borderId="8" xfId="0" applyFont="1" applyFill="1" applyBorder="1" applyAlignment="1">
      <alignment horizontal="center" vertical="center"/>
    </xf>
    <xf numFmtId="0" fontId="9" fillId="5" borderId="10" xfId="0" applyFont="1" applyFill="1" applyBorder="1" applyAlignment="1">
      <alignment horizontal="center" vertical="center"/>
    </xf>
    <xf numFmtId="0" fontId="9" fillId="5" borderId="31" xfId="0" applyFont="1" applyFill="1" applyBorder="1" applyAlignment="1">
      <alignment horizontal="center" vertical="center"/>
    </xf>
    <xf numFmtId="0" fontId="9" fillId="5" borderId="32" xfId="0" applyFont="1" applyFill="1" applyBorder="1" applyAlignment="1">
      <alignment horizontal="center" vertical="center"/>
    </xf>
    <xf numFmtId="0" fontId="9" fillId="5" borderId="33" xfId="0" applyFont="1" applyFill="1" applyBorder="1" applyAlignment="1">
      <alignment horizontal="center" vertical="center"/>
    </xf>
    <xf numFmtId="165" fontId="7" fillId="5" borderId="35" xfId="0" applyNumberFormat="1" applyFont="1" applyFill="1" applyBorder="1" applyAlignment="1">
      <alignment horizontal="center" vertical="center"/>
    </xf>
    <xf numFmtId="165" fontId="7" fillId="5" borderId="36" xfId="0" applyNumberFormat="1" applyFont="1" applyFill="1" applyBorder="1" applyAlignment="1">
      <alignment horizontal="center" vertical="center"/>
    </xf>
    <xf numFmtId="0" fontId="6" fillId="5" borderId="25" xfId="0" applyFont="1" applyFill="1" applyBorder="1" applyAlignment="1">
      <alignment horizontal="center" vertical="center"/>
    </xf>
    <xf numFmtId="0" fontId="6" fillId="5" borderId="22" xfId="0" applyFont="1" applyFill="1" applyBorder="1" applyAlignment="1">
      <alignment horizontal="center" vertical="center"/>
    </xf>
    <xf numFmtId="0" fontId="6" fillId="5" borderId="34" xfId="0" applyFont="1" applyFill="1" applyBorder="1" applyAlignment="1">
      <alignment horizontal="center" vertical="center"/>
    </xf>
    <xf numFmtId="0" fontId="6" fillId="5" borderId="24" xfId="0" applyFont="1" applyFill="1" applyBorder="1" applyAlignment="1">
      <alignment horizontal="center" vertical="center"/>
    </xf>
    <xf numFmtId="165" fontId="7" fillId="5" borderId="28" xfId="0" applyNumberFormat="1" applyFont="1" applyFill="1" applyBorder="1" applyAlignment="1">
      <alignment horizontal="center" vertical="center"/>
    </xf>
    <xf numFmtId="165" fontId="7" fillId="5" borderId="29" xfId="0" applyNumberFormat="1" applyFont="1" applyFill="1" applyBorder="1" applyAlignment="1">
      <alignment horizontal="center" vertical="center"/>
    </xf>
    <xf numFmtId="0" fontId="6" fillId="5" borderId="7" xfId="0" applyFont="1" applyFill="1" applyBorder="1" applyAlignment="1">
      <alignment horizontal="center" vertical="center"/>
    </xf>
    <xf numFmtId="165" fontId="7" fillId="5" borderId="37" xfId="0" applyNumberFormat="1" applyFont="1" applyFill="1" applyBorder="1" applyAlignment="1">
      <alignment horizontal="center" vertical="center"/>
    </xf>
    <xf numFmtId="0" fontId="9" fillId="5" borderId="9"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22" xfId="0" applyFont="1" applyFill="1" applyBorder="1" applyAlignment="1">
      <alignment horizontal="center" vertical="center"/>
    </xf>
    <xf numFmtId="165" fontId="7" fillId="5" borderId="14"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25" xfId="0" applyFont="1" applyFill="1" applyBorder="1" applyAlignment="1">
      <alignment horizontal="center" vertical="center"/>
    </xf>
    <xf numFmtId="0" fontId="3" fillId="3" borderId="44" xfId="0" applyFont="1" applyFill="1" applyBorder="1" applyAlignment="1">
      <alignment horizontal="center" vertical="center"/>
    </xf>
    <xf numFmtId="0" fontId="3" fillId="3" borderId="45" xfId="0" applyFont="1" applyFill="1" applyBorder="1" applyAlignment="1">
      <alignment horizontal="center" vertical="center"/>
    </xf>
  </cellXfs>
  <cellStyles count="9">
    <cellStyle name="Euro" xfId="1" xr:uid="{00000000-0005-0000-0000-000000000000}"/>
    <cellStyle name="Komma 2" xfId="7" xr:uid="{00000000-0005-0000-0000-000001000000}"/>
    <cellStyle name="Neutraal 2" xfId="6" xr:uid="{00000000-0005-0000-0000-000002000000}"/>
    <cellStyle name="Procent" xfId="2" builtinId="5"/>
    <cellStyle name="Procent 2" xfId="5" xr:uid="{00000000-0005-0000-0000-000004000000}"/>
    <cellStyle name="Procent 3" xfId="8" xr:uid="{00000000-0005-0000-0000-000005000000}"/>
    <cellStyle name="Standaard" xfId="0" builtinId="0"/>
    <cellStyle name="Standaard 2" xfId="4" xr:uid="{00000000-0005-0000-0000-000007000000}"/>
    <cellStyle name="Standaard 3" xfId="3" xr:uid="{00000000-0005-0000-0000-000008000000}"/>
  </cellStyles>
  <dxfs count="24">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
      <fill>
        <patternFill>
          <bgColor rgb="FFFF0000"/>
        </patternFill>
      </fill>
    </dxf>
    <dxf>
      <fill>
        <patternFill>
          <bgColor theme="0"/>
        </patternFill>
      </fill>
    </dxf>
  </dxfs>
  <tableStyles count="0" defaultTableStyle="TableStyleMedium9" defaultPivotStyle="PivotStyleLight16"/>
  <colors>
    <mruColors>
      <color rgb="FF0072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2F386-271D-4453-98CE-735C2143B8B1}">
  <dimension ref="C1:D23"/>
  <sheetViews>
    <sheetView showGridLines="0" topLeftCell="C1" workbookViewId="0">
      <selection activeCell="C13" sqref="C13"/>
    </sheetView>
  </sheetViews>
  <sheetFormatPr defaultColWidth="0" defaultRowHeight="12.5" zeroHeight="1" x14ac:dyDescent="0.25"/>
  <cols>
    <col min="1" max="2" width="8.7265625" hidden="1" customWidth="1"/>
    <col min="3" max="3" width="132.81640625" customWidth="1"/>
    <col min="4" max="4" width="8.54296875" customWidth="1"/>
    <col min="5" max="16384" width="8.7265625" hidden="1"/>
  </cols>
  <sheetData>
    <row r="1" spans="3:3" s="2" customFormat="1" ht="19.5" customHeight="1" x14ac:dyDescent="0.25">
      <c r="C1" s="86" t="s">
        <v>0</v>
      </c>
    </row>
    <row r="2" spans="3:3" x14ac:dyDescent="0.25">
      <c r="C2" s="88"/>
    </row>
    <row r="3" spans="3:3" ht="19.5" customHeight="1" x14ac:dyDescent="0.25">
      <c r="C3" s="89" t="s">
        <v>1</v>
      </c>
    </row>
    <row r="4" spans="3:3" x14ac:dyDescent="0.25">
      <c r="C4" s="136" t="s">
        <v>30</v>
      </c>
    </row>
    <row r="5" spans="3:3" ht="18" customHeight="1" x14ac:dyDescent="0.25">
      <c r="C5" s="89" t="s">
        <v>2</v>
      </c>
    </row>
    <row r="6" spans="3:3" x14ac:dyDescent="0.25">
      <c r="C6" s="88"/>
    </row>
    <row r="7" spans="3:3" ht="18" customHeight="1" x14ac:dyDescent="0.25">
      <c r="C7" s="90" t="s">
        <v>3</v>
      </c>
    </row>
    <row r="8" spans="3:3" x14ac:dyDescent="0.25">
      <c r="C8" s="88"/>
    </row>
    <row r="9" spans="3:3" ht="23.5" customHeight="1" x14ac:dyDescent="0.25">
      <c r="C9" s="123" t="s">
        <v>144</v>
      </c>
    </row>
    <row r="10" spans="3:3" x14ac:dyDescent="0.25">
      <c r="C10" s="88"/>
    </row>
    <row r="11" spans="3:3" ht="88" customHeight="1" x14ac:dyDescent="0.25">
      <c r="C11" s="91" t="s">
        <v>4</v>
      </c>
    </row>
    <row r="12" spans="3:3" x14ac:dyDescent="0.25">
      <c r="C12" s="88"/>
    </row>
    <row r="13" spans="3:3" ht="139" customHeight="1" x14ac:dyDescent="0.25">
      <c r="C13" s="89" t="s">
        <v>5</v>
      </c>
    </row>
    <row r="14" spans="3:3" x14ac:dyDescent="0.25">
      <c r="C14" s="88"/>
    </row>
    <row r="15" spans="3:3" ht="54.65" customHeight="1" x14ac:dyDescent="0.25">
      <c r="C15" s="89" t="s">
        <v>6</v>
      </c>
    </row>
    <row r="16" spans="3:3" x14ac:dyDescent="0.25">
      <c r="C16" s="88"/>
    </row>
    <row r="17" spans="3:3" ht="16.5" customHeight="1" x14ac:dyDescent="0.25">
      <c r="C17" s="92" t="s">
        <v>7</v>
      </c>
    </row>
    <row r="18" spans="3:3" x14ac:dyDescent="0.25">
      <c r="C18" s="88"/>
    </row>
    <row r="19" spans="3:3" ht="48" customHeight="1" x14ac:dyDescent="0.25">
      <c r="C19" s="89" t="s">
        <v>8</v>
      </c>
    </row>
    <row r="20" spans="3:3" x14ac:dyDescent="0.25">
      <c r="C20" s="88"/>
    </row>
    <row r="21" spans="3:3" ht="30.65" customHeight="1" x14ac:dyDescent="0.25">
      <c r="C21" s="89" t="s">
        <v>9</v>
      </c>
    </row>
    <row r="22" spans="3:3" x14ac:dyDescent="0.25">
      <c r="C22" s="88"/>
    </row>
    <row r="23" spans="3:3" x14ac:dyDescent="0.25"/>
  </sheetData>
  <sheetProtection algorithmName="SHA-512" hashValue="5eBDYzFVqA+5M2Vn1aJh7jz8ooUkqKdS+1fgyKcaZYkemDxg00Tyu8agQkomll9x32eyXG42NgVSYDclf6MPNQ==" saltValue="j0dZiGQcSq6jgEqbRtlxjA==" spinCount="100000" sheet="1" objects="1" scenarios="1"/>
  <pageMargins left="0.11811023622047245" right="0.11811023622047245" top="0.15748031496062992" bottom="0.19685039370078741" header="0.31496062992125984" footer="0.31496062992125984"/>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53"/>
  <sheetViews>
    <sheetView zoomScale="90" zoomScaleNormal="90" zoomScaleSheetLayoutView="100" workbookViewId="0">
      <selection activeCell="B11" sqref="B11"/>
    </sheetView>
  </sheetViews>
  <sheetFormatPr defaultColWidth="0" defaultRowHeight="12.5" zeroHeight="1" x14ac:dyDescent="0.25"/>
  <cols>
    <col min="1" max="1" width="67.81640625" style="23" bestFit="1" customWidth="1"/>
    <col min="2" max="4" width="50.7265625" style="23" customWidth="1"/>
    <col min="5" max="5" width="9.1796875" style="23" customWidth="1"/>
    <col min="6" max="6" width="9.1796875" style="23" hidden="1" customWidth="1"/>
    <col min="7" max="7" width="13.54296875" style="23" hidden="1" customWidth="1"/>
    <col min="8" max="13" width="0" style="23" hidden="1" customWidth="1"/>
    <col min="14" max="16384" width="9.1796875" style="23" hidden="1"/>
  </cols>
  <sheetData>
    <row r="1" spans="1:12" s="27" customFormat="1" ht="40.5" customHeight="1" x14ac:dyDescent="0.25">
      <c r="A1" s="146" t="s">
        <v>93</v>
      </c>
      <c r="B1" s="161"/>
      <c r="C1" s="161"/>
      <c r="D1" s="147"/>
    </row>
    <row r="2" spans="1:12" ht="26" hidden="1" x14ac:dyDescent="0.3">
      <c r="A2" s="29"/>
      <c r="B2" s="30" t="s">
        <v>94</v>
      </c>
      <c r="C2" s="30" t="s">
        <v>95</v>
      </c>
      <c r="D2" s="31" t="s">
        <v>96</v>
      </c>
      <c r="F2" s="28"/>
      <c r="G2" s="27"/>
      <c r="H2" s="27"/>
      <c r="I2" s="27"/>
      <c r="J2" s="27"/>
      <c r="K2" s="27"/>
      <c r="L2" s="27"/>
    </row>
    <row r="3" spans="1:12" ht="32.15" customHeight="1" x14ac:dyDescent="0.3">
      <c r="A3" s="32" t="s">
        <v>30</v>
      </c>
      <c r="B3" s="48" t="s">
        <v>97</v>
      </c>
      <c r="C3" s="48" t="s">
        <v>98</v>
      </c>
      <c r="D3" s="49" t="s">
        <v>99</v>
      </c>
      <c r="F3" s="28"/>
      <c r="G3" s="27"/>
      <c r="H3" s="27"/>
      <c r="I3" s="27"/>
      <c r="J3" s="27"/>
      <c r="K3" s="27"/>
      <c r="L3" s="27"/>
    </row>
    <row r="4" spans="1:12" ht="19.5" customHeight="1" x14ac:dyDescent="0.3">
      <c r="A4" s="127" t="s">
        <v>130</v>
      </c>
      <c r="B4" s="124">
        <v>29895</v>
      </c>
      <c r="C4" s="124">
        <v>34990</v>
      </c>
      <c r="D4" s="126">
        <v>36020</v>
      </c>
      <c r="F4" s="28"/>
      <c r="G4" s="27"/>
      <c r="H4" s="27"/>
      <c r="I4" s="27"/>
      <c r="J4" s="27"/>
      <c r="K4" s="27"/>
      <c r="L4" s="27"/>
    </row>
    <row r="5" spans="1:12" s="20" customFormat="1" ht="19.5" customHeight="1" x14ac:dyDescent="0.25">
      <c r="A5" s="36" t="s">
        <v>125</v>
      </c>
      <c r="B5" s="5">
        <v>0</v>
      </c>
      <c r="C5" s="5">
        <v>0</v>
      </c>
      <c r="D5" s="6">
        <v>0</v>
      </c>
      <c r="F5" s="23"/>
      <c r="G5" s="27"/>
      <c r="H5" s="27"/>
      <c r="I5" s="27"/>
      <c r="J5" s="27"/>
      <c r="K5" s="27"/>
      <c r="L5" s="27"/>
    </row>
    <row r="6" spans="1:12" s="20" customFormat="1" ht="19.5" customHeight="1" x14ac:dyDescent="0.25">
      <c r="A6" s="36" t="s">
        <v>138</v>
      </c>
      <c r="B6" s="5">
        <v>0</v>
      </c>
      <c r="C6" s="5">
        <v>0</v>
      </c>
      <c r="D6" s="6">
        <v>0</v>
      </c>
      <c r="F6" s="23"/>
      <c r="G6" s="27"/>
      <c r="H6" s="27"/>
      <c r="I6" s="27"/>
      <c r="J6" s="27"/>
      <c r="K6" s="27"/>
      <c r="L6" s="27"/>
    </row>
    <row r="7" spans="1:12" s="20" customFormat="1" ht="15" customHeight="1" x14ac:dyDescent="0.25">
      <c r="A7" s="36" t="s">
        <v>129</v>
      </c>
      <c r="B7" s="106">
        <v>0</v>
      </c>
      <c r="C7" s="106">
        <v>0</v>
      </c>
      <c r="D7" s="107">
        <v>0</v>
      </c>
      <c r="F7" s="23"/>
      <c r="G7" s="27"/>
      <c r="H7" s="27"/>
      <c r="I7" s="27"/>
      <c r="J7" s="27"/>
      <c r="K7" s="27"/>
      <c r="L7" s="27"/>
    </row>
    <row r="8" spans="1:12" s="20" customFormat="1" ht="15" customHeight="1" x14ac:dyDescent="0.25">
      <c r="A8" s="36" t="s">
        <v>100</v>
      </c>
      <c r="B8" s="106">
        <v>0</v>
      </c>
      <c r="C8" s="106">
        <v>0</v>
      </c>
      <c r="D8" s="107">
        <v>0</v>
      </c>
      <c r="F8" s="23"/>
      <c r="G8" s="27"/>
      <c r="H8" s="27"/>
      <c r="I8" s="27"/>
      <c r="J8" s="27"/>
      <c r="K8" s="27"/>
      <c r="L8" s="27"/>
    </row>
    <row r="9" spans="1:12" s="20" customFormat="1" ht="20.149999999999999" customHeight="1" x14ac:dyDescent="0.25">
      <c r="A9" s="36" t="s">
        <v>25</v>
      </c>
      <c r="B9" s="44" t="s">
        <v>26</v>
      </c>
      <c r="C9" s="44" t="s">
        <v>26</v>
      </c>
      <c r="D9" s="45" t="s">
        <v>26</v>
      </c>
      <c r="F9" s="27"/>
      <c r="G9" s="27"/>
      <c r="H9" s="27"/>
      <c r="I9" s="27"/>
      <c r="J9" s="27"/>
      <c r="K9" s="27"/>
      <c r="L9" s="27"/>
    </row>
    <row r="10" spans="1:12" s="20" customFormat="1" ht="20.149999999999999" customHeight="1" x14ac:dyDescent="0.25">
      <c r="A10" s="36" t="s">
        <v>27</v>
      </c>
      <c r="B10" s="46">
        <v>60</v>
      </c>
      <c r="C10" s="46">
        <v>60</v>
      </c>
      <c r="D10" s="47">
        <v>60</v>
      </c>
      <c r="F10" s="27"/>
      <c r="G10" s="27"/>
      <c r="H10" s="27"/>
      <c r="I10" s="27"/>
      <c r="J10" s="27"/>
      <c r="K10" s="27"/>
      <c r="L10" s="27"/>
    </row>
    <row r="11" spans="1:12" s="20" customFormat="1" ht="18.75" customHeight="1" x14ac:dyDescent="0.25">
      <c r="A11" s="36" t="s">
        <v>28</v>
      </c>
      <c r="B11" s="46">
        <v>25000</v>
      </c>
      <c r="C11" s="46">
        <v>25000</v>
      </c>
      <c r="D11" s="47">
        <v>25000</v>
      </c>
      <c r="F11" s="27"/>
      <c r="G11" s="27"/>
      <c r="H11" s="27"/>
      <c r="I11" s="27"/>
      <c r="J11" s="27"/>
      <c r="K11" s="27"/>
      <c r="L11" s="27"/>
    </row>
    <row r="12" spans="1:12" s="20" customFormat="1" ht="20.25" customHeight="1" x14ac:dyDescent="0.25">
      <c r="A12" s="37"/>
      <c r="B12" s="162" t="s">
        <v>101</v>
      </c>
      <c r="C12" s="163"/>
      <c r="D12" s="164"/>
      <c r="F12" s="27"/>
      <c r="G12" s="27"/>
      <c r="H12" s="27"/>
      <c r="I12" s="27"/>
      <c r="J12" s="27"/>
      <c r="K12" s="27"/>
      <c r="L12" s="27"/>
    </row>
    <row r="13" spans="1:12" s="20" customFormat="1" ht="19.5" customHeight="1" x14ac:dyDescent="0.25">
      <c r="A13" s="33" t="s">
        <v>102</v>
      </c>
      <c r="B13" s="5">
        <v>0</v>
      </c>
      <c r="C13" s="5">
        <v>0</v>
      </c>
      <c r="D13" s="6">
        <v>0</v>
      </c>
      <c r="F13" s="27"/>
      <c r="G13" s="27"/>
      <c r="H13" s="27"/>
      <c r="I13" s="27"/>
      <c r="J13" s="27"/>
      <c r="K13" s="27"/>
      <c r="L13" s="27"/>
    </row>
    <row r="14" spans="1:12" s="20" customFormat="1" ht="19.5" customHeight="1" x14ac:dyDescent="0.25">
      <c r="A14" s="33" t="s">
        <v>103</v>
      </c>
      <c r="B14" s="3" t="e">
        <f>B13/B6</f>
        <v>#DIV/0!</v>
      </c>
      <c r="C14" s="3" t="e">
        <f>C13/C6</f>
        <v>#DIV/0!</v>
      </c>
      <c r="D14" s="10" t="e">
        <f>D13/D6</f>
        <v>#DIV/0!</v>
      </c>
      <c r="F14" s="27"/>
      <c r="G14" s="27"/>
      <c r="H14" s="27"/>
      <c r="I14" s="27"/>
      <c r="J14" s="27"/>
      <c r="K14" s="27"/>
      <c r="L14" s="27"/>
    </row>
    <row r="15" spans="1:12" s="20" customFormat="1" ht="20.149999999999999" customHeight="1" x14ac:dyDescent="0.25">
      <c r="A15" s="37"/>
      <c r="B15" s="162" t="s">
        <v>32</v>
      </c>
      <c r="C15" s="163"/>
      <c r="D15" s="164"/>
      <c r="F15" s="27"/>
      <c r="G15" s="27"/>
      <c r="H15" s="27"/>
      <c r="I15" s="27"/>
      <c r="J15" s="27"/>
      <c r="K15" s="27"/>
      <c r="L15" s="27"/>
    </row>
    <row r="16" spans="1:12" s="20" customFormat="1" ht="20.149999999999999" customHeight="1" x14ac:dyDescent="0.25">
      <c r="A16" s="33" t="s">
        <v>32</v>
      </c>
      <c r="B16" s="5">
        <v>0</v>
      </c>
      <c r="C16" s="5">
        <v>0</v>
      </c>
      <c r="D16" s="6">
        <v>0</v>
      </c>
      <c r="F16" s="27"/>
      <c r="G16" s="27"/>
      <c r="H16" s="27"/>
      <c r="I16" s="27"/>
      <c r="J16" s="27"/>
      <c r="K16" s="27"/>
      <c r="L16" s="27"/>
    </row>
    <row r="17" spans="1:12" s="20" customFormat="1" ht="20.149999999999999" customHeight="1" x14ac:dyDescent="0.25">
      <c r="A17" s="33" t="s">
        <v>33</v>
      </c>
      <c r="B17" s="3" t="e">
        <f>B16/B6</f>
        <v>#DIV/0!</v>
      </c>
      <c r="C17" s="3" t="e">
        <f>C16/C6</f>
        <v>#DIV/0!</v>
      </c>
      <c r="D17" s="10" t="e">
        <f>D16/D6</f>
        <v>#DIV/0!</v>
      </c>
      <c r="F17" s="27"/>
      <c r="G17" s="27"/>
      <c r="H17" s="27"/>
      <c r="I17" s="27"/>
      <c r="J17" s="27"/>
      <c r="K17" s="27"/>
      <c r="L17" s="27"/>
    </row>
    <row r="18" spans="1:12" s="20" customFormat="1" ht="20.149999999999999" customHeight="1" x14ac:dyDescent="0.25">
      <c r="A18" s="37" t="s">
        <v>30</v>
      </c>
      <c r="B18" s="162" t="s">
        <v>104</v>
      </c>
      <c r="C18" s="163"/>
      <c r="D18" s="164"/>
      <c r="F18" s="27"/>
      <c r="G18" s="27"/>
      <c r="H18" s="27"/>
      <c r="I18" s="27"/>
      <c r="J18" s="27"/>
      <c r="K18" s="27"/>
      <c r="L18" s="27"/>
    </row>
    <row r="19" spans="1:12" s="20" customFormat="1" ht="20.149999999999999" customHeight="1" x14ac:dyDescent="0.25">
      <c r="A19" s="33" t="s">
        <v>34</v>
      </c>
      <c r="B19" s="5">
        <v>0</v>
      </c>
      <c r="C19" s="5">
        <v>0</v>
      </c>
      <c r="D19" s="6">
        <v>0</v>
      </c>
    </row>
    <row r="20" spans="1:12" s="20" customFormat="1" ht="19.5" customHeight="1" x14ac:dyDescent="0.25">
      <c r="A20" s="33" t="s">
        <v>35</v>
      </c>
      <c r="B20" s="3" t="e">
        <f>B19/B6</f>
        <v>#DIV/0!</v>
      </c>
      <c r="C20" s="3" t="e">
        <f>C19/C6</f>
        <v>#DIV/0!</v>
      </c>
      <c r="D20" s="10" t="e">
        <f>D19/D6</f>
        <v>#DIV/0!</v>
      </c>
    </row>
    <row r="21" spans="1:12" s="20" customFormat="1" ht="18.75" customHeight="1" x14ac:dyDescent="0.25">
      <c r="A21" s="37"/>
      <c r="B21" s="162" t="s">
        <v>36</v>
      </c>
      <c r="C21" s="163"/>
      <c r="D21" s="164"/>
    </row>
    <row r="22" spans="1:12" s="20" customFormat="1" ht="20.149999999999999" customHeight="1" x14ac:dyDescent="0.25">
      <c r="A22" s="33" t="s">
        <v>71</v>
      </c>
      <c r="B22" s="5">
        <v>0</v>
      </c>
      <c r="C22" s="5">
        <v>0</v>
      </c>
      <c r="D22" s="6">
        <v>0</v>
      </c>
    </row>
    <row r="23" spans="1:12" s="20" customFormat="1" ht="20.149999999999999" customHeight="1" x14ac:dyDescent="0.25">
      <c r="A23" s="33" t="s">
        <v>72</v>
      </c>
      <c r="B23" s="5">
        <v>0</v>
      </c>
      <c r="C23" s="5">
        <v>0</v>
      </c>
      <c r="D23" s="6">
        <v>0</v>
      </c>
    </row>
    <row r="24" spans="1:12" s="20" customFormat="1" ht="20.149999999999999" customHeight="1" x14ac:dyDescent="0.25">
      <c r="A24" s="33" t="s">
        <v>39</v>
      </c>
      <c r="B24" s="42">
        <f>SUM(B22:B23)</f>
        <v>0</v>
      </c>
      <c r="C24" s="42">
        <f t="shared" ref="C24:D24" si="0">SUM(C22:C23)</f>
        <v>0</v>
      </c>
      <c r="D24" s="43">
        <f t="shared" si="0"/>
        <v>0</v>
      </c>
    </row>
    <row r="25" spans="1:12" s="20" customFormat="1" ht="18.75" customHeight="1" x14ac:dyDescent="0.25">
      <c r="A25" s="33" t="s">
        <v>105</v>
      </c>
      <c r="B25" s="3" t="e">
        <f>B24/B6</f>
        <v>#DIV/0!</v>
      </c>
      <c r="C25" s="3" t="e">
        <f t="shared" ref="C25:D25" si="1">C24/C6</f>
        <v>#DIV/0!</v>
      </c>
      <c r="D25" s="10" t="e">
        <f t="shared" si="1"/>
        <v>#DIV/0!</v>
      </c>
    </row>
    <row r="26" spans="1:12" s="20" customFormat="1" ht="18.75" customHeight="1" x14ac:dyDescent="0.25">
      <c r="A26" s="37"/>
      <c r="B26" s="168" t="s">
        <v>46</v>
      </c>
      <c r="C26" s="163"/>
      <c r="D26" s="164"/>
    </row>
    <row r="27" spans="1:12" s="20" customFormat="1" ht="20.149999999999999" customHeight="1" x14ac:dyDescent="0.25">
      <c r="A27" s="127" t="s">
        <v>134</v>
      </c>
      <c r="B27" s="85">
        <v>0</v>
      </c>
      <c r="C27" s="85">
        <v>0</v>
      </c>
      <c r="D27" s="8">
        <v>0</v>
      </c>
    </row>
    <row r="28" spans="1:12" s="20" customFormat="1" ht="20.149999999999999" customHeight="1" x14ac:dyDescent="0.25">
      <c r="A28" s="33" t="s">
        <v>47</v>
      </c>
      <c r="B28" s="1">
        <v>0</v>
      </c>
      <c r="C28" s="1">
        <v>0</v>
      </c>
      <c r="D28" s="7">
        <v>0</v>
      </c>
    </row>
    <row r="29" spans="1:12" s="20" customFormat="1" ht="18.75" customHeight="1" x14ac:dyDescent="0.25">
      <c r="A29" s="33" t="s">
        <v>48</v>
      </c>
      <c r="B29" s="3">
        <f>B27+B28</f>
        <v>0</v>
      </c>
      <c r="C29" s="3">
        <f>C27+C28</f>
        <v>0</v>
      </c>
      <c r="D29" s="10">
        <f>D27+D28</f>
        <v>0</v>
      </c>
    </row>
    <row r="30" spans="1:12" s="20" customFormat="1" ht="20.149999999999999" customHeight="1" thickBot="1" x14ac:dyDescent="0.3">
      <c r="A30" s="33" t="s">
        <v>49</v>
      </c>
      <c r="B30" s="14">
        <v>0</v>
      </c>
      <c r="C30" s="12">
        <v>0</v>
      </c>
      <c r="D30" s="13">
        <v>0</v>
      </c>
    </row>
    <row r="31" spans="1:12" s="20" customFormat="1" ht="20.149999999999999" customHeight="1" thickBot="1" x14ac:dyDescent="0.3">
      <c r="A31" s="40" t="s">
        <v>106</v>
      </c>
      <c r="B31" s="41" t="e">
        <f>B30/B6</f>
        <v>#DIV/0!</v>
      </c>
      <c r="C31" s="41" t="e">
        <f>C30/C6</f>
        <v>#DIV/0!</v>
      </c>
      <c r="D31" s="41" t="e">
        <f>D30/D6</f>
        <v>#DIV/0!</v>
      </c>
    </row>
    <row r="32" spans="1:12" s="26" customFormat="1" ht="18.75" customHeight="1" x14ac:dyDescent="0.25">
      <c r="A32" s="37" t="s">
        <v>30</v>
      </c>
      <c r="B32" s="167" t="s">
        <v>51</v>
      </c>
      <c r="C32" s="163"/>
      <c r="D32" s="164"/>
    </row>
    <row r="33" spans="1:4" s="20" customFormat="1" ht="20.149999999999999" customHeight="1" x14ac:dyDescent="0.25">
      <c r="A33" s="33" t="s">
        <v>52</v>
      </c>
      <c r="B33" s="12">
        <v>0</v>
      </c>
      <c r="C33" s="12">
        <v>0</v>
      </c>
      <c r="D33" s="13">
        <v>0</v>
      </c>
    </row>
    <row r="34" spans="1:4" s="20" customFormat="1" ht="20.149999999999999" customHeight="1" x14ac:dyDescent="0.25">
      <c r="A34" s="33" t="s">
        <v>53</v>
      </c>
      <c r="B34" s="12">
        <v>0</v>
      </c>
      <c r="C34" s="12">
        <v>0</v>
      </c>
      <c r="D34" s="13">
        <v>0</v>
      </c>
    </row>
    <row r="35" spans="1:4" s="20" customFormat="1" ht="20.149999999999999" customHeight="1" x14ac:dyDescent="0.25">
      <c r="A35" s="33" t="s">
        <v>107</v>
      </c>
      <c r="B35" s="12">
        <v>0</v>
      </c>
      <c r="C35" s="12">
        <v>0</v>
      </c>
      <c r="D35" s="13">
        <v>0</v>
      </c>
    </row>
    <row r="36" spans="1:4" s="20" customFormat="1" ht="20.149999999999999" customHeight="1" x14ac:dyDescent="0.25">
      <c r="A36" s="33" t="s">
        <v>54</v>
      </c>
      <c r="B36" s="12">
        <v>0</v>
      </c>
      <c r="C36" s="12">
        <v>0</v>
      </c>
      <c r="D36" s="13">
        <v>0</v>
      </c>
    </row>
    <row r="37" spans="1:4" s="20" customFormat="1" ht="18.75" customHeight="1" x14ac:dyDescent="0.25">
      <c r="A37" s="33" t="s">
        <v>55</v>
      </c>
      <c r="B37" s="12">
        <v>0</v>
      </c>
      <c r="C37" s="12">
        <v>0</v>
      </c>
      <c r="D37" s="13">
        <v>0</v>
      </c>
    </row>
    <row r="38" spans="1:4" s="20" customFormat="1" ht="18.75" customHeight="1" x14ac:dyDescent="0.25">
      <c r="A38" s="33" t="s">
        <v>56</v>
      </c>
      <c r="B38" s="12">
        <v>0</v>
      </c>
      <c r="C38" s="12">
        <v>0</v>
      </c>
      <c r="D38" s="13">
        <v>0</v>
      </c>
    </row>
    <row r="39" spans="1:4" s="20" customFormat="1" ht="18.75" customHeight="1" x14ac:dyDescent="0.25">
      <c r="A39" s="33" t="s">
        <v>51</v>
      </c>
      <c r="B39" s="12">
        <v>0</v>
      </c>
      <c r="C39" s="12">
        <v>0</v>
      </c>
      <c r="D39" s="13">
        <v>0</v>
      </c>
    </row>
    <row r="40" spans="1:4" s="20" customFormat="1" ht="18.75" customHeight="1" x14ac:dyDescent="0.25">
      <c r="A40" s="36" t="s">
        <v>57</v>
      </c>
      <c r="B40" s="34">
        <f>SUM(B33:B39)</f>
        <v>0</v>
      </c>
      <c r="C40" s="34">
        <f>SUM(C33:C39)</f>
        <v>0</v>
      </c>
      <c r="D40" s="128">
        <f t="shared" ref="D40" si="2">SUM(D33:D39)</f>
        <v>0</v>
      </c>
    </row>
    <row r="41" spans="1:4" s="20" customFormat="1" ht="18.75" customHeight="1" x14ac:dyDescent="0.25">
      <c r="A41" s="33" t="s">
        <v>108</v>
      </c>
      <c r="B41" s="3" t="e">
        <f>B40/B6</f>
        <v>#DIV/0!</v>
      </c>
      <c r="C41" s="3" t="e">
        <f>C40/C6</f>
        <v>#DIV/0!</v>
      </c>
      <c r="D41" s="10" t="e">
        <f>D40/D6</f>
        <v>#DIV/0!</v>
      </c>
    </row>
    <row r="42" spans="1:4" s="20" customFormat="1" ht="18.75" customHeight="1" x14ac:dyDescent="0.25">
      <c r="A42" s="144"/>
      <c r="B42" s="166"/>
      <c r="C42" s="166"/>
      <c r="D42" s="145"/>
    </row>
    <row r="43" spans="1:4" s="20" customFormat="1" ht="20.149999999999999" customHeight="1" x14ac:dyDescent="0.25">
      <c r="A43" s="35" t="s">
        <v>109</v>
      </c>
      <c r="B43" s="38">
        <v>0</v>
      </c>
      <c r="C43" s="38">
        <f>C16+C19+C24+C30+C40</f>
        <v>0</v>
      </c>
      <c r="D43" s="129">
        <f>D16+D19+D24+D30+D40</f>
        <v>0</v>
      </c>
    </row>
    <row r="44" spans="1:4" s="20" customFormat="1" hidden="1" x14ac:dyDescent="0.25">
      <c r="A44" s="25" t="s">
        <v>110</v>
      </c>
      <c r="B44" s="4" t="e">
        <f>B43/B5</f>
        <v>#DIV/0!</v>
      </c>
      <c r="C44" s="4" t="e">
        <f>C43/C5</f>
        <v>#DIV/0!</v>
      </c>
      <c r="D44" s="9" t="e">
        <f>D43/D5</f>
        <v>#DIV/0!</v>
      </c>
    </row>
    <row r="45" spans="1:4" s="20" customFormat="1" ht="20.149999999999999" customHeight="1" x14ac:dyDescent="0.25">
      <c r="A45" s="35" t="s">
        <v>111</v>
      </c>
      <c r="B45" s="16" t="e">
        <f>B43/B6</f>
        <v>#DIV/0!</v>
      </c>
      <c r="C45" s="16" t="e">
        <f>C43/C6</f>
        <v>#DIV/0!</v>
      </c>
      <c r="D45" s="130" t="e">
        <f>D43/D6</f>
        <v>#DIV/0!</v>
      </c>
    </row>
    <row r="46" spans="1:4" x14ac:dyDescent="0.25">
      <c r="A46" s="121"/>
      <c r="B46" s="39"/>
      <c r="C46" s="39"/>
      <c r="D46" s="131"/>
    </row>
    <row r="47" spans="1:4" s="20" customFormat="1" ht="41.25" customHeight="1" thickBot="1" x14ac:dyDescent="0.3">
      <c r="A47" s="108" t="s">
        <v>112</v>
      </c>
      <c r="B47" s="157">
        <f>AVERAGE(B43:D43)</f>
        <v>0</v>
      </c>
      <c r="C47" s="165"/>
      <c r="D47" s="158"/>
    </row>
    <row r="48" spans="1:4" s="20" customFormat="1" ht="21" customHeight="1" x14ac:dyDescent="0.25">
      <c r="A48" s="17"/>
      <c r="B48" s="18"/>
      <c r="C48" s="19"/>
      <c r="D48" s="19"/>
    </row>
    <row r="49" spans="1:4" ht="13" hidden="1" x14ac:dyDescent="0.25">
      <c r="A49" s="21"/>
      <c r="B49" s="22"/>
      <c r="C49" s="20"/>
      <c r="D49" s="20"/>
    </row>
    <row r="50" spans="1:4" s="20" customFormat="1" hidden="1" x14ac:dyDescent="0.25">
      <c r="B50" s="24"/>
      <c r="C50" s="24"/>
      <c r="D50" s="24"/>
    </row>
    <row r="52" spans="1:4" x14ac:dyDescent="0.25"/>
    <row r="53" spans="1:4" x14ac:dyDescent="0.25"/>
  </sheetData>
  <sheetProtection algorithmName="SHA-512" hashValue="/dd7Fu7WvxSCZLjvqHSBLSbDRvZv80y7RHwTCHgwqCGMyMlJ8Vqn6PzL/1QOX6F8XUbImWzAMiypklEIms1gmQ==" saltValue="4VRY6qwf4yYclQ6Jed2bEw==" spinCount="100000" sheet="1" objects="1" scenarios="1"/>
  <protectedRanges>
    <protectedRange algorithmName="SHA-512" hashValue="venyM21ud/6bOx20F+iq4dubx5S6rKraRl1421jk5YKs9UM+a+MonD4XJZc9naG6d28K0rx3p3B1fGmIpYXIVw==" saltValue="qqFBqQEdB7DcVc/y8wtyCA==" spinCount="100000" sqref="H12" name="Bereik1"/>
  </protectedRanges>
  <mergeCells count="9">
    <mergeCell ref="A1:D1"/>
    <mergeCell ref="B12:D12"/>
    <mergeCell ref="B15:D15"/>
    <mergeCell ref="B18:D18"/>
    <mergeCell ref="B47:D47"/>
    <mergeCell ref="A42:D42"/>
    <mergeCell ref="B32:D32"/>
    <mergeCell ref="B21:D21"/>
    <mergeCell ref="B26:D26"/>
  </mergeCells>
  <conditionalFormatting sqref="B43:D43">
    <cfRule type="cellIs" dxfId="7" priority="1" operator="equal">
      <formula>0</formula>
    </cfRule>
    <cfRule type="cellIs" dxfId="6" priority="2" operator="notBetween">
      <formula>400</formula>
      <formula>600</formula>
    </cfRule>
  </conditionalFormatting>
  <pageMargins left="0.74803149606299213" right="0.74803149606299213" top="0.98425196850393704" bottom="0.98425196850393704" header="0.51181102362204722" footer="0.51181102362204722"/>
  <pageSetup paperSize="9" scale="34"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9DA68-C1D7-4C30-8E66-F6A0D8379F07}">
  <dimension ref="A1:M53"/>
  <sheetViews>
    <sheetView zoomScale="80" zoomScaleNormal="80" workbookViewId="0">
      <selection activeCell="B9" sqref="B9"/>
    </sheetView>
  </sheetViews>
  <sheetFormatPr defaultColWidth="0" defaultRowHeight="12.5" zeroHeight="1" x14ac:dyDescent="0.25"/>
  <cols>
    <col min="1" max="1" width="72.1796875" style="23" bestFit="1" customWidth="1"/>
    <col min="2" max="4" width="50.7265625" style="23" customWidth="1"/>
    <col min="5" max="5" width="9.1796875" style="23" customWidth="1"/>
    <col min="6" max="6" width="9.1796875" style="23" hidden="1" customWidth="1"/>
    <col min="7" max="7" width="13.54296875" style="23" hidden="1" customWidth="1"/>
    <col min="8" max="13" width="0" style="23" hidden="1" customWidth="1"/>
    <col min="14" max="16384" width="9.1796875" style="23" hidden="1"/>
  </cols>
  <sheetData>
    <row r="1" spans="1:12" s="27" customFormat="1" ht="40.5" customHeight="1" x14ac:dyDescent="0.25">
      <c r="A1" s="146" t="s">
        <v>113</v>
      </c>
      <c r="B1" s="161"/>
      <c r="C1" s="161"/>
      <c r="D1" s="147"/>
    </row>
    <row r="2" spans="1:12" ht="26" hidden="1" x14ac:dyDescent="0.3">
      <c r="A2" s="29"/>
      <c r="B2" s="30" t="s">
        <v>94</v>
      </c>
      <c r="C2" s="30" t="s">
        <v>95</v>
      </c>
      <c r="D2" s="31" t="s">
        <v>96</v>
      </c>
      <c r="F2" s="28"/>
      <c r="G2" s="27"/>
      <c r="H2" s="27"/>
      <c r="I2" s="27"/>
      <c r="J2" s="27"/>
      <c r="K2" s="27"/>
      <c r="L2" s="27"/>
    </row>
    <row r="3" spans="1:12" ht="32.15" customHeight="1" x14ac:dyDescent="0.3">
      <c r="A3" s="32" t="s">
        <v>30</v>
      </c>
      <c r="B3" s="48" t="s">
        <v>114</v>
      </c>
      <c r="C3" s="48" t="s">
        <v>140</v>
      </c>
      <c r="D3" s="49" t="s">
        <v>141</v>
      </c>
      <c r="F3" s="28"/>
      <c r="G3" s="27"/>
      <c r="H3" s="27"/>
      <c r="I3" s="27"/>
      <c r="J3" s="27"/>
      <c r="K3" s="27"/>
      <c r="L3" s="27"/>
    </row>
    <row r="4" spans="1:12" ht="20" customHeight="1" x14ac:dyDescent="0.3">
      <c r="A4" s="127" t="s">
        <v>130</v>
      </c>
      <c r="B4" s="124">
        <v>36895</v>
      </c>
      <c r="C4" s="124">
        <v>32785</v>
      </c>
      <c r="D4" s="126">
        <v>36920</v>
      </c>
      <c r="F4" s="28"/>
      <c r="G4" s="27"/>
      <c r="H4" s="27"/>
      <c r="I4" s="27"/>
      <c r="J4" s="27"/>
      <c r="K4" s="27"/>
      <c r="L4" s="27"/>
    </row>
    <row r="5" spans="1:12" s="20" customFormat="1" ht="19.5" customHeight="1" x14ac:dyDescent="0.25">
      <c r="A5" s="36" t="s">
        <v>125</v>
      </c>
      <c r="B5" s="5">
        <v>0</v>
      </c>
      <c r="C5" s="5">
        <v>0</v>
      </c>
      <c r="D5" s="6">
        <v>0</v>
      </c>
      <c r="F5" s="23"/>
      <c r="G5" s="27"/>
      <c r="H5" s="27"/>
      <c r="I5" s="27"/>
      <c r="J5" s="27"/>
      <c r="K5" s="27"/>
      <c r="L5" s="27"/>
    </row>
    <row r="6" spans="1:12" s="20" customFormat="1" ht="18" customHeight="1" x14ac:dyDescent="0.25">
      <c r="A6" s="36" t="s">
        <v>139</v>
      </c>
      <c r="B6" s="5">
        <v>0</v>
      </c>
      <c r="C6" s="5">
        <v>0</v>
      </c>
      <c r="D6" s="6">
        <v>0</v>
      </c>
      <c r="F6" s="23"/>
      <c r="G6" s="27"/>
      <c r="H6" s="27"/>
      <c r="I6" s="27"/>
      <c r="J6" s="27"/>
      <c r="K6" s="27"/>
      <c r="L6" s="27"/>
    </row>
    <row r="7" spans="1:12" s="20" customFormat="1" ht="15" customHeight="1" x14ac:dyDescent="0.25">
      <c r="A7" s="36" t="s">
        <v>129</v>
      </c>
      <c r="B7" s="106">
        <v>0</v>
      </c>
      <c r="C7" s="106">
        <v>0</v>
      </c>
      <c r="D7" s="107">
        <v>0</v>
      </c>
      <c r="F7" s="23"/>
      <c r="G7" s="27"/>
      <c r="H7" s="27"/>
      <c r="I7" s="27"/>
      <c r="J7" s="27"/>
      <c r="K7" s="27"/>
      <c r="L7" s="27"/>
    </row>
    <row r="8" spans="1:12" s="20" customFormat="1" ht="15" customHeight="1" x14ac:dyDescent="0.25">
      <c r="A8" s="36" t="s">
        <v>100</v>
      </c>
      <c r="B8" s="106">
        <v>0</v>
      </c>
      <c r="C8" s="106">
        <v>0</v>
      </c>
      <c r="D8" s="107">
        <v>0</v>
      </c>
      <c r="F8" s="23"/>
      <c r="G8" s="27"/>
      <c r="H8" s="27"/>
      <c r="I8" s="27"/>
      <c r="J8" s="27"/>
      <c r="K8" s="27"/>
      <c r="L8" s="27"/>
    </row>
    <row r="9" spans="1:12" s="20" customFormat="1" ht="20.149999999999999" customHeight="1" x14ac:dyDescent="0.25">
      <c r="A9" s="36" t="s">
        <v>25</v>
      </c>
      <c r="B9" s="44" t="s">
        <v>26</v>
      </c>
      <c r="C9" s="44" t="s">
        <v>26</v>
      </c>
      <c r="D9" s="45" t="s">
        <v>26</v>
      </c>
      <c r="F9" s="27"/>
      <c r="G9" s="27"/>
      <c r="H9" s="27"/>
      <c r="I9" s="27"/>
      <c r="J9" s="27"/>
      <c r="K9" s="27"/>
      <c r="L9" s="27"/>
    </row>
    <row r="10" spans="1:12" s="20" customFormat="1" ht="20.149999999999999" customHeight="1" x14ac:dyDescent="0.25">
      <c r="A10" s="36" t="s">
        <v>27</v>
      </c>
      <c r="B10" s="46">
        <v>60</v>
      </c>
      <c r="C10" s="46">
        <v>60</v>
      </c>
      <c r="D10" s="47">
        <v>60</v>
      </c>
      <c r="F10" s="27"/>
      <c r="G10" s="27"/>
      <c r="H10" s="27"/>
      <c r="I10" s="27"/>
      <c r="J10" s="27"/>
      <c r="K10" s="27"/>
      <c r="L10" s="27"/>
    </row>
    <row r="11" spans="1:12" s="20" customFormat="1" ht="18.75" customHeight="1" x14ac:dyDescent="0.25">
      <c r="A11" s="36" t="s">
        <v>28</v>
      </c>
      <c r="B11" s="46">
        <v>25000</v>
      </c>
      <c r="C11" s="46">
        <v>25000</v>
      </c>
      <c r="D11" s="47">
        <v>25000</v>
      </c>
      <c r="F11" s="27"/>
      <c r="G11" s="27"/>
      <c r="H11" s="27"/>
      <c r="I11" s="27"/>
      <c r="J11" s="27"/>
      <c r="K11" s="27"/>
      <c r="L11" s="27"/>
    </row>
    <row r="12" spans="1:12" s="20" customFormat="1" ht="20.25" customHeight="1" x14ac:dyDescent="0.25">
      <c r="A12" s="37"/>
      <c r="B12" s="162" t="s">
        <v>101</v>
      </c>
      <c r="C12" s="163"/>
      <c r="D12" s="164"/>
      <c r="F12" s="27"/>
      <c r="G12" s="27"/>
      <c r="H12" s="27"/>
      <c r="I12" s="27"/>
      <c r="J12" s="27"/>
      <c r="K12" s="27"/>
      <c r="L12" s="27"/>
    </row>
    <row r="13" spans="1:12" s="20" customFormat="1" ht="19.5" customHeight="1" x14ac:dyDescent="0.25">
      <c r="A13" s="33" t="s">
        <v>102</v>
      </c>
      <c r="B13" s="5">
        <v>0</v>
      </c>
      <c r="C13" s="5">
        <v>0</v>
      </c>
      <c r="D13" s="6">
        <v>0</v>
      </c>
      <c r="F13" s="27"/>
      <c r="G13" s="27"/>
      <c r="H13" s="27"/>
      <c r="I13" s="27"/>
      <c r="J13" s="27"/>
      <c r="K13" s="27"/>
      <c r="L13" s="27"/>
    </row>
    <row r="14" spans="1:12" s="20" customFormat="1" ht="19.5" customHeight="1" x14ac:dyDescent="0.25">
      <c r="A14" s="33" t="s">
        <v>103</v>
      </c>
      <c r="B14" s="3" t="e">
        <f>B13/B6</f>
        <v>#DIV/0!</v>
      </c>
      <c r="C14" s="3" t="e">
        <f>C13/C6</f>
        <v>#DIV/0!</v>
      </c>
      <c r="D14" s="10" t="e">
        <f>D13/D6</f>
        <v>#DIV/0!</v>
      </c>
      <c r="F14" s="27"/>
      <c r="G14" s="27"/>
      <c r="H14" s="27"/>
      <c r="I14" s="27"/>
      <c r="J14" s="27"/>
      <c r="K14" s="27"/>
      <c r="L14" s="27"/>
    </row>
    <row r="15" spans="1:12" s="20" customFormat="1" ht="20.149999999999999" customHeight="1" x14ac:dyDescent="0.25">
      <c r="A15" s="37"/>
      <c r="B15" s="162" t="s">
        <v>32</v>
      </c>
      <c r="C15" s="163"/>
      <c r="D15" s="164"/>
      <c r="F15" s="27"/>
      <c r="G15" s="27"/>
      <c r="H15" s="27"/>
      <c r="I15" s="27"/>
      <c r="J15" s="27"/>
      <c r="K15" s="27"/>
      <c r="L15" s="27"/>
    </row>
    <row r="16" spans="1:12" s="20" customFormat="1" ht="20.149999999999999" customHeight="1" x14ac:dyDescent="0.25">
      <c r="A16" s="33" t="s">
        <v>32</v>
      </c>
      <c r="B16" s="5">
        <v>0</v>
      </c>
      <c r="C16" s="5">
        <v>0</v>
      </c>
      <c r="D16" s="6">
        <v>0</v>
      </c>
      <c r="F16" s="27"/>
      <c r="G16" s="27"/>
      <c r="H16" s="27"/>
      <c r="I16" s="27"/>
      <c r="J16" s="27"/>
      <c r="K16" s="27"/>
      <c r="L16" s="27"/>
    </row>
    <row r="17" spans="1:12" s="20" customFormat="1" ht="20.149999999999999" customHeight="1" x14ac:dyDescent="0.25">
      <c r="A17" s="33" t="s">
        <v>33</v>
      </c>
      <c r="B17" s="3" t="e">
        <f>B16/B6</f>
        <v>#DIV/0!</v>
      </c>
      <c r="C17" s="3" t="e">
        <f>C16/C6</f>
        <v>#DIV/0!</v>
      </c>
      <c r="D17" s="10" t="e">
        <f>D16/D6</f>
        <v>#DIV/0!</v>
      </c>
      <c r="F17" s="27"/>
      <c r="G17" s="27"/>
      <c r="H17" s="27"/>
      <c r="I17" s="27"/>
      <c r="J17" s="27"/>
      <c r="K17" s="27"/>
      <c r="L17" s="27"/>
    </row>
    <row r="18" spans="1:12" s="20" customFormat="1" ht="20.149999999999999" customHeight="1" x14ac:dyDescent="0.25">
      <c r="A18" s="37" t="s">
        <v>30</v>
      </c>
      <c r="B18" s="162" t="s">
        <v>104</v>
      </c>
      <c r="C18" s="163"/>
      <c r="D18" s="164"/>
      <c r="F18" s="27"/>
      <c r="G18" s="27"/>
      <c r="H18" s="27"/>
      <c r="I18" s="27"/>
      <c r="J18" s="27"/>
      <c r="K18" s="27"/>
      <c r="L18" s="27"/>
    </row>
    <row r="19" spans="1:12" s="20" customFormat="1" ht="20.149999999999999" customHeight="1" x14ac:dyDescent="0.25">
      <c r="A19" s="33" t="s">
        <v>34</v>
      </c>
      <c r="B19" s="5">
        <v>0</v>
      </c>
      <c r="C19" s="5">
        <v>0</v>
      </c>
      <c r="D19" s="6">
        <v>0</v>
      </c>
    </row>
    <row r="20" spans="1:12" s="20" customFormat="1" ht="19.5" customHeight="1" x14ac:dyDescent="0.25">
      <c r="A20" s="33" t="s">
        <v>35</v>
      </c>
      <c r="B20" s="3" t="e">
        <f>B19/B6</f>
        <v>#DIV/0!</v>
      </c>
      <c r="C20" s="3" t="e">
        <f>C19/C6</f>
        <v>#DIV/0!</v>
      </c>
      <c r="D20" s="10" t="e">
        <f>D19/D6</f>
        <v>#DIV/0!</v>
      </c>
    </row>
    <row r="21" spans="1:12" s="20" customFormat="1" ht="18.75" customHeight="1" x14ac:dyDescent="0.25">
      <c r="A21" s="37"/>
      <c r="B21" s="162" t="s">
        <v>36</v>
      </c>
      <c r="C21" s="163"/>
      <c r="D21" s="164"/>
    </row>
    <row r="22" spans="1:12" s="20" customFormat="1" ht="20.149999999999999" customHeight="1" x14ac:dyDescent="0.25">
      <c r="A22" s="33" t="s">
        <v>71</v>
      </c>
      <c r="B22" s="5">
        <v>0</v>
      </c>
      <c r="C22" s="5">
        <v>0</v>
      </c>
      <c r="D22" s="6">
        <v>0</v>
      </c>
    </row>
    <row r="23" spans="1:12" s="20" customFormat="1" ht="20.149999999999999" customHeight="1" x14ac:dyDescent="0.25">
      <c r="A23" s="33" t="s">
        <v>72</v>
      </c>
      <c r="B23" s="5">
        <v>0</v>
      </c>
      <c r="C23" s="5">
        <v>0</v>
      </c>
      <c r="D23" s="6">
        <v>0</v>
      </c>
    </row>
    <row r="24" spans="1:12" s="20" customFormat="1" ht="20.149999999999999" customHeight="1" x14ac:dyDescent="0.25">
      <c r="A24" s="33" t="s">
        <v>39</v>
      </c>
      <c r="B24" s="42">
        <f>SUM(B22:B23)</f>
        <v>0</v>
      </c>
      <c r="C24" s="42">
        <f t="shared" ref="C24:D24" si="0">SUM(C22:C23)</f>
        <v>0</v>
      </c>
      <c r="D24" s="43">
        <f t="shared" si="0"/>
        <v>0</v>
      </c>
    </row>
    <row r="25" spans="1:12" s="20" customFormat="1" ht="18.75" customHeight="1" x14ac:dyDescent="0.25">
      <c r="A25" s="33" t="s">
        <v>105</v>
      </c>
      <c r="B25" s="3" t="e">
        <f>B24/B6</f>
        <v>#DIV/0!</v>
      </c>
      <c r="C25" s="3" t="e">
        <f t="shared" ref="C25:D25" si="1">C24/C6</f>
        <v>#DIV/0!</v>
      </c>
      <c r="D25" s="10" t="e">
        <f t="shared" si="1"/>
        <v>#DIV/0!</v>
      </c>
    </row>
    <row r="26" spans="1:12" s="20" customFormat="1" ht="18.75" customHeight="1" x14ac:dyDescent="0.25">
      <c r="A26" s="37"/>
      <c r="B26" s="168" t="s">
        <v>46</v>
      </c>
      <c r="C26" s="163"/>
      <c r="D26" s="164"/>
    </row>
    <row r="27" spans="1:12" s="20" customFormat="1" ht="20.149999999999999" customHeight="1" x14ac:dyDescent="0.25">
      <c r="A27" s="127" t="s">
        <v>134</v>
      </c>
      <c r="B27" s="1">
        <v>0</v>
      </c>
      <c r="C27" s="1">
        <v>0</v>
      </c>
      <c r="D27" s="7">
        <v>0</v>
      </c>
    </row>
    <row r="28" spans="1:12" s="20" customFormat="1" ht="20.149999999999999" customHeight="1" x14ac:dyDescent="0.25">
      <c r="A28" s="33" t="s">
        <v>47</v>
      </c>
      <c r="B28" s="1">
        <v>0</v>
      </c>
      <c r="C28" s="1">
        <v>0</v>
      </c>
      <c r="D28" s="7">
        <v>0</v>
      </c>
    </row>
    <row r="29" spans="1:12" s="20" customFormat="1" ht="18.75" customHeight="1" x14ac:dyDescent="0.25">
      <c r="A29" s="33" t="s">
        <v>48</v>
      </c>
      <c r="B29" s="3">
        <f>B27+B28</f>
        <v>0</v>
      </c>
      <c r="C29" s="3">
        <f>C27+C28</f>
        <v>0</v>
      </c>
      <c r="D29" s="10">
        <f>D27+D28</f>
        <v>0</v>
      </c>
    </row>
    <row r="30" spans="1:12" s="20" customFormat="1" ht="20.149999999999999" customHeight="1" thickBot="1" x14ac:dyDescent="0.3">
      <c r="A30" s="33" t="s">
        <v>49</v>
      </c>
      <c r="B30" s="14">
        <v>0</v>
      </c>
      <c r="C30" s="12">
        <v>0</v>
      </c>
      <c r="D30" s="13">
        <v>0</v>
      </c>
    </row>
    <row r="31" spans="1:12" s="20" customFormat="1" ht="20.149999999999999" customHeight="1" thickBot="1" x14ac:dyDescent="0.3">
      <c r="A31" s="40" t="s">
        <v>106</v>
      </c>
      <c r="B31" s="41" t="e">
        <f>B30/B6</f>
        <v>#DIV/0!</v>
      </c>
      <c r="C31" s="41" t="e">
        <f>C30/C6</f>
        <v>#DIV/0!</v>
      </c>
      <c r="D31" s="41" t="e">
        <f>D30/D6</f>
        <v>#DIV/0!</v>
      </c>
    </row>
    <row r="32" spans="1:12" s="26" customFormat="1" ht="18.75" customHeight="1" x14ac:dyDescent="0.25">
      <c r="A32" s="37" t="s">
        <v>30</v>
      </c>
      <c r="B32" s="167" t="s">
        <v>51</v>
      </c>
      <c r="C32" s="163"/>
      <c r="D32" s="164"/>
    </row>
    <row r="33" spans="1:4" s="20" customFormat="1" ht="20.149999999999999" customHeight="1" x14ac:dyDescent="0.25">
      <c r="A33" s="33" t="s">
        <v>52</v>
      </c>
      <c r="B33" s="12">
        <v>0</v>
      </c>
      <c r="C33" s="12">
        <v>0</v>
      </c>
      <c r="D33" s="13">
        <v>0</v>
      </c>
    </row>
    <row r="34" spans="1:4" s="20" customFormat="1" ht="20.149999999999999" customHeight="1" x14ac:dyDescent="0.25">
      <c r="A34" s="33" t="s">
        <v>53</v>
      </c>
      <c r="B34" s="12">
        <v>0</v>
      </c>
      <c r="C34" s="12">
        <v>0</v>
      </c>
      <c r="D34" s="13">
        <v>0</v>
      </c>
    </row>
    <row r="35" spans="1:4" s="20" customFormat="1" ht="20.149999999999999" customHeight="1" x14ac:dyDescent="0.25">
      <c r="A35" s="33" t="s">
        <v>107</v>
      </c>
      <c r="B35" s="12">
        <v>0</v>
      </c>
      <c r="C35" s="12">
        <v>0</v>
      </c>
      <c r="D35" s="13">
        <v>0</v>
      </c>
    </row>
    <row r="36" spans="1:4" s="20" customFormat="1" ht="20.149999999999999" customHeight="1" x14ac:dyDescent="0.25">
      <c r="A36" s="33" t="s">
        <v>54</v>
      </c>
      <c r="B36" s="12">
        <v>0</v>
      </c>
      <c r="C36" s="12">
        <v>0</v>
      </c>
      <c r="D36" s="13">
        <v>0</v>
      </c>
    </row>
    <row r="37" spans="1:4" s="20" customFormat="1" ht="18.75" customHeight="1" x14ac:dyDescent="0.25">
      <c r="A37" s="33" t="s">
        <v>55</v>
      </c>
      <c r="B37" s="12">
        <v>0</v>
      </c>
      <c r="C37" s="12">
        <v>0</v>
      </c>
      <c r="D37" s="13">
        <v>0</v>
      </c>
    </row>
    <row r="38" spans="1:4" s="20" customFormat="1" ht="18.75" customHeight="1" x14ac:dyDescent="0.25">
      <c r="A38" s="33" t="s">
        <v>56</v>
      </c>
      <c r="B38" s="12">
        <v>0</v>
      </c>
      <c r="C38" s="12">
        <v>0</v>
      </c>
      <c r="D38" s="13">
        <v>0</v>
      </c>
    </row>
    <row r="39" spans="1:4" s="20" customFormat="1" ht="18.75" customHeight="1" x14ac:dyDescent="0.25">
      <c r="A39" s="33" t="s">
        <v>51</v>
      </c>
      <c r="B39" s="12">
        <v>0</v>
      </c>
      <c r="C39" s="12">
        <v>0</v>
      </c>
      <c r="D39" s="13">
        <v>0</v>
      </c>
    </row>
    <row r="40" spans="1:4" s="20" customFormat="1" ht="18.75" customHeight="1" x14ac:dyDescent="0.25">
      <c r="A40" s="36" t="s">
        <v>57</v>
      </c>
      <c r="B40" s="34">
        <f>SUM(B33:B39)</f>
        <v>0</v>
      </c>
      <c r="C40" s="34">
        <f t="shared" ref="C40:D40" si="2">SUM(C33:C39)</f>
        <v>0</v>
      </c>
      <c r="D40" s="128">
        <f t="shared" si="2"/>
        <v>0</v>
      </c>
    </row>
    <row r="41" spans="1:4" s="20" customFormat="1" ht="18.75" customHeight="1" x14ac:dyDescent="0.25">
      <c r="A41" s="33" t="s">
        <v>108</v>
      </c>
      <c r="B41" s="3" t="e">
        <f>B40/B6</f>
        <v>#DIV/0!</v>
      </c>
      <c r="C41" s="3" t="e">
        <f>C40/C6</f>
        <v>#DIV/0!</v>
      </c>
      <c r="D41" s="10" t="e">
        <f>D40/D6</f>
        <v>#DIV/0!</v>
      </c>
    </row>
    <row r="42" spans="1:4" s="20" customFormat="1" ht="18.75" customHeight="1" x14ac:dyDescent="0.25">
      <c r="A42" s="144"/>
      <c r="B42" s="166"/>
      <c r="C42" s="166"/>
      <c r="D42" s="145"/>
    </row>
    <row r="43" spans="1:4" s="20" customFormat="1" ht="20.149999999999999" customHeight="1" x14ac:dyDescent="0.25">
      <c r="A43" s="35" t="s">
        <v>115</v>
      </c>
      <c r="B43" s="38">
        <f>B16+B19+B24+B30+B40</f>
        <v>0</v>
      </c>
      <c r="C43" s="38">
        <f>C16+C19+C24+C30+C40</f>
        <v>0</v>
      </c>
      <c r="D43" s="129">
        <f>D16+D19+D24+D30+D40</f>
        <v>0</v>
      </c>
    </row>
    <row r="44" spans="1:4" s="20" customFormat="1" hidden="1" x14ac:dyDescent="0.25">
      <c r="A44" s="25" t="s">
        <v>110</v>
      </c>
      <c r="B44" s="4" t="e">
        <f>B43/B5</f>
        <v>#DIV/0!</v>
      </c>
      <c r="C44" s="4" t="e">
        <f>C43/C5</f>
        <v>#DIV/0!</v>
      </c>
      <c r="D44" s="9" t="e">
        <f>D43/D5</f>
        <v>#DIV/0!</v>
      </c>
    </row>
    <row r="45" spans="1:4" s="20" customFormat="1" ht="20.149999999999999" customHeight="1" x14ac:dyDescent="0.25">
      <c r="A45" s="35" t="s">
        <v>111</v>
      </c>
      <c r="B45" s="16" t="e">
        <f>B43/B6</f>
        <v>#DIV/0!</v>
      </c>
      <c r="C45" s="16" t="e">
        <f>C43/C6</f>
        <v>#DIV/0!</v>
      </c>
      <c r="D45" s="130" t="e">
        <f>D43/D6</f>
        <v>#DIV/0!</v>
      </c>
    </row>
    <row r="46" spans="1:4" x14ac:dyDescent="0.25">
      <c r="A46" s="121"/>
      <c r="B46" s="39"/>
      <c r="C46" s="39"/>
      <c r="D46" s="131"/>
    </row>
    <row r="47" spans="1:4" s="20" customFormat="1" ht="41.25" customHeight="1" thickBot="1" x14ac:dyDescent="0.3">
      <c r="A47" s="108" t="s">
        <v>116</v>
      </c>
      <c r="B47" s="157">
        <f>AVERAGE(B43:D43)</f>
        <v>0</v>
      </c>
      <c r="C47" s="165"/>
      <c r="D47" s="158"/>
    </row>
    <row r="48" spans="1:4" s="20" customFormat="1" ht="21" customHeight="1" x14ac:dyDescent="0.25">
      <c r="A48" s="17"/>
      <c r="B48" s="18"/>
      <c r="C48" s="19"/>
      <c r="D48" s="19"/>
    </row>
    <row r="49" spans="1:4" ht="13" hidden="1" x14ac:dyDescent="0.25">
      <c r="A49" s="21"/>
      <c r="B49" s="22"/>
      <c r="C49" s="20"/>
      <c r="D49" s="20"/>
    </row>
    <row r="50" spans="1:4" s="20" customFormat="1" hidden="1" x14ac:dyDescent="0.25">
      <c r="B50" s="24"/>
      <c r="C50" s="24"/>
      <c r="D50" s="24"/>
    </row>
    <row r="52" spans="1:4" x14ac:dyDescent="0.25"/>
    <row r="53" spans="1:4" x14ac:dyDescent="0.25"/>
  </sheetData>
  <sheetProtection algorithmName="SHA-512" hashValue="i+MGihOq6fU6K5WcP2heTym+qu3YhXrgV2Tg90BJsHceVCBD25I+BgeoQm0NPlTa5D/1GkQS06QIscjoQyO8Rg==" saltValue="ToJvGxgQvkGAa6ADn45Opg==" spinCount="100000" sheet="1" objects="1" scenarios="1"/>
  <protectedRanges>
    <protectedRange algorithmName="SHA-512" hashValue="venyM21ud/6bOx20F+iq4dubx5S6rKraRl1421jk5YKs9UM+a+MonD4XJZc9naG6d28K0rx3p3B1fGmIpYXIVw==" saltValue="qqFBqQEdB7DcVc/y8wtyCA==" spinCount="100000" sqref="H12" name="Bereik1"/>
  </protectedRanges>
  <mergeCells count="9">
    <mergeCell ref="B32:D32"/>
    <mergeCell ref="A42:D42"/>
    <mergeCell ref="B47:D47"/>
    <mergeCell ref="A1:D1"/>
    <mergeCell ref="B12:D12"/>
    <mergeCell ref="B15:D15"/>
    <mergeCell ref="B18:D18"/>
    <mergeCell ref="B21:D21"/>
    <mergeCell ref="B26:D26"/>
  </mergeCells>
  <conditionalFormatting sqref="B43:D43">
    <cfRule type="cellIs" dxfId="5" priority="1" operator="equal">
      <formula>0</formula>
    </cfRule>
    <cfRule type="cellIs" dxfId="4" priority="2" operator="notBetween">
      <formula>500</formula>
      <formula>700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7C888-B364-45CE-B19D-525AC7C3B815}">
  <dimension ref="A1:M53"/>
  <sheetViews>
    <sheetView topLeftCell="A10" zoomScale="80" zoomScaleNormal="80" workbookViewId="0">
      <selection activeCell="B9" sqref="B9"/>
    </sheetView>
  </sheetViews>
  <sheetFormatPr defaultColWidth="0" defaultRowHeight="12.5" zeroHeight="1" x14ac:dyDescent="0.25"/>
  <cols>
    <col min="1" max="1" width="72.26953125" style="23" bestFit="1" customWidth="1"/>
    <col min="2" max="4" width="50.7265625" style="23" customWidth="1"/>
    <col min="5" max="5" width="9.1796875" style="23" customWidth="1"/>
    <col min="6" max="6" width="9.1796875" style="23" hidden="1" customWidth="1"/>
    <col min="7" max="7" width="13.54296875" style="23" hidden="1" customWidth="1"/>
    <col min="8" max="13" width="0" style="23" hidden="1" customWidth="1"/>
    <col min="14" max="16384" width="9.1796875" style="23" hidden="1"/>
  </cols>
  <sheetData>
    <row r="1" spans="1:12" s="27" customFormat="1" ht="40.5" customHeight="1" x14ac:dyDescent="0.25">
      <c r="A1" s="146" t="s">
        <v>117</v>
      </c>
      <c r="B1" s="161"/>
      <c r="C1" s="161"/>
      <c r="D1" s="147"/>
    </row>
    <row r="2" spans="1:12" ht="26" hidden="1" x14ac:dyDescent="0.3">
      <c r="A2" s="29"/>
      <c r="B2" s="30" t="s">
        <v>94</v>
      </c>
      <c r="C2" s="30" t="s">
        <v>95</v>
      </c>
      <c r="D2" s="31" t="s">
        <v>96</v>
      </c>
      <c r="F2" s="28"/>
      <c r="G2" s="27"/>
      <c r="H2" s="27"/>
      <c r="I2" s="27"/>
      <c r="J2" s="27"/>
      <c r="K2" s="27"/>
      <c r="L2" s="27"/>
    </row>
    <row r="3" spans="1:12" ht="32.15" customHeight="1" x14ac:dyDescent="0.3">
      <c r="A3" s="32" t="s">
        <v>30</v>
      </c>
      <c r="B3" s="48" t="s">
        <v>142</v>
      </c>
      <c r="C3" s="48" t="s">
        <v>118</v>
      </c>
      <c r="D3" s="49" t="s">
        <v>143</v>
      </c>
      <c r="F3" s="28"/>
      <c r="G3" s="27"/>
      <c r="H3" s="27"/>
      <c r="I3" s="27"/>
      <c r="J3" s="27"/>
      <c r="K3" s="27"/>
      <c r="L3" s="27"/>
    </row>
    <row r="4" spans="1:12" ht="22" customHeight="1" x14ac:dyDescent="0.3">
      <c r="A4" s="127" t="s">
        <v>130</v>
      </c>
      <c r="B4" s="124">
        <v>43770</v>
      </c>
      <c r="C4" s="124">
        <v>48515</v>
      </c>
      <c r="D4" s="126">
        <v>44195</v>
      </c>
      <c r="F4" s="28"/>
      <c r="G4" s="27"/>
      <c r="H4" s="27"/>
      <c r="I4" s="27"/>
      <c r="J4" s="27"/>
      <c r="K4" s="27"/>
      <c r="L4" s="27"/>
    </row>
    <row r="5" spans="1:12" s="20" customFormat="1" ht="19.5" customHeight="1" x14ac:dyDescent="0.25">
      <c r="A5" s="36" t="s">
        <v>125</v>
      </c>
      <c r="B5" s="5">
        <v>0</v>
      </c>
      <c r="C5" s="5">
        <v>0</v>
      </c>
      <c r="D5" s="6">
        <v>0</v>
      </c>
      <c r="F5" s="23"/>
      <c r="G5" s="27"/>
      <c r="H5" s="27"/>
      <c r="I5" s="27"/>
      <c r="J5" s="27"/>
      <c r="K5" s="27"/>
      <c r="L5" s="27"/>
    </row>
    <row r="6" spans="1:12" s="20" customFormat="1" ht="19.5" customHeight="1" x14ac:dyDescent="0.25">
      <c r="A6" s="36" t="s">
        <v>139</v>
      </c>
      <c r="B6" s="5">
        <v>0</v>
      </c>
      <c r="C6" s="5">
        <v>0</v>
      </c>
      <c r="D6" s="6">
        <v>0</v>
      </c>
      <c r="F6" s="23"/>
      <c r="G6" s="27"/>
      <c r="H6" s="27"/>
      <c r="I6" s="27"/>
      <c r="J6" s="27"/>
      <c r="K6" s="27"/>
      <c r="L6" s="27"/>
    </row>
    <row r="7" spans="1:12" s="20" customFormat="1" ht="15" customHeight="1" x14ac:dyDescent="0.25">
      <c r="A7" s="36" t="s">
        <v>129</v>
      </c>
      <c r="B7" s="106">
        <v>0</v>
      </c>
      <c r="C7" s="106">
        <v>0</v>
      </c>
      <c r="D7" s="107">
        <v>0</v>
      </c>
      <c r="F7" s="23"/>
      <c r="G7" s="27"/>
      <c r="H7" s="27"/>
      <c r="I7" s="27"/>
      <c r="J7" s="27"/>
      <c r="K7" s="27"/>
      <c r="L7" s="27"/>
    </row>
    <row r="8" spans="1:12" s="20" customFormat="1" ht="15" customHeight="1" x14ac:dyDescent="0.25">
      <c r="A8" s="36" t="s">
        <v>100</v>
      </c>
      <c r="B8" s="106">
        <v>0</v>
      </c>
      <c r="C8" s="106">
        <v>0</v>
      </c>
      <c r="D8" s="107">
        <v>0</v>
      </c>
      <c r="F8" s="23"/>
      <c r="G8" s="27"/>
      <c r="H8" s="27"/>
      <c r="I8" s="27"/>
      <c r="J8" s="27"/>
      <c r="K8" s="27"/>
      <c r="L8" s="27"/>
    </row>
    <row r="9" spans="1:12" s="20" customFormat="1" ht="20.149999999999999" customHeight="1" x14ac:dyDescent="0.25">
      <c r="A9" s="36" t="s">
        <v>25</v>
      </c>
      <c r="B9" s="44" t="s">
        <v>26</v>
      </c>
      <c r="C9" s="44" t="s">
        <v>26</v>
      </c>
      <c r="D9" s="45" t="s">
        <v>26</v>
      </c>
      <c r="F9" s="27"/>
      <c r="G9" s="27"/>
      <c r="H9" s="27"/>
      <c r="I9" s="27"/>
      <c r="J9" s="27"/>
      <c r="K9" s="27"/>
      <c r="L9" s="27"/>
    </row>
    <row r="10" spans="1:12" s="20" customFormat="1" ht="20.149999999999999" customHeight="1" x14ac:dyDescent="0.25">
      <c r="A10" s="36" t="s">
        <v>27</v>
      </c>
      <c r="B10" s="46">
        <v>60</v>
      </c>
      <c r="C10" s="46">
        <v>60</v>
      </c>
      <c r="D10" s="47">
        <v>60</v>
      </c>
      <c r="F10" s="27"/>
      <c r="G10" s="27"/>
      <c r="H10" s="27"/>
      <c r="I10" s="27"/>
      <c r="J10" s="27"/>
      <c r="K10" s="27"/>
      <c r="L10" s="27"/>
    </row>
    <row r="11" spans="1:12" s="20" customFormat="1" ht="18.75" customHeight="1" x14ac:dyDescent="0.25">
      <c r="A11" s="36" t="s">
        <v>28</v>
      </c>
      <c r="B11" s="46">
        <v>25000</v>
      </c>
      <c r="C11" s="46">
        <v>25000</v>
      </c>
      <c r="D11" s="47">
        <v>25000</v>
      </c>
      <c r="F11" s="27"/>
      <c r="G11" s="27"/>
      <c r="H11" s="27"/>
      <c r="I11" s="27"/>
      <c r="J11" s="27"/>
      <c r="K11" s="27"/>
      <c r="L11" s="27"/>
    </row>
    <row r="12" spans="1:12" s="20" customFormat="1" ht="20.25" customHeight="1" x14ac:dyDescent="0.25">
      <c r="A12" s="37"/>
      <c r="B12" s="162" t="s">
        <v>101</v>
      </c>
      <c r="C12" s="163"/>
      <c r="D12" s="164"/>
      <c r="F12" s="27"/>
      <c r="G12" s="27"/>
      <c r="H12" s="27"/>
      <c r="I12" s="27"/>
      <c r="J12" s="27"/>
      <c r="K12" s="27"/>
      <c r="L12" s="27"/>
    </row>
    <row r="13" spans="1:12" s="20" customFormat="1" ht="19.5" customHeight="1" x14ac:dyDescent="0.25">
      <c r="A13" s="33" t="s">
        <v>102</v>
      </c>
      <c r="B13" s="5">
        <v>0</v>
      </c>
      <c r="C13" s="5">
        <v>0</v>
      </c>
      <c r="D13" s="6">
        <v>0</v>
      </c>
      <c r="F13" s="27"/>
      <c r="G13" s="27"/>
      <c r="H13" s="27"/>
      <c r="I13" s="27"/>
      <c r="J13" s="27"/>
      <c r="K13" s="27"/>
      <c r="L13" s="27"/>
    </row>
    <row r="14" spans="1:12" s="20" customFormat="1" ht="19.5" customHeight="1" x14ac:dyDescent="0.25">
      <c r="A14" s="33" t="s">
        <v>103</v>
      </c>
      <c r="B14" s="3" t="e">
        <f>B13/B6</f>
        <v>#DIV/0!</v>
      </c>
      <c r="C14" s="3" t="e">
        <f>C13/C6</f>
        <v>#DIV/0!</v>
      </c>
      <c r="D14" s="10" t="e">
        <f>D13/D6</f>
        <v>#DIV/0!</v>
      </c>
      <c r="F14" s="27"/>
      <c r="G14" s="27"/>
      <c r="H14" s="27"/>
      <c r="I14" s="27"/>
      <c r="J14" s="27"/>
      <c r="K14" s="27"/>
      <c r="L14" s="27"/>
    </row>
    <row r="15" spans="1:12" s="20" customFormat="1" ht="20.149999999999999" customHeight="1" x14ac:dyDescent="0.25">
      <c r="A15" s="37"/>
      <c r="B15" s="162" t="s">
        <v>32</v>
      </c>
      <c r="C15" s="163"/>
      <c r="D15" s="164"/>
      <c r="F15" s="27"/>
      <c r="G15" s="27"/>
      <c r="H15" s="27"/>
      <c r="I15" s="27"/>
      <c r="J15" s="27"/>
      <c r="K15" s="27"/>
      <c r="L15" s="27"/>
    </row>
    <row r="16" spans="1:12" s="20" customFormat="1" ht="20.149999999999999" customHeight="1" x14ac:dyDescent="0.25">
      <c r="A16" s="33" t="s">
        <v>32</v>
      </c>
      <c r="B16" s="5">
        <v>0</v>
      </c>
      <c r="C16" s="5">
        <v>0</v>
      </c>
      <c r="D16" s="6">
        <v>0</v>
      </c>
      <c r="F16" s="27"/>
      <c r="G16" s="27"/>
      <c r="H16" s="27"/>
      <c r="I16" s="27"/>
      <c r="J16" s="27"/>
      <c r="K16" s="27"/>
      <c r="L16" s="27"/>
    </row>
    <row r="17" spans="1:12" s="20" customFormat="1" ht="20.149999999999999" customHeight="1" x14ac:dyDescent="0.25">
      <c r="A17" s="33" t="s">
        <v>33</v>
      </c>
      <c r="B17" s="3" t="e">
        <f>B16/B6</f>
        <v>#DIV/0!</v>
      </c>
      <c r="C17" s="3" t="e">
        <f>C16/C6</f>
        <v>#DIV/0!</v>
      </c>
      <c r="D17" s="10" t="e">
        <f>D16/D6</f>
        <v>#DIV/0!</v>
      </c>
      <c r="F17" s="27"/>
      <c r="G17" s="27"/>
      <c r="H17" s="27"/>
      <c r="I17" s="27"/>
      <c r="J17" s="27"/>
      <c r="K17" s="27"/>
      <c r="L17" s="27"/>
    </row>
    <row r="18" spans="1:12" s="20" customFormat="1" ht="20.149999999999999" customHeight="1" x14ac:dyDescent="0.25">
      <c r="A18" s="37" t="s">
        <v>30</v>
      </c>
      <c r="B18" s="162" t="s">
        <v>104</v>
      </c>
      <c r="C18" s="163"/>
      <c r="D18" s="164"/>
      <c r="F18" s="27"/>
      <c r="G18" s="27"/>
      <c r="H18" s="27"/>
      <c r="I18" s="27"/>
      <c r="J18" s="27"/>
      <c r="K18" s="27"/>
      <c r="L18" s="27"/>
    </row>
    <row r="19" spans="1:12" s="20" customFormat="1" ht="20.149999999999999" customHeight="1" x14ac:dyDescent="0.25">
      <c r="A19" s="33" t="s">
        <v>34</v>
      </c>
      <c r="B19" s="5">
        <v>0</v>
      </c>
      <c r="C19" s="5">
        <v>0</v>
      </c>
      <c r="D19" s="6">
        <v>0</v>
      </c>
    </row>
    <row r="20" spans="1:12" s="20" customFormat="1" ht="19.5" customHeight="1" x14ac:dyDescent="0.25">
      <c r="A20" s="33" t="s">
        <v>35</v>
      </c>
      <c r="B20" s="3" t="e">
        <f>B19/B6</f>
        <v>#DIV/0!</v>
      </c>
      <c r="C20" s="3" t="e">
        <f>C19/C6</f>
        <v>#DIV/0!</v>
      </c>
      <c r="D20" s="10" t="e">
        <f>D19/D6</f>
        <v>#DIV/0!</v>
      </c>
    </row>
    <row r="21" spans="1:12" s="20" customFormat="1" ht="18.75" customHeight="1" x14ac:dyDescent="0.25">
      <c r="A21" s="37"/>
      <c r="B21" s="162" t="s">
        <v>36</v>
      </c>
      <c r="C21" s="163"/>
      <c r="D21" s="164"/>
    </row>
    <row r="22" spans="1:12" s="20" customFormat="1" ht="20.149999999999999" customHeight="1" x14ac:dyDescent="0.25">
      <c r="A22" s="33" t="s">
        <v>71</v>
      </c>
      <c r="B22" s="5">
        <v>0</v>
      </c>
      <c r="C22" s="5">
        <v>0</v>
      </c>
      <c r="D22" s="6">
        <v>0</v>
      </c>
    </row>
    <row r="23" spans="1:12" s="20" customFormat="1" ht="20.149999999999999" customHeight="1" x14ac:dyDescent="0.25">
      <c r="A23" s="33" t="s">
        <v>72</v>
      </c>
      <c r="B23" s="5">
        <v>0</v>
      </c>
      <c r="C23" s="5">
        <v>0</v>
      </c>
      <c r="D23" s="6">
        <v>0</v>
      </c>
    </row>
    <row r="24" spans="1:12" s="20" customFormat="1" ht="20.149999999999999" customHeight="1" x14ac:dyDescent="0.25">
      <c r="A24" s="33" t="s">
        <v>39</v>
      </c>
      <c r="B24" s="42">
        <f>SUM(B22:B23)</f>
        <v>0</v>
      </c>
      <c r="C24" s="42">
        <f t="shared" ref="C24:D24" si="0">SUM(C22:C23)</f>
        <v>0</v>
      </c>
      <c r="D24" s="43">
        <f t="shared" si="0"/>
        <v>0</v>
      </c>
    </row>
    <row r="25" spans="1:12" s="20" customFormat="1" ht="18.75" customHeight="1" x14ac:dyDescent="0.25">
      <c r="A25" s="33" t="s">
        <v>105</v>
      </c>
      <c r="B25" s="3" t="e">
        <f>B24/B6</f>
        <v>#DIV/0!</v>
      </c>
      <c r="C25" s="3" t="e">
        <f t="shared" ref="C25:D25" si="1">C24/C6</f>
        <v>#DIV/0!</v>
      </c>
      <c r="D25" s="10" t="e">
        <f t="shared" si="1"/>
        <v>#DIV/0!</v>
      </c>
    </row>
    <row r="26" spans="1:12" s="20" customFormat="1" ht="18.75" customHeight="1" x14ac:dyDescent="0.25">
      <c r="A26" s="37"/>
      <c r="B26" s="168" t="s">
        <v>46</v>
      </c>
      <c r="C26" s="163"/>
      <c r="D26" s="164"/>
    </row>
    <row r="27" spans="1:12" s="20" customFormat="1" ht="20.149999999999999" customHeight="1" x14ac:dyDescent="0.25">
      <c r="A27" s="127" t="s">
        <v>134</v>
      </c>
      <c r="B27" s="85">
        <v>0</v>
      </c>
      <c r="C27" s="85">
        <v>0</v>
      </c>
      <c r="D27" s="8">
        <v>0</v>
      </c>
    </row>
    <row r="28" spans="1:12" s="20" customFormat="1" ht="20.149999999999999" customHeight="1" x14ac:dyDescent="0.25">
      <c r="A28" s="33" t="s">
        <v>47</v>
      </c>
      <c r="B28" s="1">
        <v>0</v>
      </c>
      <c r="C28" s="1">
        <v>0</v>
      </c>
      <c r="D28" s="7">
        <v>0</v>
      </c>
    </row>
    <row r="29" spans="1:12" s="20" customFormat="1" ht="18.75" customHeight="1" x14ac:dyDescent="0.25">
      <c r="A29" s="33" t="s">
        <v>48</v>
      </c>
      <c r="B29" s="3">
        <f>B27+B28</f>
        <v>0</v>
      </c>
      <c r="C29" s="3">
        <f>C27+C28</f>
        <v>0</v>
      </c>
      <c r="D29" s="10">
        <f>D27+D28</f>
        <v>0</v>
      </c>
    </row>
    <row r="30" spans="1:12" s="20" customFormat="1" ht="20.149999999999999" customHeight="1" x14ac:dyDescent="0.25">
      <c r="A30" s="33" t="s">
        <v>49</v>
      </c>
      <c r="B30" s="14">
        <v>0</v>
      </c>
      <c r="C30" s="14">
        <v>0</v>
      </c>
      <c r="D30" s="110">
        <v>0</v>
      </c>
    </row>
    <row r="31" spans="1:12" s="20" customFormat="1" ht="20.149999999999999" customHeight="1" x14ac:dyDescent="0.25">
      <c r="A31" s="40" t="s">
        <v>106</v>
      </c>
      <c r="B31" s="3" t="e">
        <f>B30/B6</f>
        <v>#DIV/0!</v>
      </c>
      <c r="C31" s="3" t="e">
        <f>C30/C6</f>
        <v>#DIV/0!</v>
      </c>
      <c r="D31" s="10" t="e">
        <f>D30/D6</f>
        <v>#DIV/0!</v>
      </c>
    </row>
    <row r="32" spans="1:12" s="26" customFormat="1" ht="18.75" customHeight="1" x14ac:dyDescent="0.25">
      <c r="A32" s="37" t="s">
        <v>30</v>
      </c>
      <c r="B32" s="167" t="s">
        <v>51</v>
      </c>
      <c r="C32" s="169"/>
      <c r="D32" s="170"/>
    </row>
    <row r="33" spans="1:4" s="20" customFormat="1" ht="20.149999999999999" customHeight="1" x14ac:dyDescent="0.25">
      <c r="A33" s="33" t="s">
        <v>52</v>
      </c>
      <c r="B33" s="12">
        <v>0</v>
      </c>
      <c r="C33" s="12">
        <v>0</v>
      </c>
      <c r="D33" s="13">
        <v>0</v>
      </c>
    </row>
    <row r="34" spans="1:4" s="20" customFormat="1" ht="20.149999999999999" customHeight="1" x14ac:dyDescent="0.25">
      <c r="A34" s="33" t="s">
        <v>53</v>
      </c>
      <c r="B34" s="12">
        <v>0</v>
      </c>
      <c r="C34" s="12">
        <v>0</v>
      </c>
      <c r="D34" s="13">
        <v>0</v>
      </c>
    </row>
    <row r="35" spans="1:4" s="20" customFormat="1" ht="20.149999999999999" customHeight="1" x14ac:dyDescent="0.25">
      <c r="A35" s="33" t="s">
        <v>107</v>
      </c>
      <c r="B35" s="12">
        <v>0</v>
      </c>
      <c r="C35" s="12">
        <v>0</v>
      </c>
      <c r="D35" s="13">
        <v>0</v>
      </c>
    </row>
    <row r="36" spans="1:4" s="20" customFormat="1" ht="20.149999999999999" customHeight="1" x14ac:dyDescent="0.25">
      <c r="A36" s="33" t="s">
        <v>54</v>
      </c>
      <c r="B36" s="12">
        <v>0</v>
      </c>
      <c r="C36" s="12">
        <v>0</v>
      </c>
      <c r="D36" s="13">
        <v>0</v>
      </c>
    </row>
    <row r="37" spans="1:4" s="20" customFormat="1" ht="18.75" customHeight="1" x14ac:dyDescent="0.25">
      <c r="A37" s="33" t="s">
        <v>55</v>
      </c>
      <c r="B37" s="12">
        <v>0</v>
      </c>
      <c r="C37" s="12">
        <v>0</v>
      </c>
      <c r="D37" s="13">
        <v>0</v>
      </c>
    </row>
    <row r="38" spans="1:4" s="20" customFormat="1" ht="18.75" customHeight="1" x14ac:dyDescent="0.25">
      <c r="A38" s="33" t="s">
        <v>56</v>
      </c>
      <c r="B38" s="12">
        <v>0</v>
      </c>
      <c r="C38" s="12">
        <v>0</v>
      </c>
      <c r="D38" s="13">
        <v>0</v>
      </c>
    </row>
    <row r="39" spans="1:4" s="20" customFormat="1" ht="18.75" customHeight="1" x14ac:dyDescent="0.25">
      <c r="A39" s="33" t="s">
        <v>51</v>
      </c>
      <c r="B39" s="12">
        <v>0</v>
      </c>
      <c r="C39" s="12">
        <v>0</v>
      </c>
      <c r="D39" s="13">
        <v>0</v>
      </c>
    </row>
    <row r="40" spans="1:4" s="20" customFormat="1" ht="18.75" customHeight="1" x14ac:dyDescent="0.25">
      <c r="A40" s="36" t="s">
        <v>57</v>
      </c>
      <c r="B40" s="34">
        <f>SUM(B33:B39)</f>
        <v>0</v>
      </c>
      <c r="C40" s="34">
        <f t="shared" ref="C40:D40" si="2">SUM(C33:C39)</f>
        <v>0</v>
      </c>
      <c r="D40" s="128">
        <f t="shared" si="2"/>
        <v>0</v>
      </c>
    </row>
    <row r="41" spans="1:4" s="20" customFormat="1" ht="18.75" customHeight="1" x14ac:dyDescent="0.25">
      <c r="A41" s="33" t="s">
        <v>108</v>
      </c>
      <c r="B41" s="3" t="e">
        <f>B40/B6</f>
        <v>#DIV/0!</v>
      </c>
      <c r="C41" s="3" t="e">
        <f>C40/C6</f>
        <v>#DIV/0!</v>
      </c>
      <c r="D41" s="10" t="e">
        <f>D40/D6</f>
        <v>#DIV/0!</v>
      </c>
    </row>
    <row r="42" spans="1:4" s="20" customFormat="1" ht="18.75" customHeight="1" x14ac:dyDescent="0.25">
      <c r="A42" s="144"/>
      <c r="B42" s="166"/>
      <c r="C42" s="166"/>
      <c r="D42" s="145"/>
    </row>
    <row r="43" spans="1:4" s="20" customFormat="1" ht="20.149999999999999" customHeight="1" x14ac:dyDescent="0.25">
      <c r="A43" s="35" t="s">
        <v>119</v>
      </c>
      <c r="B43" s="38">
        <f>B16+B19+B24+B30+B40</f>
        <v>0</v>
      </c>
      <c r="C43" s="38">
        <f>C16+C19+C24+C30+C40</f>
        <v>0</v>
      </c>
      <c r="D43" s="129">
        <f>D16+D19+D24+D30+D40</f>
        <v>0</v>
      </c>
    </row>
    <row r="44" spans="1:4" s="20" customFormat="1" hidden="1" x14ac:dyDescent="0.25">
      <c r="A44" s="25" t="s">
        <v>110</v>
      </c>
      <c r="B44" s="4" t="e">
        <f>B43/B5</f>
        <v>#DIV/0!</v>
      </c>
      <c r="C44" s="4" t="e">
        <f>C43/C5</f>
        <v>#DIV/0!</v>
      </c>
      <c r="D44" s="9" t="e">
        <f>D43/D5</f>
        <v>#DIV/0!</v>
      </c>
    </row>
    <row r="45" spans="1:4" s="20" customFormat="1" ht="20.149999999999999" customHeight="1" x14ac:dyDescent="0.25">
      <c r="A45" s="35" t="s">
        <v>111</v>
      </c>
      <c r="B45" s="16" t="e">
        <f>B43/B6</f>
        <v>#DIV/0!</v>
      </c>
      <c r="C45" s="16" t="e">
        <f>C43/C6</f>
        <v>#DIV/0!</v>
      </c>
      <c r="D45" s="130" t="e">
        <f>D43/D6</f>
        <v>#DIV/0!</v>
      </c>
    </row>
    <row r="46" spans="1:4" x14ac:dyDescent="0.25">
      <c r="A46" s="121"/>
      <c r="B46" s="39"/>
      <c r="C46" s="39"/>
      <c r="D46" s="131"/>
    </row>
    <row r="47" spans="1:4" s="20" customFormat="1" ht="41.25" customHeight="1" thickBot="1" x14ac:dyDescent="0.3">
      <c r="A47" s="108" t="s">
        <v>120</v>
      </c>
      <c r="B47" s="157">
        <f>AVERAGE(B43:D43)</f>
        <v>0</v>
      </c>
      <c r="C47" s="165"/>
      <c r="D47" s="158"/>
    </row>
    <row r="48" spans="1:4" s="20" customFormat="1" ht="21" customHeight="1" x14ac:dyDescent="0.25">
      <c r="A48" s="17"/>
      <c r="B48" s="18"/>
      <c r="C48" s="19"/>
      <c r="D48" s="19"/>
    </row>
    <row r="49" spans="1:4" ht="13" hidden="1" x14ac:dyDescent="0.25">
      <c r="A49" s="21"/>
      <c r="B49" s="22"/>
      <c r="C49" s="20"/>
      <c r="D49" s="20"/>
    </row>
    <row r="50" spans="1:4" s="20" customFormat="1" hidden="1" x14ac:dyDescent="0.25">
      <c r="B50" s="24"/>
      <c r="C50" s="24"/>
      <c r="D50" s="24"/>
    </row>
    <row r="52" spans="1:4" x14ac:dyDescent="0.25"/>
    <row r="53" spans="1:4" x14ac:dyDescent="0.25"/>
  </sheetData>
  <sheetProtection algorithmName="SHA-512" hashValue="jgTu7cF7R6yWy6yMXAkKXj3Kl+m5NejKOsrtRpnVvkKWO8OYXCJsgHFzkIcaeTGoN7Lns6v/aqISRXVNLXx8FQ==" saltValue="hlKNcLaZ70mjqznaJRCNfg==" spinCount="100000" sheet="1" objects="1" scenarios="1"/>
  <protectedRanges>
    <protectedRange algorithmName="SHA-512" hashValue="venyM21ud/6bOx20F+iq4dubx5S6rKraRl1421jk5YKs9UM+a+MonD4XJZc9naG6d28K0rx3p3B1fGmIpYXIVw==" saltValue="qqFBqQEdB7DcVc/y8wtyCA==" spinCount="100000" sqref="H12" name="Bereik1"/>
  </protectedRanges>
  <mergeCells count="9">
    <mergeCell ref="B32:D32"/>
    <mergeCell ref="A42:D42"/>
    <mergeCell ref="B47:D47"/>
    <mergeCell ref="A1:D1"/>
    <mergeCell ref="B12:D12"/>
    <mergeCell ref="B15:D15"/>
    <mergeCell ref="B18:D18"/>
    <mergeCell ref="B21:D21"/>
    <mergeCell ref="B26:D26"/>
  </mergeCells>
  <conditionalFormatting sqref="B43:D43">
    <cfRule type="cellIs" dxfId="3" priority="1" operator="equal">
      <formula>0</formula>
    </cfRule>
    <cfRule type="cellIs" dxfId="2" priority="2" operator="notBetween">
      <formula>550</formula>
      <formula>750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2E7AE-E077-4C18-977B-EA8A7735EDD3}">
  <dimension ref="A1:M53"/>
  <sheetViews>
    <sheetView tabSelected="1" zoomScale="90" zoomScaleNormal="90" workbookViewId="0">
      <selection activeCell="B10" sqref="B10"/>
    </sheetView>
  </sheetViews>
  <sheetFormatPr defaultColWidth="0" defaultRowHeight="12.5" zeroHeight="1" x14ac:dyDescent="0.25"/>
  <cols>
    <col min="1" max="1" width="74" style="23" bestFit="1" customWidth="1"/>
    <col min="2" max="4" width="50.7265625" style="23" customWidth="1"/>
    <col min="5" max="5" width="9.1796875" style="23" customWidth="1"/>
    <col min="6" max="6" width="9.1796875" style="23" hidden="1" customWidth="1"/>
    <col min="7" max="7" width="13.54296875" style="23" hidden="1" customWidth="1"/>
    <col min="8" max="13" width="0" style="23" hidden="1" customWidth="1"/>
    <col min="14" max="16384" width="9.1796875" style="23" hidden="1"/>
  </cols>
  <sheetData>
    <row r="1" spans="1:12" s="27" customFormat="1" ht="40.5" customHeight="1" x14ac:dyDescent="0.25">
      <c r="A1" s="146" t="s">
        <v>121</v>
      </c>
      <c r="B1" s="161"/>
      <c r="C1" s="161"/>
      <c r="D1" s="147"/>
    </row>
    <row r="2" spans="1:12" ht="26" hidden="1" x14ac:dyDescent="0.3">
      <c r="A2" s="29"/>
      <c r="B2" s="30" t="s">
        <v>94</v>
      </c>
      <c r="C2" s="30" t="s">
        <v>95</v>
      </c>
      <c r="D2" s="31" t="s">
        <v>96</v>
      </c>
      <c r="F2" s="28"/>
      <c r="G2" s="27"/>
      <c r="H2" s="27"/>
      <c r="I2" s="27"/>
      <c r="J2" s="27"/>
      <c r="K2" s="27"/>
      <c r="L2" s="27"/>
    </row>
    <row r="3" spans="1:12" ht="32.15" customHeight="1" x14ac:dyDescent="0.3">
      <c r="A3" s="32" t="s">
        <v>30</v>
      </c>
      <c r="B3" s="48" t="s">
        <v>122</v>
      </c>
      <c r="C3" s="48" t="s">
        <v>123</v>
      </c>
      <c r="D3" s="49" t="s">
        <v>124</v>
      </c>
      <c r="F3" s="28"/>
      <c r="G3" s="27"/>
      <c r="H3" s="27"/>
      <c r="I3" s="27"/>
      <c r="J3" s="27"/>
      <c r="K3" s="27"/>
      <c r="L3" s="27"/>
    </row>
    <row r="4" spans="1:12" ht="22" customHeight="1" x14ac:dyDescent="0.3">
      <c r="A4" s="127" t="s">
        <v>130</v>
      </c>
      <c r="B4" s="124">
        <v>66128</v>
      </c>
      <c r="C4" s="124">
        <v>59995</v>
      </c>
      <c r="D4" s="126">
        <v>69990</v>
      </c>
      <c r="F4" s="28"/>
      <c r="G4" s="27"/>
      <c r="H4" s="27"/>
      <c r="I4" s="27"/>
      <c r="J4" s="27"/>
      <c r="K4" s="27"/>
      <c r="L4" s="27"/>
    </row>
    <row r="5" spans="1:12" s="20" customFormat="1" ht="19.5" customHeight="1" x14ac:dyDescent="0.25">
      <c r="A5" s="36" t="s">
        <v>125</v>
      </c>
      <c r="B5" s="5">
        <v>0</v>
      </c>
      <c r="C5" s="5">
        <v>0</v>
      </c>
      <c r="D5" s="6">
        <v>0</v>
      </c>
      <c r="F5" s="23"/>
      <c r="G5" s="27"/>
      <c r="H5" s="27"/>
      <c r="I5" s="27"/>
      <c r="J5" s="27"/>
      <c r="K5" s="27"/>
      <c r="L5" s="27"/>
    </row>
    <row r="6" spans="1:12" s="20" customFormat="1" ht="19.5" customHeight="1" x14ac:dyDescent="0.25">
      <c r="A6" s="36" t="s">
        <v>139</v>
      </c>
      <c r="B6" s="5">
        <v>0</v>
      </c>
      <c r="C6" s="5">
        <v>0</v>
      </c>
      <c r="D6" s="6">
        <v>0</v>
      </c>
      <c r="F6" s="23"/>
      <c r="G6" s="27"/>
      <c r="H6" s="27"/>
      <c r="I6" s="27"/>
      <c r="J6" s="27"/>
      <c r="K6" s="27"/>
      <c r="L6" s="27"/>
    </row>
    <row r="7" spans="1:12" s="20" customFormat="1" ht="15" customHeight="1" x14ac:dyDescent="0.25">
      <c r="A7" s="36" t="s">
        <v>129</v>
      </c>
      <c r="B7" s="5">
        <v>0</v>
      </c>
      <c r="C7" s="5">
        <v>0</v>
      </c>
      <c r="D7" s="6">
        <v>0</v>
      </c>
      <c r="F7" s="23"/>
      <c r="G7" s="27"/>
      <c r="H7" s="27"/>
      <c r="I7" s="27"/>
      <c r="J7" s="27"/>
      <c r="K7" s="27"/>
      <c r="L7" s="27"/>
    </row>
    <row r="8" spans="1:12" s="20" customFormat="1" ht="15" customHeight="1" x14ac:dyDescent="0.25">
      <c r="A8" s="36" t="s">
        <v>100</v>
      </c>
      <c r="B8" s="5">
        <v>0</v>
      </c>
      <c r="C8" s="5">
        <v>0</v>
      </c>
      <c r="D8" s="6">
        <v>0</v>
      </c>
      <c r="F8" s="23"/>
      <c r="G8" s="27"/>
      <c r="H8" s="27"/>
      <c r="I8" s="27"/>
      <c r="J8" s="27"/>
      <c r="K8" s="27"/>
      <c r="L8" s="27"/>
    </row>
    <row r="9" spans="1:12" s="20" customFormat="1" ht="20.149999999999999" customHeight="1" x14ac:dyDescent="0.25">
      <c r="A9" s="36" t="s">
        <v>25</v>
      </c>
      <c r="B9" s="44" t="s">
        <v>26</v>
      </c>
      <c r="C9" s="44" t="s">
        <v>26</v>
      </c>
      <c r="D9" s="45" t="s">
        <v>26</v>
      </c>
      <c r="F9" s="27"/>
      <c r="G9" s="27"/>
      <c r="H9" s="27"/>
      <c r="I9" s="27"/>
      <c r="J9" s="27"/>
      <c r="K9" s="27"/>
      <c r="L9" s="27"/>
    </row>
    <row r="10" spans="1:12" s="20" customFormat="1" ht="20.149999999999999" customHeight="1" x14ac:dyDescent="0.25">
      <c r="A10" s="36" t="s">
        <v>27</v>
      </c>
      <c r="B10" s="46">
        <v>60</v>
      </c>
      <c r="C10" s="46">
        <v>60</v>
      </c>
      <c r="D10" s="47">
        <v>60</v>
      </c>
      <c r="F10" s="27"/>
      <c r="G10" s="27"/>
      <c r="H10" s="27"/>
      <c r="I10" s="27"/>
      <c r="J10" s="27"/>
      <c r="K10" s="27"/>
      <c r="L10" s="27"/>
    </row>
    <row r="11" spans="1:12" s="20" customFormat="1" ht="18.75" customHeight="1" x14ac:dyDescent="0.25">
      <c r="A11" s="36" t="s">
        <v>28</v>
      </c>
      <c r="B11" s="46">
        <v>25000</v>
      </c>
      <c r="C11" s="46">
        <v>25000</v>
      </c>
      <c r="D11" s="47">
        <v>25000</v>
      </c>
      <c r="F11" s="27"/>
      <c r="G11" s="27"/>
      <c r="H11" s="27"/>
      <c r="I11" s="27"/>
      <c r="J11" s="27"/>
      <c r="K11" s="27"/>
      <c r="L11" s="27"/>
    </row>
    <row r="12" spans="1:12" s="20" customFormat="1" ht="20.25" customHeight="1" x14ac:dyDescent="0.25">
      <c r="A12" s="37"/>
      <c r="B12" s="162" t="s">
        <v>101</v>
      </c>
      <c r="C12" s="163"/>
      <c r="D12" s="164"/>
      <c r="F12" s="27"/>
      <c r="G12" s="27"/>
      <c r="H12" s="27"/>
      <c r="I12" s="27"/>
      <c r="J12" s="27"/>
      <c r="K12" s="27"/>
      <c r="L12" s="27"/>
    </row>
    <row r="13" spans="1:12" s="20" customFormat="1" ht="19.5" customHeight="1" x14ac:dyDescent="0.25">
      <c r="A13" s="33" t="s">
        <v>102</v>
      </c>
      <c r="B13" s="5">
        <v>0</v>
      </c>
      <c r="C13" s="5">
        <v>0</v>
      </c>
      <c r="D13" s="6">
        <v>0</v>
      </c>
      <c r="F13" s="27"/>
      <c r="G13" s="27"/>
      <c r="H13" s="27"/>
      <c r="I13" s="27"/>
      <c r="J13" s="27"/>
      <c r="K13" s="27"/>
      <c r="L13" s="27"/>
    </row>
    <row r="14" spans="1:12" s="20" customFormat="1" ht="19.5" customHeight="1" x14ac:dyDescent="0.25">
      <c r="A14" s="33" t="s">
        <v>103</v>
      </c>
      <c r="B14" s="3" t="e">
        <f>B13/B6</f>
        <v>#DIV/0!</v>
      </c>
      <c r="C14" s="3" t="e">
        <f>C13/C6</f>
        <v>#DIV/0!</v>
      </c>
      <c r="D14" s="10" t="e">
        <f>D13/D6</f>
        <v>#DIV/0!</v>
      </c>
      <c r="F14" s="27"/>
      <c r="G14" s="27"/>
      <c r="H14" s="27"/>
      <c r="I14" s="27"/>
      <c r="J14" s="27"/>
      <c r="K14" s="27"/>
      <c r="L14" s="27"/>
    </row>
    <row r="15" spans="1:12" s="20" customFormat="1" ht="20.149999999999999" customHeight="1" x14ac:dyDescent="0.25">
      <c r="A15" s="37"/>
      <c r="B15" s="162" t="s">
        <v>32</v>
      </c>
      <c r="C15" s="163"/>
      <c r="D15" s="164"/>
      <c r="F15" s="27"/>
      <c r="G15" s="27"/>
      <c r="H15" s="27"/>
      <c r="I15" s="27"/>
      <c r="J15" s="27"/>
      <c r="K15" s="27"/>
      <c r="L15" s="27"/>
    </row>
    <row r="16" spans="1:12" s="20" customFormat="1" ht="20.149999999999999" customHeight="1" x14ac:dyDescent="0.25">
      <c r="A16" s="33" t="s">
        <v>32</v>
      </c>
      <c r="B16" s="5">
        <v>0</v>
      </c>
      <c r="C16" s="5">
        <v>0</v>
      </c>
      <c r="D16" s="6">
        <v>0</v>
      </c>
      <c r="F16" s="27"/>
      <c r="G16" s="27"/>
      <c r="H16" s="27"/>
      <c r="I16" s="27"/>
      <c r="J16" s="27"/>
      <c r="K16" s="27"/>
      <c r="L16" s="27"/>
    </row>
    <row r="17" spans="1:12" s="20" customFormat="1" ht="20.149999999999999" customHeight="1" x14ac:dyDescent="0.25">
      <c r="A17" s="33" t="s">
        <v>33</v>
      </c>
      <c r="B17" s="3" t="e">
        <f>B16/B6</f>
        <v>#DIV/0!</v>
      </c>
      <c r="C17" s="3" t="e">
        <f>C16/C6</f>
        <v>#DIV/0!</v>
      </c>
      <c r="D17" s="10" t="e">
        <f>D16/D6</f>
        <v>#DIV/0!</v>
      </c>
      <c r="F17" s="27"/>
      <c r="G17" s="27"/>
      <c r="H17" s="27"/>
      <c r="I17" s="27"/>
      <c r="J17" s="27"/>
      <c r="K17" s="27"/>
      <c r="L17" s="27"/>
    </row>
    <row r="18" spans="1:12" s="20" customFormat="1" ht="20.149999999999999" customHeight="1" x14ac:dyDescent="0.25">
      <c r="A18" s="37" t="s">
        <v>30</v>
      </c>
      <c r="B18" s="162" t="s">
        <v>104</v>
      </c>
      <c r="C18" s="163"/>
      <c r="D18" s="164"/>
      <c r="F18" s="27"/>
      <c r="G18" s="27"/>
      <c r="H18" s="27"/>
      <c r="I18" s="27"/>
      <c r="J18" s="27"/>
      <c r="K18" s="27"/>
      <c r="L18" s="27"/>
    </row>
    <row r="19" spans="1:12" s="20" customFormat="1" ht="20.149999999999999" customHeight="1" x14ac:dyDescent="0.25">
      <c r="A19" s="33" t="s">
        <v>34</v>
      </c>
      <c r="B19" s="5">
        <v>0</v>
      </c>
      <c r="C19" s="5">
        <v>0</v>
      </c>
      <c r="D19" s="6">
        <v>0</v>
      </c>
    </row>
    <row r="20" spans="1:12" s="20" customFormat="1" ht="19.5" customHeight="1" x14ac:dyDescent="0.25">
      <c r="A20" s="33" t="s">
        <v>35</v>
      </c>
      <c r="B20" s="3" t="e">
        <f>B19/B6</f>
        <v>#DIV/0!</v>
      </c>
      <c r="C20" s="3" t="e">
        <f>C19/C6</f>
        <v>#DIV/0!</v>
      </c>
      <c r="D20" s="10" t="e">
        <f>D19/D6</f>
        <v>#DIV/0!</v>
      </c>
    </row>
    <row r="21" spans="1:12" s="20" customFormat="1" ht="18.75" customHeight="1" x14ac:dyDescent="0.25">
      <c r="A21" s="37"/>
      <c r="B21" s="162" t="s">
        <v>36</v>
      </c>
      <c r="C21" s="163"/>
      <c r="D21" s="164"/>
    </row>
    <row r="22" spans="1:12" s="20" customFormat="1" ht="20.149999999999999" customHeight="1" x14ac:dyDescent="0.25">
      <c r="A22" s="33" t="s">
        <v>71</v>
      </c>
      <c r="B22" s="5">
        <v>0</v>
      </c>
      <c r="C22" s="5">
        <v>0</v>
      </c>
      <c r="D22" s="6">
        <v>0</v>
      </c>
    </row>
    <row r="23" spans="1:12" s="20" customFormat="1" ht="20.149999999999999" customHeight="1" x14ac:dyDescent="0.25">
      <c r="A23" s="33" t="s">
        <v>72</v>
      </c>
      <c r="B23" s="5">
        <v>0</v>
      </c>
      <c r="C23" s="5">
        <v>0</v>
      </c>
      <c r="D23" s="6">
        <v>0</v>
      </c>
    </row>
    <row r="24" spans="1:12" s="20" customFormat="1" ht="20.149999999999999" customHeight="1" x14ac:dyDescent="0.25">
      <c r="A24" s="33" t="s">
        <v>39</v>
      </c>
      <c r="B24" s="42">
        <f>SUM(B22:B23)</f>
        <v>0</v>
      </c>
      <c r="C24" s="42">
        <f t="shared" ref="C24:D24" si="0">SUM(C22:C23)</f>
        <v>0</v>
      </c>
      <c r="D24" s="43">
        <f t="shared" si="0"/>
        <v>0</v>
      </c>
    </row>
    <row r="25" spans="1:12" s="20" customFormat="1" ht="18.75" customHeight="1" x14ac:dyDescent="0.25">
      <c r="A25" s="33" t="s">
        <v>105</v>
      </c>
      <c r="B25" s="3" t="e">
        <f>B24/B6</f>
        <v>#DIV/0!</v>
      </c>
      <c r="C25" s="3" t="e">
        <f t="shared" ref="C25:D25" si="1">C24/C6</f>
        <v>#DIV/0!</v>
      </c>
      <c r="D25" s="10" t="e">
        <f t="shared" si="1"/>
        <v>#DIV/0!</v>
      </c>
    </row>
    <row r="26" spans="1:12" s="20" customFormat="1" ht="18.75" customHeight="1" x14ac:dyDescent="0.25">
      <c r="A26" s="37"/>
      <c r="B26" s="168" t="s">
        <v>46</v>
      </c>
      <c r="C26" s="163"/>
      <c r="D26" s="164"/>
    </row>
    <row r="27" spans="1:12" s="20" customFormat="1" ht="20.149999999999999" customHeight="1" x14ac:dyDescent="0.25">
      <c r="A27" s="127" t="s">
        <v>134</v>
      </c>
      <c r="B27" s="85">
        <v>0</v>
      </c>
      <c r="C27" s="85">
        <v>0</v>
      </c>
      <c r="D27" s="8">
        <v>0</v>
      </c>
    </row>
    <row r="28" spans="1:12" s="20" customFormat="1" ht="20.149999999999999" customHeight="1" x14ac:dyDescent="0.25">
      <c r="A28" s="33" t="s">
        <v>47</v>
      </c>
      <c r="B28" s="1">
        <v>0</v>
      </c>
      <c r="C28" s="1">
        <v>0</v>
      </c>
      <c r="D28" s="7">
        <v>0</v>
      </c>
    </row>
    <row r="29" spans="1:12" s="20" customFormat="1" ht="18.75" customHeight="1" x14ac:dyDescent="0.25">
      <c r="A29" s="33" t="s">
        <v>48</v>
      </c>
      <c r="B29" s="3">
        <f>B27+B28</f>
        <v>0</v>
      </c>
      <c r="C29" s="3">
        <f>C27+C28</f>
        <v>0</v>
      </c>
      <c r="D29" s="10">
        <f>D27+D28</f>
        <v>0</v>
      </c>
    </row>
    <row r="30" spans="1:12" s="20" customFormat="1" ht="20.149999999999999" customHeight="1" x14ac:dyDescent="0.25">
      <c r="A30" s="33" t="s">
        <v>49</v>
      </c>
      <c r="B30" s="14">
        <v>0</v>
      </c>
      <c r="C30" s="14">
        <v>0</v>
      </c>
      <c r="D30" s="110">
        <v>0</v>
      </c>
    </row>
    <row r="31" spans="1:12" s="20" customFormat="1" ht="20.149999999999999" customHeight="1" x14ac:dyDescent="0.25">
      <c r="A31" s="40" t="s">
        <v>106</v>
      </c>
      <c r="B31" s="3" t="e">
        <f>B30/B6</f>
        <v>#DIV/0!</v>
      </c>
      <c r="C31" s="3" t="e">
        <f>C30/C6</f>
        <v>#DIV/0!</v>
      </c>
      <c r="D31" s="10" t="e">
        <f>D30/D6</f>
        <v>#DIV/0!</v>
      </c>
    </row>
    <row r="32" spans="1:12" s="26" customFormat="1" ht="18.75" customHeight="1" x14ac:dyDescent="0.25">
      <c r="A32" s="37" t="s">
        <v>30</v>
      </c>
      <c r="B32" s="167" t="s">
        <v>51</v>
      </c>
      <c r="C32" s="169"/>
      <c r="D32" s="170"/>
    </row>
    <row r="33" spans="1:4" s="20" customFormat="1" ht="20.149999999999999" customHeight="1" x14ac:dyDescent="0.25">
      <c r="A33" s="33" t="s">
        <v>52</v>
      </c>
      <c r="B33" s="12">
        <v>0</v>
      </c>
      <c r="C33" s="12">
        <v>0</v>
      </c>
      <c r="D33" s="13">
        <v>0</v>
      </c>
    </row>
    <row r="34" spans="1:4" s="20" customFormat="1" ht="20.149999999999999" customHeight="1" x14ac:dyDescent="0.25">
      <c r="A34" s="33" t="s">
        <v>53</v>
      </c>
      <c r="B34" s="12">
        <v>0</v>
      </c>
      <c r="C34" s="12">
        <v>0</v>
      </c>
      <c r="D34" s="13">
        <v>0</v>
      </c>
    </row>
    <row r="35" spans="1:4" s="20" customFormat="1" ht="20.149999999999999" customHeight="1" x14ac:dyDescent="0.25">
      <c r="A35" s="33" t="s">
        <v>107</v>
      </c>
      <c r="B35" s="12">
        <v>0</v>
      </c>
      <c r="C35" s="12">
        <v>0</v>
      </c>
      <c r="D35" s="13">
        <v>0</v>
      </c>
    </row>
    <row r="36" spans="1:4" s="20" customFormat="1" ht="20.149999999999999" customHeight="1" x14ac:dyDescent="0.25">
      <c r="A36" s="33" t="s">
        <v>54</v>
      </c>
      <c r="B36" s="12">
        <v>0</v>
      </c>
      <c r="C36" s="12">
        <v>0</v>
      </c>
      <c r="D36" s="13">
        <v>0</v>
      </c>
    </row>
    <row r="37" spans="1:4" s="20" customFormat="1" ht="18.75" customHeight="1" x14ac:dyDescent="0.25">
      <c r="A37" s="33" t="s">
        <v>55</v>
      </c>
      <c r="B37" s="12">
        <v>0</v>
      </c>
      <c r="C37" s="12">
        <v>0</v>
      </c>
      <c r="D37" s="13">
        <v>0</v>
      </c>
    </row>
    <row r="38" spans="1:4" s="20" customFormat="1" ht="18.75" customHeight="1" x14ac:dyDescent="0.25">
      <c r="A38" s="33" t="s">
        <v>56</v>
      </c>
      <c r="B38" s="12">
        <v>0</v>
      </c>
      <c r="C38" s="12">
        <v>0</v>
      </c>
      <c r="D38" s="13">
        <v>0</v>
      </c>
    </row>
    <row r="39" spans="1:4" s="20" customFormat="1" ht="18.75" customHeight="1" x14ac:dyDescent="0.25">
      <c r="A39" s="33" t="s">
        <v>51</v>
      </c>
      <c r="B39" s="12">
        <v>0</v>
      </c>
      <c r="C39" s="12">
        <v>0</v>
      </c>
      <c r="D39" s="13">
        <v>0</v>
      </c>
    </row>
    <row r="40" spans="1:4" s="20" customFormat="1" ht="18.75" customHeight="1" x14ac:dyDescent="0.25">
      <c r="A40" s="36" t="s">
        <v>57</v>
      </c>
      <c r="B40" s="34">
        <f>SUM(B33:B39)</f>
        <v>0</v>
      </c>
      <c r="C40" s="34">
        <f t="shared" ref="C40:D40" si="2">SUM(C33:C39)</f>
        <v>0</v>
      </c>
      <c r="D40" s="128">
        <f t="shared" si="2"/>
        <v>0</v>
      </c>
    </row>
    <row r="41" spans="1:4" s="20" customFormat="1" ht="18.75" customHeight="1" x14ac:dyDescent="0.25">
      <c r="A41" s="33" t="s">
        <v>108</v>
      </c>
      <c r="B41" s="3" t="e">
        <f>B40/B6</f>
        <v>#DIV/0!</v>
      </c>
      <c r="C41" s="3" t="e">
        <f>C40/C6</f>
        <v>#DIV/0!</v>
      </c>
      <c r="D41" s="10" t="e">
        <f>D40/D6</f>
        <v>#DIV/0!</v>
      </c>
    </row>
    <row r="42" spans="1:4" s="20" customFormat="1" ht="18.75" customHeight="1" x14ac:dyDescent="0.25">
      <c r="A42" s="144"/>
      <c r="B42" s="166"/>
      <c r="C42" s="166"/>
      <c r="D42" s="145"/>
    </row>
    <row r="43" spans="1:4" s="20" customFormat="1" ht="20.149999999999999" customHeight="1" x14ac:dyDescent="0.25">
      <c r="A43" s="35" t="s">
        <v>126</v>
      </c>
      <c r="B43" s="38">
        <f>B16+B19+B24+B30+B40</f>
        <v>0</v>
      </c>
      <c r="C43" s="38">
        <f>C16+C19+C24+C30+C40</f>
        <v>0</v>
      </c>
      <c r="D43" s="129">
        <f>D16+D19+D24+D30+D40</f>
        <v>0</v>
      </c>
    </row>
    <row r="44" spans="1:4" s="20" customFormat="1" hidden="1" x14ac:dyDescent="0.25">
      <c r="A44" s="25" t="s">
        <v>110</v>
      </c>
      <c r="B44" s="4" t="e">
        <f>B43/B5</f>
        <v>#DIV/0!</v>
      </c>
      <c r="C44" s="4" t="e">
        <f>C43/C5</f>
        <v>#DIV/0!</v>
      </c>
      <c r="D44" s="9" t="e">
        <f>D43/D5</f>
        <v>#DIV/0!</v>
      </c>
    </row>
    <row r="45" spans="1:4" s="20" customFormat="1" ht="20.149999999999999" customHeight="1" x14ac:dyDescent="0.25">
      <c r="A45" s="35" t="s">
        <v>111</v>
      </c>
      <c r="B45" s="16" t="e">
        <f>B43/B6</f>
        <v>#DIV/0!</v>
      </c>
      <c r="C45" s="16" t="e">
        <f>C43/C6</f>
        <v>#DIV/0!</v>
      </c>
      <c r="D45" s="130" t="e">
        <f>D43/D6</f>
        <v>#DIV/0!</v>
      </c>
    </row>
    <row r="46" spans="1:4" x14ac:dyDescent="0.25">
      <c r="A46" s="121"/>
      <c r="B46" s="39"/>
      <c r="C46" s="39"/>
      <c r="D46" s="131"/>
    </row>
    <row r="47" spans="1:4" s="20" customFormat="1" ht="41.25" customHeight="1" thickBot="1" x14ac:dyDescent="0.3">
      <c r="A47" s="108" t="s">
        <v>127</v>
      </c>
      <c r="B47" s="157">
        <f>AVERAGE(B43:D43)</f>
        <v>0</v>
      </c>
      <c r="C47" s="165"/>
      <c r="D47" s="158"/>
    </row>
    <row r="48" spans="1:4" s="20" customFormat="1" ht="21" customHeight="1" x14ac:dyDescent="0.25">
      <c r="A48" s="17"/>
      <c r="B48" s="18"/>
      <c r="C48" s="19"/>
      <c r="D48" s="19"/>
    </row>
    <row r="49" spans="1:4" ht="13" hidden="1" x14ac:dyDescent="0.25">
      <c r="A49" s="21"/>
      <c r="B49" s="22"/>
      <c r="C49" s="20"/>
      <c r="D49" s="20"/>
    </row>
    <row r="50" spans="1:4" s="20" customFormat="1" hidden="1" x14ac:dyDescent="0.25">
      <c r="B50" s="24"/>
      <c r="C50" s="24"/>
      <c r="D50" s="24"/>
    </row>
    <row r="52" spans="1:4" x14ac:dyDescent="0.25"/>
    <row r="53" spans="1:4" x14ac:dyDescent="0.25"/>
  </sheetData>
  <sheetProtection algorithmName="SHA-512" hashValue="ir/k+biKuLbojjSETHjInCZhU424YLklUs73VrkasFHIEfLJYajpbbOJvUzgcLqP1/fXZP6zl0sdryzrDvqH3A==" saltValue="feKGx977zYtCnGKIOzs3lQ==" spinCount="100000" sheet="1" objects="1" scenarios="1"/>
  <protectedRanges>
    <protectedRange algorithmName="SHA-512" hashValue="venyM21ud/6bOx20F+iq4dubx5S6rKraRl1421jk5YKs9UM+a+MonD4XJZc9naG6d28K0rx3p3B1fGmIpYXIVw==" saltValue="qqFBqQEdB7DcVc/y8wtyCA==" spinCount="100000" sqref="H12" name="Bereik1"/>
  </protectedRanges>
  <mergeCells count="9">
    <mergeCell ref="B32:D32"/>
    <mergeCell ref="A42:D42"/>
    <mergeCell ref="B47:D47"/>
    <mergeCell ref="A1:D1"/>
    <mergeCell ref="B12:D12"/>
    <mergeCell ref="B15:D15"/>
    <mergeCell ref="B18:D18"/>
    <mergeCell ref="B21:D21"/>
    <mergeCell ref="B26:D26"/>
  </mergeCells>
  <conditionalFormatting sqref="B43:D43">
    <cfRule type="cellIs" dxfId="1" priority="1" operator="equal">
      <formula>0</formula>
    </cfRule>
    <cfRule type="cellIs" dxfId="0" priority="2" operator="notBetween">
      <formula>900</formula>
      <formula>1200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3"/>
  <sheetViews>
    <sheetView topLeftCell="B1" zoomScaleNormal="100" workbookViewId="0">
      <selection activeCell="C7" sqref="C7"/>
    </sheetView>
  </sheetViews>
  <sheetFormatPr defaultColWidth="0" defaultRowHeight="12.5" zeroHeight="1" x14ac:dyDescent="0.25"/>
  <cols>
    <col min="1" max="1" width="72.54296875" style="27" customWidth="1"/>
    <col min="2" max="2" width="9.1796875" style="27" customWidth="1"/>
    <col min="3" max="3" width="42.453125" style="27" customWidth="1"/>
    <col min="4" max="4" width="48" style="27" customWidth="1"/>
    <col min="5" max="5" width="4.453125" style="27" customWidth="1"/>
    <col min="6" max="6" width="12.453125" style="27" hidden="1" customWidth="1"/>
    <col min="7" max="8" width="0" style="27" hidden="1" customWidth="1"/>
    <col min="9" max="16384" width="9.1796875" style="27" hidden="1"/>
  </cols>
  <sheetData>
    <row r="1" spans="1:6" ht="40.5" customHeight="1" thickBot="1" x14ac:dyDescent="0.3">
      <c r="A1" s="141" t="s">
        <v>10</v>
      </c>
      <c r="B1" s="142"/>
      <c r="C1" s="142"/>
      <c r="D1" s="143"/>
      <c r="E1" s="59"/>
      <c r="F1" s="59"/>
    </row>
    <row r="2" spans="1:6" ht="20.25" customHeight="1" x14ac:dyDescent="0.25">
      <c r="A2" s="99" t="s">
        <v>11</v>
      </c>
      <c r="B2" s="104" t="s">
        <v>12</v>
      </c>
      <c r="C2" s="104" t="s">
        <v>13</v>
      </c>
      <c r="D2" s="105" t="s">
        <v>14</v>
      </c>
      <c r="E2" s="60"/>
      <c r="F2" s="60"/>
    </row>
    <row r="3" spans="1:6" ht="25" x14ac:dyDescent="0.25">
      <c r="A3" s="97" t="str">
        <f>'Bedrijfsauto cat. 1'!A1</f>
        <v>Bedrijfsauto's categorie 1: Poolauto personenauto (Inschrijver dient uitsluitend de gele velden in te vullen)</v>
      </c>
      <c r="B3" s="93">
        <v>0.2</v>
      </c>
      <c r="C3" s="94">
        <f>'Bedrijfsauto cat. 1'!B46</f>
        <v>0</v>
      </c>
      <c r="D3" s="61">
        <f>C3*B3</f>
        <v>0</v>
      </c>
      <c r="E3" s="60"/>
      <c r="F3" s="60"/>
    </row>
    <row r="4" spans="1:6" ht="25" x14ac:dyDescent="0.25">
      <c r="A4" s="97" t="str">
        <f>'Bedrijfsauto cat. 3'!A1</f>
        <v>Bedrijfsauto's categorie 3: Licht terrein 4x4 hybrid personenauto (Inschrijver dient uitsluitend de gele velden in te vullen)</v>
      </c>
      <c r="B4" s="93">
        <v>0.16</v>
      </c>
      <c r="C4" s="94">
        <f>'Bedrijfsauto cat. 3'!B46</f>
        <v>0</v>
      </c>
      <c r="D4" s="61">
        <f t="shared" ref="D4:D9" si="0">C4*B4</f>
        <v>0</v>
      </c>
      <c r="E4" s="60"/>
      <c r="F4" s="60"/>
    </row>
    <row r="5" spans="1:6" ht="25" x14ac:dyDescent="0.25">
      <c r="A5" s="97" t="str">
        <f>'Bedrijfsauto cat. 4'!A1</f>
        <v>Bedrijfsauto's categorie 4 | BOA: Midden terrein 4x4 personenauto (Inschrijver dient uitsluitend de gele velden in te vullen)</v>
      </c>
      <c r="B5" s="93">
        <v>0.12</v>
      </c>
      <c r="C5" s="94">
        <f>'Bedrijfsauto cat. 4'!B46</f>
        <v>0</v>
      </c>
      <c r="D5" s="61">
        <f t="shared" si="0"/>
        <v>0</v>
      </c>
      <c r="E5" s="60"/>
      <c r="F5" s="60"/>
    </row>
    <row r="6" spans="1:6" ht="25" x14ac:dyDescent="0.25">
      <c r="A6" s="97" t="str">
        <f>'Bedrijfsauto cat. 5'!A1</f>
        <v>Bedrijfsauto's categorie 5: Midden terrein klein 4x4 met laadvloer (Inschrijver dient uitsluitend de gele velden in te vullen)</v>
      </c>
      <c r="B6" s="93">
        <v>0.24</v>
      </c>
      <c r="C6" s="94">
        <f>'Bedrijfsauto cat. 5'!B46</f>
        <v>0</v>
      </c>
      <c r="D6" s="61">
        <f t="shared" si="0"/>
        <v>0</v>
      </c>
      <c r="E6" s="60"/>
      <c r="F6" s="60"/>
    </row>
    <row r="7" spans="1:6" ht="25" x14ac:dyDescent="0.25">
      <c r="A7" s="97" t="str">
        <f>'Bedrijfsauto cat. 6'!A1</f>
        <v>Bedrijfsauto's categorie 6: Midden terrein groot 4x4 (Inschrijver dient uitsluitend de gele velden in te vullen)</v>
      </c>
      <c r="B7" s="93">
        <v>0.12</v>
      </c>
      <c r="C7" s="94">
        <f>'Bedrijfsauto cat. 6'!B46</f>
        <v>0</v>
      </c>
      <c r="D7" s="61">
        <f t="shared" si="0"/>
        <v>0</v>
      </c>
      <c r="E7" s="60"/>
      <c r="F7" s="60"/>
    </row>
    <row r="8" spans="1:6" ht="25" x14ac:dyDescent="0.25">
      <c r="A8" s="97" t="str">
        <f>'Bedrijfsauto cat. 7'!A1</f>
        <v>Bedrijfsauto's categorie 7 | Zwaar terrein 4x4 (Inschrijver dient uitsluitend de gele velden in te vullen)</v>
      </c>
      <c r="B8" s="93">
        <v>0.12</v>
      </c>
      <c r="C8" s="94">
        <f>'Bedrijfsauto cat. 7'!B46</f>
        <v>0</v>
      </c>
      <c r="D8" s="61">
        <f t="shared" si="0"/>
        <v>0</v>
      </c>
      <c r="E8" s="60"/>
      <c r="F8" s="60"/>
    </row>
    <row r="9" spans="1:6" ht="25" x14ac:dyDescent="0.25">
      <c r="A9" s="97" t="str">
        <f>'Bedrijfsauto cat. 8'!A1</f>
        <v>Bedrijfsauto's categorie 8 | 9 Personen vervoer 2x4 (Inschrijver dient uitsluitend de gele velden in te vullen)</v>
      </c>
      <c r="B9" s="93">
        <v>0.04</v>
      </c>
      <c r="C9" s="94">
        <f>'Bedrijfsauto cat. 8'!B46</f>
        <v>0</v>
      </c>
      <c r="D9" s="61">
        <f t="shared" si="0"/>
        <v>0</v>
      </c>
      <c r="E9" s="60"/>
      <c r="F9" s="60"/>
    </row>
    <row r="10" spans="1:6" ht="19.5" customHeight="1" thickBot="1" x14ac:dyDescent="0.3">
      <c r="A10" s="138" t="s">
        <v>15</v>
      </c>
      <c r="B10" s="139"/>
      <c r="C10" s="140"/>
      <c r="D10" s="100">
        <f>SUM(D3:D9)</f>
        <v>0</v>
      </c>
      <c r="E10" s="60"/>
      <c r="F10" s="60"/>
    </row>
    <row r="11" spans="1:6" ht="6.75" customHeight="1" thickBot="1" x14ac:dyDescent="0.3">
      <c r="A11" s="101"/>
      <c r="B11" s="102"/>
      <c r="C11" s="102"/>
      <c r="D11" s="103"/>
      <c r="E11" s="60"/>
      <c r="F11" s="60"/>
    </row>
    <row r="12" spans="1:6" ht="20.25" customHeight="1" x14ac:dyDescent="0.25">
      <c r="A12" s="99" t="s">
        <v>16</v>
      </c>
      <c r="B12" s="104" t="s">
        <v>12</v>
      </c>
      <c r="C12" s="104" t="s">
        <v>13</v>
      </c>
      <c r="D12" s="105" t="s">
        <v>14</v>
      </c>
      <c r="E12" s="60"/>
      <c r="F12" s="60"/>
    </row>
    <row r="13" spans="1:6" ht="25" x14ac:dyDescent="0.25">
      <c r="A13" s="97" t="str">
        <f>'Dienstauto cat. 1'!A1</f>
        <v>Dienstauto Categorie 1 / B-segment: Dienstauto's (Inschrijver dient uitsluitend de gele velden in te vullen)</v>
      </c>
      <c r="B13" s="95">
        <v>0.1</v>
      </c>
      <c r="C13" s="96">
        <f>'Dienstauto cat. 1'!B47</f>
        <v>0</v>
      </c>
      <c r="D13" s="61">
        <f t="shared" ref="D13:D14" si="1">B13*C13</f>
        <v>0</v>
      </c>
      <c r="E13" s="60"/>
      <c r="F13" s="60"/>
    </row>
    <row r="14" spans="1:6" ht="25" x14ac:dyDescent="0.25">
      <c r="A14" s="97" t="str">
        <f>'Dienstauto cat. 2'!A1</f>
        <v>Dienstauto Categorie 2 / C-segment: Dienstauto's (Inschrijver dient uitsluitend de gele velden in te vullen)</v>
      </c>
      <c r="B14" s="95">
        <v>0.6</v>
      </c>
      <c r="C14" s="96">
        <f>'Dienstauto cat. 2'!B47</f>
        <v>0</v>
      </c>
      <c r="D14" s="61">
        <f t="shared" si="1"/>
        <v>0</v>
      </c>
      <c r="E14" s="60"/>
      <c r="F14" s="60"/>
    </row>
    <row r="15" spans="1:6" ht="25" x14ac:dyDescent="0.25">
      <c r="A15" s="97" t="str">
        <f>'Dienstauto cat. 3'!A1</f>
        <v>Dienstauto Categorie 3 / C-plus segment: Dienstauto's (Inschrijver dient uitsluitend de gele velden in te vullen)</v>
      </c>
      <c r="B15" s="95">
        <v>0.25</v>
      </c>
      <c r="C15" s="96">
        <f>'Dienstauto cat. 3'!B47</f>
        <v>0</v>
      </c>
      <c r="D15" s="61">
        <f>B15*C15</f>
        <v>0</v>
      </c>
      <c r="F15" s="62"/>
    </row>
    <row r="16" spans="1:6" ht="25" x14ac:dyDescent="0.25">
      <c r="A16" s="97" t="str">
        <f>'Dienstauto cat. 4'!A1</f>
        <v>Dienstauto Categorie 4 / E-segment: Dienstauto's (Inschrijver dient uitsluitend de gele velden in te vullen)</v>
      </c>
      <c r="B16" s="95">
        <v>0.05</v>
      </c>
      <c r="C16" s="96">
        <f>'Dienstauto cat. 4'!B47</f>
        <v>0</v>
      </c>
      <c r="D16" s="61">
        <f>B16*C16</f>
        <v>0</v>
      </c>
      <c r="F16" s="62"/>
    </row>
    <row r="17" spans="1:6" ht="19.5" customHeight="1" thickBot="1" x14ac:dyDescent="0.3">
      <c r="A17" s="138" t="s">
        <v>17</v>
      </c>
      <c r="B17" s="139"/>
      <c r="C17" s="140"/>
      <c r="D17" s="100">
        <f>SUM(D13:D16)</f>
        <v>0</v>
      </c>
      <c r="E17" s="60"/>
      <c r="F17" s="60"/>
    </row>
    <row r="18" spans="1:6" ht="6" customHeight="1" thickBot="1" x14ac:dyDescent="0.3">
      <c r="A18" s="101"/>
      <c r="B18" s="102"/>
      <c r="C18" s="102"/>
      <c r="D18" s="103"/>
      <c r="E18" s="60"/>
      <c r="F18" s="60"/>
    </row>
    <row r="19" spans="1:6" ht="19.5" customHeight="1" x14ac:dyDescent="0.25">
      <c r="A19" s="99" t="s">
        <v>18</v>
      </c>
      <c r="B19" s="104" t="s">
        <v>12</v>
      </c>
      <c r="C19" s="104" t="s">
        <v>19</v>
      </c>
      <c r="D19" s="105" t="s">
        <v>20</v>
      </c>
      <c r="E19" s="60"/>
      <c r="F19" s="60"/>
    </row>
    <row r="20" spans="1:6" ht="19.5" customHeight="1" x14ac:dyDescent="0.25">
      <c r="A20" s="97" t="str">
        <f>A2</f>
        <v>Bedrijfsauto's</v>
      </c>
      <c r="B20" s="95">
        <v>0.9</v>
      </c>
      <c r="C20" s="96">
        <f>D10</f>
        <v>0</v>
      </c>
      <c r="D20" s="61">
        <f>B20*C20</f>
        <v>0</v>
      </c>
      <c r="E20" s="60"/>
      <c r="F20" s="60"/>
    </row>
    <row r="21" spans="1:6" ht="20.149999999999999" customHeight="1" x14ac:dyDescent="0.25">
      <c r="A21" s="97" t="str">
        <f>A12</f>
        <v>Dienstauto's</v>
      </c>
      <c r="B21" s="95">
        <v>0.1</v>
      </c>
      <c r="C21" s="96">
        <f>D17</f>
        <v>0</v>
      </c>
      <c r="D21" s="61">
        <f t="shared" ref="D21" si="2">B21*C21</f>
        <v>0</v>
      </c>
      <c r="F21" s="62"/>
    </row>
    <row r="22" spans="1:6" ht="20.149999999999999" customHeight="1" thickBot="1" x14ac:dyDescent="0.3">
      <c r="A22" s="138" t="s">
        <v>21</v>
      </c>
      <c r="B22" s="139"/>
      <c r="C22" s="140"/>
      <c r="D22" s="98">
        <f>SUM(D20:D21)</f>
        <v>0</v>
      </c>
      <c r="F22" s="62"/>
    </row>
    <row r="23" spans="1:6" ht="59.25" customHeight="1" thickBot="1" x14ac:dyDescent="0.35">
      <c r="A23" s="138" t="s">
        <v>22</v>
      </c>
      <c r="B23" s="139"/>
      <c r="C23" s="140"/>
      <c r="D23" s="87"/>
      <c r="E23" s="28"/>
    </row>
    <row r="24" spans="1:6" ht="13" x14ac:dyDescent="0.3">
      <c r="E24" s="28"/>
    </row>
    <row r="25" spans="1:6" ht="13" hidden="1" x14ac:dyDescent="0.3">
      <c r="E25" s="28"/>
    </row>
    <row r="32" spans="1:6" ht="16.5" hidden="1" customHeight="1" x14ac:dyDescent="0.25"/>
    <row r="33" ht="12" hidden="1" customHeight="1" x14ac:dyDescent="0.25"/>
  </sheetData>
  <sheetProtection algorithmName="SHA-512" hashValue="kul35+artKMx01QxJ9F3moBtib3HbBaGqWdCgCkD3uEkLCdGzvmf5//TIqBAIk+BRYgCqkUco4cKUcfodNZ/Mw==" saltValue="OhOjfLklKVIhcQY8fWOm5Q==" spinCount="100000" sheet="1" objects="1" scenarios="1"/>
  <mergeCells count="5">
    <mergeCell ref="A23:C23"/>
    <mergeCell ref="A1:D1"/>
    <mergeCell ref="A10:C10"/>
    <mergeCell ref="A17:C17"/>
    <mergeCell ref="A22:C22"/>
  </mergeCells>
  <conditionalFormatting sqref="D22">
    <cfRule type="cellIs" dxfId="23" priority="1" operator="equal">
      <formula>0</formula>
    </cfRule>
    <cfRule type="cellIs" dxfId="22" priority="6" operator="notBetween">
      <formula>484.25</formula>
      <formula>781.95</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1"/>
  <sheetViews>
    <sheetView topLeftCell="A16" zoomScale="85" zoomScaleNormal="85" zoomScaleSheetLayoutView="100" workbookViewId="0">
      <selection activeCell="B41" sqref="B41"/>
    </sheetView>
  </sheetViews>
  <sheetFormatPr defaultColWidth="0" defaultRowHeight="12.5" zeroHeight="1" x14ac:dyDescent="0.25"/>
  <cols>
    <col min="1" max="1" width="67.26953125" style="23" customWidth="1"/>
    <col min="2" max="2" width="82.1796875" style="23" bestFit="1" customWidth="1"/>
    <col min="3" max="3" width="9.1796875" style="23" customWidth="1"/>
    <col min="4" max="4" width="9.1796875" style="23" hidden="1" customWidth="1"/>
    <col min="5" max="6" width="13.54296875" style="23" hidden="1" customWidth="1"/>
    <col min="7" max="16384" width="9.1796875" style="23" hidden="1"/>
  </cols>
  <sheetData>
    <row r="1" spans="1:5" s="27" customFormat="1" ht="40.5" customHeight="1" x14ac:dyDescent="0.25">
      <c r="A1" s="146" t="s">
        <v>23</v>
      </c>
      <c r="B1" s="147"/>
    </row>
    <row r="2" spans="1:5" ht="24" customHeight="1" x14ac:dyDescent="0.35">
      <c r="A2" s="57" t="s">
        <v>30</v>
      </c>
      <c r="B2" s="65" t="s">
        <v>24</v>
      </c>
      <c r="D2" s="58"/>
    </row>
    <row r="3" spans="1:5" ht="22" customHeight="1" x14ac:dyDescent="0.35">
      <c r="A3" s="127" t="s">
        <v>130</v>
      </c>
      <c r="B3" s="126">
        <v>25990</v>
      </c>
      <c r="D3" s="58"/>
    </row>
    <row r="4" spans="1:5" s="20" customFormat="1" ht="19.5" customHeight="1" x14ac:dyDescent="0.25">
      <c r="A4" s="33" t="s">
        <v>128</v>
      </c>
      <c r="B4" s="66">
        <v>0</v>
      </c>
      <c r="D4" s="56"/>
    </row>
    <row r="5" spans="1:5" s="20" customFormat="1" ht="15" customHeight="1" x14ac:dyDescent="0.25">
      <c r="A5" s="33" t="s">
        <v>129</v>
      </c>
      <c r="B5" s="66">
        <v>0</v>
      </c>
    </row>
    <row r="6" spans="1:5" s="20" customFormat="1" ht="20.149999999999999" customHeight="1" x14ac:dyDescent="0.25">
      <c r="A6" s="33" t="s">
        <v>25</v>
      </c>
      <c r="B6" s="47" t="s">
        <v>26</v>
      </c>
    </row>
    <row r="7" spans="1:5" s="20" customFormat="1" ht="20.149999999999999" customHeight="1" x14ac:dyDescent="0.25">
      <c r="A7" s="33" t="s">
        <v>27</v>
      </c>
      <c r="B7" s="47">
        <v>84</v>
      </c>
    </row>
    <row r="8" spans="1:5" s="20" customFormat="1" ht="18.75" customHeight="1" x14ac:dyDescent="0.25">
      <c r="A8" s="33" t="s">
        <v>28</v>
      </c>
      <c r="B8" s="47">
        <v>25000</v>
      </c>
    </row>
    <row r="9" spans="1:5" s="20" customFormat="1" ht="19.5" customHeight="1" x14ac:dyDescent="0.25">
      <c r="A9" s="33" t="s">
        <v>29</v>
      </c>
      <c r="B9" s="6">
        <v>0</v>
      </c>
      <c r="E9" s="55"/>
    </row>
    <row r="10" spans="1:5" s="20" customFormat="1" ht="19.5" customHeight="1" x14ac:dyDescent="0.25">
      <c r="A10" s="33" t="s">
        <v>30</v>
      </c>
      <c r="B10" s="132" t="s">
        <v>31</v>
      </c>
    </row>
    <row r="11" spans="1:5" s="20" customFormat="1" ht="20.149999999999999" customHeight="1" x14ac:dyDescent="0.25">
      <c r="A11" s="37" t="s">
        <v>30</v>
      </c>
      <c r="B11" s="64" t="s">
        <v>32</v>
      </c>
    </row>
    <row r="12" spans="1:5" s="20" customFormat="1" ht="20.149999999999999" customHeight="1" x14ac:dyDescent="0.25">
      <c r="A12" s="33" t="s">
        <v>32</v>
      </c>
      <c r="B12" s="6">
        <v>0</v>
      </c>
    </row>
    <row r="13" spans="1:5" s="20" customFormat="1" ht="20.149999999999999" customHeight="1" x14ac:dyDescent="0.25">
      <c r="A13" s="33" t="s">
        <v>33</v>
      </c>
      <c r="B13" s="10" t="e">
        <f>B12/B4</f>
        <v>#DIV/0!</v>
      </c>
    </row>
    <row r="14" spans="1:5" s="20" customFormat="1" ht="20.149999999999999" customHeight="1" x14ac:dyDescent="0.25">
      <c r="A14" s="37" t="s">
        <v>30</v>
      </c>
      <c r="B14" s="64" t="s">
        <v>34</v>
      </c>
      <c r="E14" s="54"/>
    </row>
    <row r="15" spans="1:5" s="20" customFormat="1" ht="20.149999999999999" customHeight="1" x14ac:dyDescent="0.25">
      <c r="A15" s="33" t="s">
        <v>34</v>
      </c>
      <c r="B15" s="6">
        <v>0</v>
      </c>
    </row>
    <row r="16" spans="1:5" s="20" customFormat="1" ht="19.5" customHeight="1" x14ac:dyDescent="0.25">
      <c r="A16" s="33" t="s">
        <v>35</v>
      </c>
      <c r="B16" s="10" t="e">
        <f>B15/B4</f>
        <v>#DIV/0!</v>
      </c>
    </row>
    <row r="17" spans="1:3" s="20" customFormat="1" ht="18.75" customHeight="1" x14ac:dyDescent="0.25">
      <c r="A17" s="37" t="s">
        <v>30</v>
      </c>
      <c r="B17" s="64" t="s">
        <v>36</v>
      </c>
    </row>
    <row r="18" spans="1:3" s="20" customFormat="1" ht="20.149999999999999" customHeight="1" x14ac:dyDescent="0.25">
      <c r="A18" s="33" t="s">
        <v>37</v>
      </c>
      <c r="B18" s="6">
        <v>0</v>
      </c>
    </row>
    <row r="19" spans="1:3" s="20" customFormat="1" ht="20.149999999999999" customHeight="1" x14ac:dyDescent="0.25">
      <c r="A19" s="33" t="s">
        <v>38</v>
      </c>
      <c r="B19" s="6">
        <v>0</v>
      </c>
    </row>
    <row r="20" spans="1:3" s="20" customFormat="1" ht="20.149999999999999" customHeight="1" x14ac:dyDescent="0.25">
      <c r="A20" s="33" t="s">
        <v>39</v>
      </c>
      <c r="B20" s="43">
        <f>B18+B19</f>
        <v>0</v>
      </c>
      <c r="C20" s="20" t="s">
        <v>30</v>
      </c>
    </row>
    <row r="21" spans="1:3" s="20" customFormat="1" ht="18.75" customHeight="1" x14ac:dyDescent="0.25">
      <c r="A21" s="33" t="s">
        <v>40</v>
      </c>
      <c r="B21" s="10" t="e">
        <f>B20/B4</f>
        <v>#DIV/0!</v>
      </c>
    </row>
    <row r="22" spans="1:3" s="20" customFormat="1" ht="18.75" customHeight="1" x14ac:dyDescent="0.25">
      <c r="A22" s="37"/>
      <c r="B22" s="64" t="s">
        <v>41</v>
      </c>
    </row>
    <row r="23" spans="1:3" s="20" customFormat="1" ht="20.149999999999999" customHeight="1" x14ac:dyDescent="0.25">
      <c r="A23" s="33" t="s">
        <v>42</v>
      </c>
      <c r="B23" s="6">
        <v>0</v>
      </c>
    </row>
    <row r="24" spans="1:3" s="20" customFormat="1" ht="20.149999999999999" customHeight="1" x14ac:dyDescent="0.25">
      <c r="A24" s="33" t="s">
        <v>43</v>
      </c>
      <c r="B24" s="6">
        <v>0</v>
      </c>
    </row>
    <row r="25" spans="1:3" s="20" customFormat="1" ht="20.149999999999999" customHeight="1" x14ac:dyDescent="0.25">
      <c r="A25" s="33" t="s">
        <v>44</v>
      </c>
      <c r="B25" s="67">
        <f>SUM(B23:B24)</f>
        <v>0</v>
      </c>
    </row>
    <row r="26" spans="1:3" s="20" customFormat="1" ht="21" customHeight="1" x14ac:dyDescent="0.25">
      <c r="A26" s="25" t="s">
        <v>45</v>
      </c>
      <c r="B26" s="11" t="e">
        <f>B25/B4</f>
        <v>#DIV/0!</v>
      </c>
    </row>
    <row r="27" spans="1:3" s="20" customFormat="1" ht="18.75" customHeight="1" x14ac:dyDescent="0.25">
      <c r="A27" s="37" t="s">
        <v>30</v>
      </c>
      <c r="B27" s="64" t="s">
        <v>46</v>
      </c>
    </row>
    <row r="28" spans="1:3" s="20" customFormat="1" ht="20.149999999999999" customHeight="1" x14ac:dyDescent="0.25">
      <c r="A28" s="135" t="s">
        <v>134</v>
      </c>
      <c r="B28" s="8">
        <v>0</v>
      </c>
      <c r="C28" s="20" t="s">
        <v>30</v>
      </c>
    </row>
    <row r="29" spans="1:3" s="20" customFormat="1" ht="20.149999999999999" customHeight="1" x14ac:dyDescent="0.25">
      <c r="A29" s="33" t="s">
        <v>47</v>
      </c>
      <c r="B29" s="8">
        <v>0</v>
      </c>
    </row>
    <row r="30" spans="1:3" s="20" customFormat="1" ht="18.75" customHeight="1" x14ac:dyDescent="0.25">
      <c r="A30" s="33" t="s">
        <v>48</v>
      </c>
      <c r="B30" s="10">
        <f>SUM(B28:B29)</f>
        <v>0</v>
      </c>
    </row>
    <row r="31" spans="1:3" s="20" customFormat="1" ht="20.149999999999999" customHeight="1" x14ac:dyDescent="0.25">
      <c r="A31" s="33" t="s">
        <v>49</v>
      </c>
      <c r="B31" s="13">
        <v>0</v>
      </c>
    </row>
    <row r="32" spans="1:3" s="20" customFormat="1" ht="20.149999999999999" customHeight="1" x14ac:dyDescent="0.25">
      <c r="A32" s="33" t="s">
        <v>50</v>
      </c>
      <c r="B32" s="10" t="e">
        <f>B31/B4</f>
        <v>#DIV/0!</v>
      </c>
    </row>
    <row r="33" spans="1:2" s="26" customFormat="1" ht="18.75" customHeight="1" x14ac:dyDescent="0.25">
      <c r="A33" s="37" t="s">
        <v>30</v>
      </c>
      <c r="B33" s="64" t="s">
        <v>51</v>
      </c>
    </row>
    <row r="34" spans="1:2" s="20" customFormat="1" ht="20.149999999999999" customHeight="1" x14ac:dyDescent="0.25">
      <c r="A34" s="33" t="s">
        <v>52</v>
      </c>
      <c r="B34" s="13">
        <v>0</v>
      </c>
    </row>
    <row r="35" spans="1:2" s="20" customFormat="1" ht="20.149999999999999" customHeight="1" x14ac:dyDescent="0.25">
      <c r="A35" s="33" t="s">
        <v>53</v>
      </c>
      <c r="B35" s="13">
        <v>0</v>
      </c>
    </row>
    <row r="36" spans="1:2" s="20" customFormat="1" ht="20.149999999999999" customHeight="1" x14ac:dyDescent="0.25">
      <c r="A36" s="33" t="s">
        <v>54</v>
      </c>
      <c r="B36" s="13">
        <v>0</v>
      </c>
    </row>
    <row r="37" spans="1:2" s="20" customFormat="1" ht="18.75" customHeight="1" x14ac:dyDescent="0.25">
      <c r="A37" s="33" t="s">
        <v>55</v>
      </c>
      <c r="B37" s="13">
        <v>0</v>
      </c>
    </row>
    <row r="38" spans="1:2" s="20" customFormat="1" ht="18.75" customHeight="1" x14ac:dyDescent="0.25">
      <c r="A38" s="33" t="s">
        <v>56</v>
      </c>
      <c r="B38" s="13">
        <v>0</v>
      </c>
    </row>
    <row r="39" spans="1:2" s="20" customFormat="1" ht="18.75" customHeight="1" x14ac:dyDescent="0.25">
      <c r="A39" s="33" t="s">
        <v>51</v>
      </c>
      <c r="B39" s="13">
        <v>0</v>
      </c>
    </row>
    <row r="40" spans="1:2" s="20" customFormat="1" ht="18.75" customHeight="1" x14ac:dyDescent="0.25">
      <c r="A40" s="33" t="s">
        <v>57</v>
      </c>
      <c r="B40" s="50">
        <f>SUM(B34:B39)</f>
        <v>0</v>
      </c>
    </row>
    <row r="41" spans="1:2" s="20" customFormat="1" ht="18.75" customHeight="1" x14ac:dyDescent="0.25">
      <c r="A41" s="33" t="s">
        <v>58</v>
      </c>
      <c r="B41" s="10" t="e">
        <f>B40/B4</f>
        <v>#DIV/0!</v>
      </c>
    </row>
    <row r="42" spans="1:2" s="20" customFormat="1" ht="18.75" customHeight="1" x14ac:dyDescent="0.25">
      <c r="A42" s="144"/>
      <c r="B42" s="145"/>
    </row>
    <row r="43" spans="1:2" s="20" customFormat="1" ht="20.149999999999999" customHeight="1" x14ac:dyDescent="0.25">
      <c r="A43" s="25" t="s">
        <v>59</v>
      </c>
      <c r="B43" s="68">
        <f>B12+B20+B25+B31+B40</f>
        <v>0</v>
      </c>
    </row>
    <row r="44" spans="1:2" s="20" customFormat="1" ht="13" x14ac:dyDescent="0.25">
      <c r="A44" s="25" t="s">
        <v>60</v>
      </c>
      <c r="B44" s="15" t="e">
        <f>B43/B4</f>
        <v>#DIV/0!</v>
      </c>
    </row>
    <row r="45" spans="1:2" x14ac:dyDescent="0.25">
      <c r="A45" s="51"/>
      <c r="B45" s="52"/>
    </row>
    <row r="46" spans="1:2" s="20" customFormat="1" ht="41.25" customHeight="1" thickBot="1" x14ac:dyDescent="0.3">
      <c r="A46" s="53" t="s">
        <v>61</v>
      </c>
      <c r="B46" s="63">
        <f>AVERAGE(B43:B43)</f>
        <v>0</v>
      </c>
    </row>
    <row r="47" spans="1:2" ht="13" hidden="1" x14ac:dyDescent="0.25">
      <c r="A47" s="21"/>
      <c r="B47" s="22"/>
    </row>
    <row r="48" spans="1:2" s="20" customFormat="1" hidden="1" x14ac:dyDescent="0.25">
      <c r="B48" s="24"/>
    </row>
    <row r="49" x14ac:dyDescent="0.25"/>
    <row r="50" x14ac:dyDescent="0.25"/>
    <row r="51" x14ac:dyDescent="0.25"/>
  </sheetData>
  <sheetProtection algorithmName="SHA-512" hashValue="GNWZSt4NCicgRsrn0tR47KRG0mPLnDN4tfzv36KvCpgqPF1Y4zCovEvZoma/Xp77LsV00d6g7B5jNl4Onw7tBA==" saltValue="ClOuWwDRiipxeagusUqxkA==" spinCount="100000" sheet="1" objects="1" scenarios="1"/>
  <mergeCells count="2">
    <mergeCell ref="A42:B42"/>
    <mergeCell ref="A1:B1"/>
  </mergeCells>
  <phoneticPr fontId="4" type="noConversion"/>
  <conditionalFormatting sqref="B43">
    <cfRule type="cellIs" dxfId="21" priority="1" operator="equal">
      <formula>0</formula>
    </cfRule>
    <cfRule type="cellIs" dxfId="20" priority="2" operator="notBetween">
      <formula>350</formula>
      <formula>600</formula>
    </cfRule>
  </conditionalFormatting>
  <pageMargins left="0.19685039370078741" right="0.15748031496062992" top="0.19685039370078741" bottom="0.19685039370078741" header="0.51181102362204722" footer="0.51181102362204722"/>
  <pageSetup paperSize="9" scale="52"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82EB3-BC83-4BC5-90B3-6B00CFD94253}">
  <dimension ref="A1:F51"/>
  <sheetViews>
    <sheetView topLeftCell="A18" zoomScale="85" zoomScaleNormal="85" workbookViewId="0">
      <selection activeCell="A6" sqref="A6"/>
    </sheetView>
  </sheetViews>
  <sheetFormatPr defaultColWidth="0" defaultRowHeight="12.5" zeroHeight="1" x14ac:dyDescent="0.25"/>
  <cols>
    <col min="1" max="1" width="67.26953125" style="23" bestFit="1" customWidth="1"/>
    <col min="2" max="2" width="91.54296875" style="23" customWidth="1"/>
    <col min="3" max="3" width="9.1796875" style="23" customWidth="1"/>
    <col min="4" max="4" width="9.1796875" style="23" hidden="1" customWidth="1"/>
    <col min="5" max="6" width="13.54296875" style="23" hidden="1" customWidth="1"/>
    <col min="7" max="16384" width="9.1796875" style="23" hidden="1"/>
  </cols>
  <sheetData>
    <row r="1" spans="1:5" s="27" customFormat="1" ht="40.5" customHeight="1" x14ac:dyDescent="0.25">
      <c r="A1" s="146" t="s">
        <v>62</v>
      </c>
      <c r="B1" s="147"/>
    </row>
    <row r="2" spans="1:5" ht="24" customHeight="1" x14ac:dyDescent="0.35">
      <c r="A2" s="57"/>
      <c r="B2" s="65" t="s">
        <v>131</v>
      </c>
      <c r="D2" s="58"/>
    </row>
    <row r="3" spans="1:5" ht="21" customHeight="1" x14ac:dyDescent="0.35">
      <c r="A3" s="127" t="s">
        <v>130</v>
      </c>
      <c r="B3" s="126">
        <v>30049</v>
      </c>
      <c r="D3" s="58"/>
    </row>
    <row r="4" spans="1:5" s="20" customFormat="1" ht="19.5" customHeight="1" x14ac:dyDescent="0.25">
      <c r="A4" s="33" t="s">
        <v>128</v>
      </c>
      <c r="B4" s="66">
        <v>0</v>
      </c>
      <c r="D4" s="56"/>
    </row>
    <row r="5" spans="1:5" s="20" customFormat="1" ht="15" customHeight="1" x14ac:dyDescent="0.25">
      <c r="A5" s="33" t="s">
        <v>129</v>
      </c>
      <c r="B5" s="66">
        <v>0</v>
      </c>
    </row>
    <row r="6" spans="1:5" s="20" customFormat="1" ht="20.149999999999999" customHeight="1" x14ac:dyDescent="0.25">
      <c r="A6" s="33" t="s">
        <v>25</v>
      </c>
      <c r="B6" s="47" t="s">
        <v>63</v>
      </c>
    </row>
    <row r="7" spans="1:5" s="20" customFormat="1" ht="20.149999999999999" customHeight="1" x14ac:dyDescent="0.25">
      <c r="A7" s="33" t="s">
        <v>27</v>
      </c>
      <c r="B7" s="47">
        <v>84</v>
      </c>
    </row>
    <row r="8" spans="1:5" s="20" customFormat="1" ht="18.75" customHeight="1" x14ac:dyDescent="0.25">
      <c r="A8" s="33" t="s">
        <v>28</v>
      </c>
      <c r="B8" s="47">
        <v>25000</v>
      </c>
    </row>
    <row r="9" spans="1:5" s="20" customFormat="1" ht="19.5" customHeight="1" x14ac:dyDescent="0.25">
      <c r="A9" s="33" t="s">
        <v>64</v>
      </c>
      <c r="B9" s="6">
        <v>0</v>
      </c>
      <c r="E9" s="55"/>
    </row>
    <row r="10" spans="1:5" s="20" customFormat="1" ht="19.5" customHeight="1" x14ac:dyDescent="0.25">
      <c r="A10" s="33"/>
      <c r="B10" s="132" t="s">
        <v>31</v>
      </c>
    </row>
    <row r="11" spans="1:5" s="20" customFormat="1" ht="20.149999999999999" customHeight="1" x14ac:dyDescent="0.25">
      <c r="A11" s="37" t="s">
        <v>30</v>
      </c>
      <c r="B11" s="64" t="s">
        <v>32</v>
      </c>
    </row>
    <row r="12" spans="1:5" s="20" customFormat="1" ht="20.149999999999999" customHeight="1" x14ac:dyDescent="0.25">
      <c r="A12" s="33" t="s">
        <v>32</v>
      </c>
      <c r="B12" s="6">
        <v>0</v>
      </c>
    </row>
    <row r="13" spans="1:5" s="20" customFormat="1" ht="20.149999999999999" customHeight="1" x14ac:dyDescent="0.25">
      <c r="A13" s="33" t="s">
        <v>33</v>
      </c>
      <c r="B13" s="10" t="e">
        <f>B12/B4</f>
        <v>#DIV/0!</v>
      </c>
    </row>
    <row r="14" spans="1:5" s="20" customFormat="1" ht="20.149999999999999" customHeight="1" x14ac:dyDescent="0.25">
      <c r="A14" s="37" t="s">
        <v>30</v>
      </c>
      <c r="B14" s="64" t="s">
        <v>34</v>
      </c>
      <c r="E14" s="54"/>
    </row>
    <row r="15" spans="1:5" s="20" customFormat="1" ht="20.149999999999999" customHeight="1" x14ac:dyDescent="0.25">
      <c r="A15" s="33" t="s">
        <v>34</v>
      </c>
      <c r="B15" s="6">
        <v>0</v>
      </c>
    </row>
    <row r="16" spans="1:5" s="20" customFormat="1" ht="19.5" customHeight="1" x14ac:dyDescent="0.25">
      <c r="A16" s="33" t="s">
        <v>35</v>
      </c>
      <c r="B16" s="10" t="e">
        <f>B15/B4</f>
        <v>#DIV/0!</v>
      </c>
    </row>
    <row r="17" spans="1:3" s="20" customFormat="1" ht="18.75" customHeight="1" x14ac:dyDescent="0.25">
      <c r="A17" s="37" t="s">
        <v>30</v>
      </c>
      <c r="B17" s="64" t="s">
        <v>36</v>
      </c>
    </row>
    <row r="18" spans="1:3" s="20" customFormat="1" ht="20.149999999999999" customHeight="1" x14ac:dyDescent="0.25">
      <c r="A18" s="33" t="s">
        <v>37</v>
      </c>
      <c r="B18" s="6">
        <v>0</v>
      </c>
    </row>
    <row r="19" spans="1:3" s="20" customFormat="1" ht="20.149999999999999" customHeight="1" x14ac:dyDescent="0.25">
      <c r="A19" s="33" t="s">
        <v>38</v>
      </c>
      <c r="B19" s="6">
        <v>0</v>
      </c>
    </row>
    <row r="20" spans="1:3" s="20" customFormat="1" ht="20.149999999999999" customHeight="1" x14ac:dyDescent="0.25">
      <c r="A20" s="33" t="s">
        <v>39</v>
      </c>
      <c r="B20" s="43">
        <f>B18+B19</f>
        <v>0</v>
      </c>
      <c r="C20" s="20" t="s">
        <v>30</v>
      </c>
    </row>
    <row r="21" spans="1:3" s="20" customFormat="1" ht="18.75" customHeight="1" x14ac:dyDescent="0.25">
      <c r="A21" s="33" t="s">
        <v>40</v>
      </c>
      <c r="B21" s="10" t="e">
        <f>B20/B4</f>
        <v>#DIV/0!</v>
      </c>
    </row>
    <row r="22" spans="1:3" s="20" customFormat="1" ht="18.75" customHeight="1" x14ac:dyDescent="0.25">
      <c r="A22" s="37"/>
      <c r="B22" s="64" t="s">
        <v>41</v>
      </c>
    </row>
    <row r="23" spans="1:3" s="20" customFormat="1" ht="20.149999999999999" customHeight="1" x14ac:dyDescent="0.25">
      <c r="A23" s="33" t="s">
        <v>42</v>
      </c>
      <c r="B23" s="6">
        <v>0</v>
      </c>
    </row>
    <row r="24" spans="1:3" s="20" customFormat="1" ht="20.149999999999999" customHeight="1" x14ac:dyDescent="0.25">
      <c r="A24" s="33" t="s">
        <v>43</v>
      </c>
      <c r="B24" s="6">
        <v>0</v>
      </c>
    </row>
    <row r="25" spans="1:3" s="20" customFormat="1" ht="20.149999999999999" customHeight="1" x14ac:dyDescent="0.25">
      <c r="A25" s="33" t="s">
        <v>44</v>
      </c>
      <c r="B25" s="67">
        <f>SUM(B23:B24)</f>
        <v>0</v>
      </c>
    </row>
    <row r="26" spans="1:3" s="20" customFormat="1" ht="21" customHeight="1" x14ac:dyDescent="0.25">
      <c r="A26" s="25" t="s">
        <v>45</v>
      </c>
      <c r="B26" s="11" t="e">
        <f>B25/B4</f>
        <v>#DIV/0!</v>
      </c>
    </row>
    <row r="27" spans="1:3" s="20" customFormat="1" ht="18.75" customHeight="1" x14ac:dyDescent="0.25">
      <c r="A27" s="37" t="s">
        <v>30</v>
      </c>
      <c r="B27" s="64" t="s">
        <v>46</v>
      </c>
    </row>
    <row r="28" spans="1:3" s="20" customFormat="1" ht="20.149999999999999" customHeight="1" x14ac:dyDescent="0.25">
      <c r="A28" s="134" t="s">
        <v>134</v>
      </c>
      <c r="B28" s="8">
        <v>0</v>
      </c>
      <c r="C28" s="20" t="s">
        <v>30</v>
      </c>
    </row>
    <row r="29" spans="1:3" s="20" customFormat="1" ht="20.149999999999999" customHeight="1" x14ac:dyDescent="0.25">
      <c r="A29" s="33" t="s">
        <v>47</v>
      </c>
      <c r="B29" s="8">
        <v>0</v>
      </c>
    </row>
    <row r="30" spans="1:3" s="20" customFormat="1" ht="18.75" customHeight="1" x14ac:dyDescent="0.25">
      <c r="A30" s="33" t="s">
        <v>48</v>
      </c>
      <c r="B30" s="10">
        <f>SUM(B28:B29)</f>
        <v>0</v>
      </c>
    </row>
    <row r="31" spans="1:3" s="20" customFormat="1" ht="20.149999999999999" customHeight="1" x14ac:dyDescent="0.25">
      <c r="A31" s="33" t="s">
        <v>49</v>
      </c>
      <c r="B31" s="13">
        <v>0</v>
      </c>
    </row>
    <row r="32" spans="1:3" s="20" customFormat="1" ht="20.149999999999999" customHeight="1" x14ac:dyDescent="0.25">
      <c r="A32" s="33" t="s">
        <v>50</v>
      </c>
      <c r="B32" s="10" t="e">
        <f>B31/B4</f>
        <v>#DIV/0!</v>
      </c>
    </row>
    <row r="33" spans="1:2" s="26" customFormat="1" ht="18.75" customHeight="1" x14ac:dyDescent="0.25">
      <c r="A33" s="37" t="s">
        <v>30</v>
      </c>
      <c r="B33" s="64" t="s">
        <v>51</v>
      </c>
    </row>
    <row r="34" spans="1:2" s="20" customFormat="1" ht="20.149999999999999" customHeight="1" x14ac:dyDescent="0.25">
      <c r="A34" s="33" t="s">
        <v>52</v>
      </c>
      <c r="B34" s="13">
        <v>0</v>
      </c>
    </row>
    <row r="35" spans="1:2" s="20" customFormat="1" ht="20.149999999999999" customHeight="1" x14ac:dyDescent="0.25">
      <c r="A35" s="33" t="s">
        <v>65</v>
      </c>
      <c r="B35" s="13">
        <v>0</v>
      </c>
    </row>
    <row r="36" spans="1:2" s="20" customFormat="1" ht="20.149999999999999" customHeight="1" x14ac:dyDescent="0.25">
      <c r="A36" s="33" t="s">
        <v>54</v>
      </c>
      <c r="B36" s="13">
        <v>0</v>
      </c>
    </row>
    <row r="37" spans="1:2" s="20" customFormat="1" ht="18.75" customHeight="1" x14ac:dyDescent="0.25">
      <c r="A37" s="33" t="s">
        <v>55</v>
      </c>
      <c r="B37" s="13">
        <v>0</v>
      </c>
    </row>
    <row r="38" spans="1:2" s="20" customFormat="1" ht="18.75" customHeight="1" x14ac:dyDescent="0.25">
      <c r="A38" s="33" t="s">
        <v>56</v>
      </c>
      <c r="B38" s="13">
        <v>0</v>
      </c>
    </row>
    <row r="39" spans="1:2" s="20" customFormat="1" ht="18.75" customHeight="1" x14ac:dyDescent="0.25">
      <c r="A39" s="33" t="s">
        <v>51</v>
      </c>
      <c r="B39" s="13">
        <v>0</v>
      </c>
    </row>
    <row r="40" spans="1:2" s="20" customFormat="1" ht="18.75" customHeight="1" x14ac:dyDescent="0.25">
      <c r="A40" s="33" t="s">
        <v>57</v>
      </c>
      <c r="B40" s="50">
        <f>SUM(B34:B39)</f>
        <v>0</v>
      </c>
    </row>
    <row r="41" spans="1:2" s="20" customFormat="1" ht="18.75" customHeight="1" x14ac:dyDescent="0.25">
      <c r="A41" s="33" t="s">
        <v>58</v>
      </c>
      <c r="B41" s="10" t="e">
        <f>B40/B4</f>
        <v>#DIV/0!</v>
      </c>
    </row>
    <row r="42" spans="1:2" s="20" customFormat="1" ht="18.75" customHeight="1" x14ac:dyDescent="0.25">
      <c r="A42" s="144"/>
      <c r="B42" s="145"/>
    </row>
    <row r="43" spans="1:2" s="20" customFormat="1" ht="20.149999999999999" customHeight="1" x14ac:dyDescent="0.25">
      <c r="A43" s="25" t="s">
        <v>66</v>
      </c>
      <c r="B43" s="68">
        <f>B12+B20+B25+B31+B40</f>
        <v>0</v>
      </c>
    </row>
    <row r="44" spans="1:2" s="20" customFormat="1" ht="13" x14ac:dyDescent="0.25">
      <c r="A44" s="25" t="s">
        <v>60</v>
      </c>
      <c r="B44" s="15" t="e">
        <f>B43/B4</f>
        <v>#DIV/0!</v>
      </c>
    </row>
    <row r="45" spans="1:2" x14ac:dyDescent="0.25">
      <c r="A45" s="51"/>
      <c r="B45" s="52"/>
    </row>
    <row r="46" spans="1:2" s="20" customFormat="1" ht="41.25" customHeight="1" thickBot="1" x14ac:dyDescent="0.3">
      <c r="A46" s="53" t="s">
        <v>67</v>
      </c>
      <c r="B46" s="63">
        <f>AVERAGE(B43:B43)</f>
        <v>0</v>
      </c>
    </row>
    <row r="47" spans="1:2" ht="13" hidden="1" x14ac:dyDescent="0.25">
      <c r="A47" s="21"/>
      <c r="B47" s="22"/>
    </row>
    <row r="48" spans="1:2" s="20" customFormat="1" hidden="1" x14ac:dyDescent="0.25">
      <c r="B48" s="24"/>
    </row>
    <row r="49" x14ac:dyDescent="0.25"/>
    <row r="50" x14ac:dyDescent="0.25"/>
    <row r="51" x14ac:dyDescent="0.25"/>
  </sheetData>
  <sheetProtection algorithmName="SHA-512" hashValue="on4SilCWw6j5NmGcPI0+WS0J/JpU4sfyMIFcCdD6YL+NndqlopxYVZKCiq1sxYmcau3Mqi6F+9McPe+KROsWbQ==" saltValue="k+TSiJSjNycFPpLcau470g==" spinCount="100000" sheet="1" objects="1" scenarios="1"/>
  <mergeCells count="2">
    <mergeCell ref="A1:B1"/>
    <mergeCell ref="A42:B42"/>
  </mergeCells>
  <conditionalFormatting sqref="B43">
    <cfRule type="cellIs" dxfId="19" priority="1" operator="equal">
      <formula>0</formula>
    </cfRule>
    <cfRule type="cellIs" dxfId="18" priority="2" operator="notBetween">
      <formula>350</formula>
      <formula>550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FD0B9-9127-4171-B391-B5896AD16E50}">
  <dimension ref="A1:H52"/>
  <sheetViews>
    <sheetView topLeftCell="A3" zoomScale="80" zoomScaleNormal="80" workbookViewId="0">
      <selection activeCell="B32" sqref="B32"/>
    </sheetView>
  </sheetViews>
  <sheetFormatPr defaultColWidth="0" defaultRowHeight="12.5" zeroHeight="1" x14ac:dyDescent="0.25"/>
  <cols>
    <col min="1" max="1" width="70.7265625" style="23" customWidth="1"/>
    <col min="2" max="2" width="65.453125" style="23" customWidth="1"/>
    <col min="3" max="3" width="69.453125" style="23" customWidth="1"/>
    <col min="4" max="4" width="9.1796875" style="23" customWidth="1"/>
    <col min="5" max="5" width="9.1796875" style="23" hidden="1" customWidth="1"/>
    <col min="6" max="8" width="13.54296875" style="23" hidden="1" customWidth="1"/>
    <col min="9" max="16384" width="9.1796875" style="23" hidden="1"/>
  </cols>
  <sheetData>
    <row r="1" spans="1:6" s="27" customFormat="1" ht="40.5" customHeight="1" x14ac:dyDescent="0.25">
      <c r="A1" s="148" t="s">
        <v>68</v>
      </c>
      <c r="B1" s="149"/>
      <c r="C1" s="150"/>
    </row>
    <row r="2" spans="1:6" ht="24" customHeight="1" x14ac:dyDescent="0.35">
      <c r="A2" s="57"/>
      <c r="B2" s="65" t="s">
        <v>69</v>
      </c>
      <c r="C2" s="83" t="s">
        <v>70</v>
      </c>
      <c r="E2" s="58"/>
    </row>
    <row r="3" spans="1:6" ht="22" customHeight="1" x14ac:dyDescent="0.35">
      <c r="A3" s="127" t="s">
        <v>130</v>
      </c>
      <c r="B3" s="124">
        <v>39795</v>
      </c>
      <c r="C3" s="126">
        <v>47995</v>
      </c>
      <c r="E3" s="58"/>
    </row>
    <row r="4" spans="1:6" s="20" customFormat="1" ht="19.5" customHeight="1" x14ac:dyDescent="0.25">
      <c r="A4" s="33" t="s">
        <v>128</v>
      </c>
      <c r="B4" s="66">
        <v>0</v>
      </c>
      <c r="C4" s="69">
        <v>0</v>
      </c>
      <c r="E4" s="56"/>
    </row>
    <row r="5" spans="1:6" s="20" customFormat="1" ht="15" customHeight="1" x14ac:dyDescent="0.25">
      <c r="A5" s="33" t="s">
        <v>129</v>
      </c>
      <c r="B5" s="66">
        <v>0</v>
      </c>
      <c r="C5" s="69">
        <v>0</v>
      </c>
    </row>
    <row r="6" spans="1:6" s="20" customFormat="1" ht="20.149999999999999" customHeight="1" x14ac:dyDescent="0.25">
      <c r="A6" s="33" t="s">
        <v>25</v>
      </c>
      <c r="B6" s="47" t="s">
        <v>26</v>
      </c>
      <c r="C6" s="70" t="s">
        <v>26</v>
      </c>
    </row>
    <row r="7" spans="1:6" s="20" customFormat="1" ht="20.149999999999999" customHeight="1" x14ac:dyDescent="0.25">
      <c r="A7" s="33" t="s">
        <v>27</v>
      </c>
      <c r="B7" s="47">
        <v>84</v>
      </c>
      <c r="C7" s="70">
        <v>84</v>
      </c>
    </row>
    <row r="8" spans="1:6" s="20" customFormat="1" ht="18.75" customHeight="1" x14ac:dyDescent="0.25">
      <c r="A8" s="33" t="s">
        <v>28</v>
      </c>
      <c r="B8" s="47">
        <v>25000</v>
      </c>
      <c r="C8" s="70">
        <v>25000</v>
      </c>
    </row>
    <row r="9" spans="1:6" s="20" customFormat="1" ht="19.5" customHeight="1" x14ac:dyDescent="0.25">
      <c r="A9" s="33" t="s">
        <v>64</v>
      </c>
      <c r="B9" s="6">
        <v>0</v>
      </c>
      <c r="C9" s="73">
        <v>0</v>
      </c>
      <c r="F9" s="55"/>
    </row>
    <row r="10" spans="1:6" s="20" customFormat="1" ht="19.5" customHeight="1" x14ac:dyDescent="0.25">
      <c r="A10" s="33" t="s">
        <v>30</v>
      </c>
      <c r="B10" s="153" t="s">
        <v>31</v>
      </c>
      <c r="C10" s="154"/>
    </row>
    <row r="11" spans="1:6" s="20" customFormat="1" ht="20.149999999999999" customHeight="1" x14ac:dyDescent="0.25">
      <c r="A11" s="37" t="s">
        <v>30</v>
      </c>
      <c r="B11" s="64" t="s">
        <v>32</v>
      </c>
      <c r="C11" s="72" t="s">
        <v>32</v>
      </c>
    </row>
    <row r="12" spans="1:6" s="20" customFormat="1" ht="20.149999999999999" customHeight="1" x14ac:dyDescent="0.25">
      <c r="A12" s="33" t="s">
        <v>32</v>
      </c>
      <c r="B12" s="6">
        <v>0</v>
      </c>
      <c r="C12" s="73">
        <v>0</v>
      </c>
    </row>
    <row r="13" spans="1:6" s="20" customFormat="1" ht="20.149999999999999" customHeight="1" x14ac:dyDescent="0.25">
      <c r="A13" s="33" t="s">
        <v>33</v>
      </c>
      <c r="B13" s="10" t="e">
        <f>B12/B4</f>
        <v>#DIV/0!</v>
      </c>
      <c r="C13" s="74" t="e">
        <f>C12/C4</f>
        <v>#DIV/0!</v>
      </c>
    </row>
    <row r="14" spans="1:6" s="20" customFormat="1" ht="20.149999999999999" customHeight="1" x14ac:dyDescent="0.25">
      <c r="A14" s="37" t="s">
        <v>30</v>
      </c>
      <c r="B14" s="64" t="s">
        <v>34</v>
      </c>
      <c r="C14" s="72" t="s">
        <v>34</v>
      </c>
      <c r="F14" s="54"/>
    </row>
    <row r="15" spans="1:6" s="20" customFormat="1" ht="20.149999999999999" customHeight="1" x14ac:dyDescent="0.25">
      <c r="A15" s="33" t="s">
        <v>34</v>
      </c>
      <c r="B15" s="6">
        <v>0</v>
      </c>
      <c r="C15" s="73">
        <v>0</v>
      </c>
    </row>
    <row r="16" spans="1:6" s="20" customFormat="1" ht="19.5" customHeight="1" x14ac:dyDescent="0.25">
      <c r="A16" s="33" t="s">
        <v>35</v>
      </c>
      <c r="B16" s="10" t="e">
        <f>B15/B4</f>
        <v>#DIV/0!</v>
      </c>
      <c r="C16" s="74" t="e">
        <f>C15/C4</f>
        <v>#DIV/0!</v>
      </c>
    </row>
    <row r="17" spans="1:4" s="20" customFormat="1" ht="18.75" customHeight="1" x14ac:dyDescent="0.25">
      <c r="A17" s="37" t="s">
        <v>30</v>
      </c>
      <c r="B17" s="64" t="s">
        <v>36</v>
      </c>
      <c r="C17" s="72" t="s">
        <v>36</v>
      </c>
    </row>
    <row r="18" spans="1:4" s="20" customFormat="1" ht="20.149999999999999" customHeight="1" x14ac:dyDescent="0.25">
      <c r="A18" s="33" t="s">
        <v>71</v>
      </c>
      <c r="B18" s="6">
        <v>0</v>
      </c>
      <c r="C18" s="73">
        <v>0</v>
      </c>
    </row>
    <row r="19" spans="1:4" s="20" customFormat="1" ht="20.149999999999999" customHeight="1" x14ac:dyDescent="0.25">
      <c r="A19" s="33" t="s">
        <v>72</v>
      </c>
      <c r="B19" s="6">
        <v>0</v>
      </c>
      <c r="C19" s="73">
        <v>0</v>
      </c>
    </row>
    <row r="20" spans="1:4" s="20" customFormat="1" ht="20.149999999999999" customHeight="1" x14ac:dyDescent="0.25">
      <c r="A20" s="33" t="s">
        <v>39</v>
      </c>
      <c r="B20" s="43">
        <f>B18+B19</f>
        <v>0</v>
      </c>
      <c r="C20" s="75">
        <f>C18+C19</f>
        <v>0</v>
      </c>
      <c r="D20" s="20" t="s">
        <v>30</v>
      </c>
    </row>
    <row r="21" spans="1:4" s="20" customFormat="1" ht="18.75" customHeight="1" x14ac:dyDescent="0.25">
      <c r="A21" s="33" t="s">
        <v>73</v>
      </c>
      <c r="B21" s="10" t="e">
        <f>B20/B4</f>
        <v>#DIV/0!</v>
      </c>
      <c r="C21" s="74" t="e">
        <f>C20/C4</f>
        <v>#DIV/0!</v>
      </c>
    </row>
    <row r="22" spans="1:4" s="20" customFormat="1" ht="18.75" customHeight="1" x14ac:dyDescent="0.25">
      <c r="A22" s="37"/>
      <c r="B22" s="64" t="s">
        <v>41</v>
      </c>
      <c r="C22" s="72" t="s">
        <v>41</v>
      </c>
    </row>
    <row r="23" spans="1:4" s="20" customFormat="1" ht="20.149999999999999" customHeight="1" x14ac:dyDescent="0.25">
      <c r="A23" s="33" t="s">
        <v>42</v>
      </c>
      <c r="B23" s="6">
        <v>0</v>
      </c>
      <c r="C23" s="73">
        <v>0</v>
      </c>
    </row>
    <row r="24" spans="1:4" s="20" customFormat="1" ht="20.149999999999999" customHeight="1" x14ac:dyDescent="0.25">
      <c r="A24" s="33" t="s">
        <v>43</v>
      </c>
      <c r="B24" s="6">
        <v>0</v>
      </c>
      <c r="C24" s="73">
        <v>0</v>
      </c>
    </row>
    <row r="25" spans="1:4" s="20" customFormat="1" ht="20.149999999999999" customHeight="1" x14ac:dyDescent="0.25">
      <c r="A25" s="33" t="s">
        <v>44</v>
      </c>
      <c r="B25" s="67">
        <f>SUM(B23:B24)</f>
        <v>0</v>
      </c>
      <c r="C25" s="76">
        <f>SUM(C23:C24)</f>
        <v>0</v>
      </c>
    </row>
    <row r="26" spans="1:4" s="20" customFormat="1" ht="21" customHeight="1" x14ac:dyDescent="0.25">
      <c r="A26" s="25" t="s">
        <v>45</v>
      </c>
      <c r="B26" s="11" t="e">
        <f>B25/B4</f>
        <v>#DIV/0!</v>
      </c>
      <c r="C26" s="77" t="e">
        <f>C25/C4</f>
        <v>#DIV/0!</v>
      </c>
    </row>
    <row r="27" spans="1:4" s="20" customFormat="1" ht="18.75" customHeight="1" x14ac:dyDescent="0.25">
      <c r="A27" s="37" t="s">
        <v>30</v>
      </c>
      <c r="B27" s="64" t="s">
        <v>46</v>
      </c>
      <c r="C27" s="72" t="s">
        <v>46</v>
      </c>
    </row>
    <row r="28" spans="1:4" s="20" customFormat="1" ht="20.149999999999999" customHeight="1" x14ac:dyDescent="0.25">
      <c r="A28" s="133" t="s">
        <v>134</v>
      </c>
      <c r="B28" s="8">
        <v>0</v>
      </c>
      <c r="C28" s="78">
        <v>0</v>
      </c>
      <c r="D28" s="20" t="s">
        <v>30</v>
      </c>
    </row>
    <row r="29" spans="1:4" s="20" customFormat="1" ht="20.149999999999999" customHeight="1" x14ac:dyDescent="0.25">
      <c r="A29" s="33" t="s">
        <v>47</v>
      </c>
      <c r="B29" s="8">
        <v>0</v>
      </c>
      <c r="C29" s="78">
        <v>0</v>
      </c>
    </row>
    <row r="30" spans="1:4" s="20" customFormat="1" ht="18.75" customHeight="1" x14ac:dyDescent="0.25">
      <c r="A30" s="33" t="s">
        <v>48</v>
      </c>
      <c r="B30" s="10">
        <f>SUM(B28:B29)</f>
        <v>0</v>
      </c>
      <c r="C30" s="74">
        <f>SUM(C28:C29)</f>
        <v>0</v>
      </c>
    </row>
    <row r="31" spans="1:4" s="20" customFormat="1" ht="20.149999999999999" customHeight="1" x14ac:dyDescent="0.25">
      <c r="A31" s="33" t="s">
        <v>49</v>
      </c>
      <c r="B31" s="13">
        <v>0</v>
      </c>
      <c r="C31" s="79">
        <v>0</v>
      </c>
    </row>
    <row r="32" spans="1:4" s="20" customFormat="1" ht="20.149999999999999" customHeight="1" x14ac:dyDescent="0.25">
      <c r="A32" s="33" t="s">
        <v>50</v>
      </c>
      <c r="B32" s="10" t="e">
        <f>B31/B4</f>
        <v>#DIV/0!</v>
      </c>
      <c r="C32" s="74" t="e">
        <f>C31/C4</f>
        <v>#DIV/0!</v>
      </c>
    </row>
    <row r="33" spans="1:3" s="26" customFormat="1" ht="18.75" customHeight="1" x14ac:dyDescent="0.25">
      <c r="A33" s="37" t="s">
        <v>30</v>
      </c>
      <c r="B33" s="64" t="s">
        <v>51</v>
      </c>
      <c r="C33" s="72" t="s">
        <v>51</v>
      </c>
    </row>
    <row r="34" spans="1:3" s="20" customFormat="1" ht="20.149999999999999" customHeight="1" x14ac:dyDescent="0.25">
      <c r="A34" s="33" t="s">
        <v>52</v>
      </c>
      <c r="B34" s="13">
        <v>0</v>
      </c>
      <c r="C34" s="79">
        <v>0</v>
      </c>
    </row>
    <row r="35" spans="1:3" s="20" customFormat="1" ht="20.149999999999999" customHeight="1" x14ac:dyDescent="0.25">
      <c r="A35" s="33" t="s">
        <v>53</v>
      </c>
      <c r="B35" s="13">
        <v>0</v>
      </c>
      <c r="C35" s="79">
        <v>0</v>
      </c>
    </row>
    <row r="36" spans="1:3" s="20" customFormat="1" ht="20.149999999999999" customHeight="1" x14ac:dyDescent="0.25">
      <c r="A36" s="33" t="s">
        <v>54</v>
      </c>
      <c r="B36" s="13">
        <v>0</v>
      </c>
      <c r="C36" s="79">
        <v>0</v>
      </c>
    </row>
    <row r="37" spans="1:3" s="20" customFormat="1" ht="18.75" customHeight="1" x14ac:dyDescent="0.25">
      <c r="A37" s="33" t="s">
        <v>55</v>
      </c>
      <c r="B37" s="13">
        <v>0</v>
      </c>
      <c r="C37" s="79">
        <v>0</v>
      </c>
    </row>
    <row r="38" spans="1:3" s="20" customFormat="1" ht="18.75" customHeight="1" x14ac:dyDescent="0.25">
      <c r="A38" s="33" t="s">
        <v>56</v>
      </c>
      <c r="B38" s="13">
        <v>0</v>
      </c>
      <c r="C38" s="79">
        <v>0</v>
      </c>
    </row>
    <row r="39" spans="1:3" s="20" customFormat="1" ht="18.75" customHeight="1" x14ac:dyDescent="0.25">
      <c r="A39" s="33" t="s">
        <v>51</v>
      </c>
      <c r="B39" s="13">
        <v>0</v>
      </c>
      <c r="C39" s="79">
        <v>0</v>
      </c>
    </row>
    <row r="40" spans="1:3" s="20" customFormat="1" ht="18.75" customHeight="1" x14ac:dyDescent="0.25">
      <c r="A40" s="33" t="s">
        <v>57</v>
      </c>
      <c r="B40" s="50">
        <f>SUM(B34:B39)</f>
        <v>0</v>
      </c>
      <c r="C40" s="80">
        <f>SUM(C34:C39)</f>
        <v>0</v>
      </c>
    </row>
    <row r="41" spans="1:3" s="20" customFormat="1" ht="18.75" customHeight="1" x14ac:dyDescent="0.25">
      <c r="A41" s="33" t="s">
        <v>58</v>
      </c>
      <c r="B41" s="10" t="e">
        <f>B40/B4</f>
        <v>#DIV/0!</v>
      </c>
      <c r="C41" s="74" t="e">
        <f>C40/C4</f>
        <v>#DIV/0!</v>
      </c>
    </row>
    <row r="42" spans="1:3" s="20" customFormat="1" ht="18.75" customHeight="1" x14ac:dyDescent="0.25">
      <c r="A42" s="144"/>
      <c r="B42" s="145"/>
      <c r="C42" s="81"/>
    </row>
    <row r="43" spans="1:3" s="20" customFormat="1" ht="23.25" customHeight="1" x14ac:dyDescent="0.25">
      <c r="A43" s="25" t="s">
        <v>74</v>
      </c>
      <c r="B43" s="68">
        <f>B12+B20+B25+B31+B40</f>
        <v>0</v>
      </c>
      <c r="C43" s="68">
        <f>C12+C20+C25+C31+C40</f>
        <v>0</v>
      </c>
    </row>
    <row r="44" spans="1:3" s="20" customFormat="1" ht="13" x14ac:dyDescent="0.25">
      <c r="A44" s="25" t="s">
        <v>60</v>
      </c>
      <c r="B44" s="15" t="e">
        <f>B43/B4</f>
        <v>#DIV/0!</v>
      </c>
      <c r="C44" s="15" t="e">
        <f>C43/C4</f>
        <v>#DIV/0!</v>
      </c>
    </row>
    <row r="45" spans="1:3" x14ac:dyDescent="0.25">
      <c r="A45" s="51"/>
      <c r="B45" s="52"/>
      <c r="C45" s="82"/>
    </row>
    <row r="46" spans="1:3" s="20" customFormat="1" ht="41.25" customHeight="1" thickBot="1" x14ac:dyDescent="0.3">
      <c r="A46" s="53" t="s">
        <v>75</v>
      </c>
      <c r="B46" s="151">
        <f>AVERAGE(B43:C43)</f>
        <v>0</v>
      </c>
      <c r="C46" s="152"/>
    </row>
    <row r="47" spans="1:3" ht="13" hidden="1" x14ac:dyDescent="0.25">
      <c r="A47" s="21"/>
      <c r="B47" s="22"/>
      <c r="C47" s="22"/>
    </row>
    <row r="48" spans="1:3" s="20" customFormat="1" hidden="1" x14ac:dyDescent="0.25">
      <c r="B48" s="24"/>
      <c r="C48" s="24"/>
    </row>
    <row r="49" x14ac:dyDescent="0.25"/>
    <row r="50" x14ac:dyDescent="0.25"/>
    <row r="51" x14ac:dyDescent="0.25"/>
    <row r="52" x14ac:dyDescent="0.25"/>
  </sheetData>
  <sheetProtection algorithmName="SHA-512" hashValue="STWLzPVT+a2UrwrvScBDXP0bo0kN1osPWRlygbIKiEINOE7EoAiI5e4CSqGyhH7rvyq9UU5pmZTTfKnYZzj5Vw==" saltValue="j3m4pb/SZdzKgur1qBfiFQ==" spinCount="100000" sheet="1" objects="1" scenarios="1"/>
  <mergeCells count="4">
    <mergeCell ref="A42:B42"/>
    <mergeCell ref="A1:C1"/>
    <mergeCell ref="B46:C46"/>
    <mergeCell ref="B10:C10"/>
  </mergeCells>
  <conditionalFormatting sqref="B43:C43">
    <cfRule type="cellIs" dxfId="17" priority="1" operator="equal">
      <formula>0</formula>
    </cfRule>
    <cfRule type="cellIs" dxfId="16" priority="2" operator="notBetween">
      <formula>350</formula>
      <formula>550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16EAF-41F5-4968-BF76-0154405D1A36}">
  <dimension ref="A1:F51"/>
  <sheetViews>
    <sheetView topLeftCell="A3" zoomScale="85" zoomScaleNormal="85" workbookViewId="0">
      <selection activeCell="B26" sqref="B26"/>
    </sheetView>
  </sheetViews>
  <sheetFormatPr defaultColWidth="0" defaultRowHeight="12.5" zeroHeight="1" x14ac:dyDescent="0.25"/>
  <cols>
    <col min="1" max="1" width="65.453125" style="23" customWidth="1"/>
    <col min="2" max="2" width="91.54296875" style="23" customWidth="1"/>
    <col min="3" max="3" width="9.1796875" style="23" customWidth="1"/>
    <col min="4" max="4" width="9.1796875" style="23" hidden="1" customWidth="1"/>
    <col min="5" max="6" width="13.54296875" style="23" hidden="1" customWidth="1"/>
    <col min="7" max="16384" width="9.1796875" style="23" hidden="1"/>
  </cols>
  <sheetData>
    <row r="1" spans="1:5" s="27" customFormat="1" ht="40.5" customHeight="1" x14ac:dyDescent="0.25">
      <c r="A1" s="146" t="s">
        <v>76</v>
      </c>
      <c r="B1" s="147"/>
    </row>
    <row r="2" spans="1:5" ht="24" customHeight="1" x14ac:dyDescent="0.35">
      <c r="A2" s="57"/>
      <c r="B2" s="65" t="s">
        <v>77</v>
      </c>
      <c r="D2" s="58"/>
    </row>
    <row r="3" spans="1:5" ht="23.5" customHeight="1" x14ac:dyDescent="0.35">
      <c r="A3" s="127" t="s">
        <v>130</v>
      </c>
      <c r="B3" s="126">
        <v>46299.44</v>
      </c>
      <c r="D3" s="58"/>
    </row>
    <row r="4" spans="1:5" s="20" customFormat="1" ht="19.5" customHeight="1" x14ac:dyDescent="0.25">
      <c r="A4" s="33" t="s">
        <v>128</v>
      </c>
      <c r="B4" s="66">
        <v>0</v>
      </c>
      <c r="D4" s="56"/>
    </row>
    <row r="5" spans="1:5" s="20" customFormat="1" ht="15" customHeight="1" x14ac:dyDescent="0.25">
      <c r="A5" s="33" t="s">
        <v>129</v>
      </c>
      <c r="B5" s="66">
        <v>0</v>
      </c>
    </row>
    <row r="6" spans="1:5" s="20" customFormat="1" ht="20.149999999999999" customHeight="1" x14ac:dyDescent="0.25">
      <c r="A6" s="33" t="s">
        <v>25</v>
      </c>
      <c r="B6" s="47" t="s">
        <v>26</v>
      </c>
    </row>
    <row r="7" spans="1:5" s="20" customFormat="1" ht="20.149999999999999" customHeight="1" x14ac:dyDescent="0.25">
      <c r="A7" s="33" t="s">
        <v>27</v>
      </c>
      <c r="B7" s="47">
        <v>84</v>
      </c>
    </row>
    <row r="8" spans="1:5" s="20" customFormat="1" ht="18.75" customHeight="1" x14ac:dyDescent="0.25">
      <c r="A8" s="33" t="s">
        <v>28</v>
      </c>
      <c r="B8" s="47">
        <v>25000</v>
      </c>
    </row>
    <row r="9" spans="1:5" s="20" customFormat="1" ht="19.5" customHeight="1" x14ac:dyDescent="0.25">
      <c r="A9" s="33" t="s">
        <v>64</v>
      </c>
      <c r="B9" s="6">
        <v>0</v>
      </c>
      <c r="E9" s="55"/>
    </row>
    <row r="10" spans="1:5" s="20" customFormat="1" ht="19.5" customHeight="1" x14ac:dyDescent="0.25">
      <c r="A10" s="33"/>
      <c r="B10" s="132" t="s">
        <v>31</v>
      </c>
    </row>
    <row r="11" spans="1:5" s="20" customFormat="1" ht="20.149999999999999" customHeight="1" x14ac:dyDescent="0.25">
      <c r="A11" s="37" t="s">
        <v>30</v>
      </c>
      <c r="B11" s="64" t="s">
        <v>32</v>
      </c>
    </row>
    <row r="12" spans="1:5" s="20" customFormat="1" ht="20.149999999999999" customHeight="1" x14ac:dyDescent="0.25">
      <c r="A12" s="33" t="s">
        <v>32</v>
      </c>
      <c r="B12" s="6">
        <v>0</v>
      </c>
    </row>
    <row r="13" spans="1:5" s="20" customFormat="1" ht="20.149999999999999" customHeight="1" x14ac:dyDescent="0.25">
      <c r="A13" s="33" t="s">
        <v>33</v>
      </c>
      <c r="B13" s="10" t="e">
        <f>B12/B4</f>
        <v>#DIV/0!</v>
      </c>
    </row>
    <row r="14" spans="1:5" s="20" customFormat="1" ht="20.149999999999999" customHeight="1" x14ac:dyDescent="0.25">
      <c r="A14" s="37" t="s">
        <v>30</v>
      </c>
      <c r="B14" s="64" t="s">
        <v>34</v>
      </c>
      <c r="E14" s="54"/>
    </row>
    <row r="15" spans="1:5" s="20" customFormat="1" ht="20.149999999999999" customHeight="1" x14ac:dyDescent="0.25">
      <c r="A15" s="33" t="s">
        <v>34</v>
      </c>
      <c r="B15" s="6">
        <v>0</v>
      </c>
    </row>
    <row r="16" spans="1:5" s="20" customFormat="1" ht="19.5" customHeight="1" x14ac:dyDescent="0.25">
      <c r="A16" s="33" t="s">
        <v>35</v>
      </c>
      <c r="B16" s="10" t="e">
        <f>B15/B4</f>
        <v>#DIV/0!</v>
      </c>
    </row>
    <row r="17" spans="1:3" s="20" customFormat="1" ht="18.75" customHeight="1" x14ac:dyDescent="0.25">
      <c r="A17" s="37" t="s">
        <v>30</v>
      </c>
      <c r="B17" s="64" t="s">
        <v>36</v>
      </c>
    </row>
    <row r="18" spans="1:3" s="20" customFormat="1" ht="20.149999999999999" customHeight="1" x14ac:dyDescent="0.25">
      <c r="A18" s="33" t="s">
        <v>37</v>
      </c>
      <c r="B18" s="6">
        <v>0</v>
      </c>
    </row>
    <row r="19" spans="1:3" s="20" customFormat="1" ht="20.149999999999999" customHeight="1" x14ac:dyDescent="0.25">
      <c r="A19" s="33" t="s">
        <v>38</v>
      </c>
      <c r="B19" s="6">
        <v>0</v>
      </c>
    </row>
    <row r="20" spans="1:3" s="20" customFormat="1" ht="20.149999999999999" customHeight="1" x14ac:dyDescent="0.25">
      <c r="A20" s="33" t="s">
        <v>39</v>
      </c>
      <c r="B20" s="43">
        <f>B18+B19</f>
        <v>0</v>
      </c>
      <c r="C20" s="20" t="s">
        <v>30</v>
      </c>
    </row>
    <row r="21" spans="1:3" s="20" customFormat="1" ht="18.75" customHeight="1" x14ac:dyDescent="0.25">
      <c r="A21" s="33" t="s">
        <v>40</v>
      </c>
      <c r="B21" s="10" t="e">
        <f>B20/B4</f>
        <v>#DIV/0!</v>
      </c>
    </row>
    <row r="22" spans="1:3" s="20" customFormat="1" ht="18.75" customHeight="1" x14ac:dyDescent="0.25">
      <c r="A22" s="37"/>
      <c r="B22" s="64" t="s">
        <v>41</v>
      </c>
    </row>
    <row r="23" spans="1:3" s="20" customFormat="1" ht="20.149999999999999" customHeight="1" x14ac:dyDescent="0.25">
      <c r="A23" s="33" t="s">
        <v>42</v>
      </c>
      <c r="B23" s="6">
        <v>0</v>
      </c>
    </row>
    <row r="24" spans="1:3" s="20" customFormat="1" ht="20.149999999999999" customHeight="1" x14ac:dyDescent="0.25">
      <c r="A24" s="33" t="s">
        <v>43</v>
      </c>
      <c r="B24" s="6">
        <v>0</v>
      </c>
    </row>
    <row r="25" spans="1:3" s="20" customFormat="1" ht="20.149999999999999" customHeight="1" x14ac:dyDescent="0.25">
      <c r="A25" s="33" t="s">
        <v>44</v>
      </c>
      <c r="B25" s="67">
        <f>SUM(B23:B24)</f>
        <v>0</v>
      </c>
    </row>
    <row r="26" spans="1:3" s="20" customFormat="1" ht="21" customHeight="1" x14ac:dyDescent="0.25">
      <c r="A26" s="25" t="s">
        <v>45</v>
      </c>
      <c r="B26" s="11" t="e">
        <f>B25/B4</f>
        <v>#DIV/0!</v>
      </c>
    </row>
    <row r="27" spans="1:3" s="20" customFormat="1" ht="18.75" customHeight="1" x14ac:dyDescent="0.25">
      <c r="A27" s="37" t="s">
        <v>30</v>
      </c>
      <c r="B27" s="64" t="s">
        <v>46</v>
      </c>
    </row>
    <row r="28" spans="1:3" s="20" customFormat="1" ht="20.149999999999999" customHeight="1" x14ac:dyDescent="0.25">
      <c r="A28" s="127" t="s">
        <v>134</v>
      </c>
      <c r="B28" s="8">
        <v>0</v>
      </c>
      <c r="C28" s="20" t="s">
        <v>30</v>
      </c>
    </row>
    <row r="29" spans="1:3" s="20" customFormat="1" ht="20.149999999999999" customHeight="1" x14ac:dyDescent="0.25">
      <c r="A29" s="33" t="s">
        <v>47</v>
      </c>
      <c r="B29" s="8">
        <v>0</v>
      </c>
    </row>
    <row r="30" spans="1:3" s="20" customFormat="1" ht="18.75" customHeight="1" x14ac:dyDescent="0.25">
      <c r="A30" s="33" t="s">
        <v>48</v>
      </c>
      <c r="B30" s="10">
        <f>SUM(B28:B29)</f>
        <v>0</v>
      </c>
    </row>
    <row r="31" spans="1:3" s="20" customFormat="1" ht="20.149999999999999" customHeight="1" x14ac:dyDescent="0.25">
      <c r="A31" s="33" t="s">
        <v>49</v>
      </c>
      <c r="B31" s="13">
        <v>0</v>
      </c>
    </row>
    <row r="32" spans="1:3" s="20" customFormat="1" ht="20.149999999999999" customHeight="1" x14ac:dyDescent="0.25">
      <c r="A32" s="33" t="s">
        <v>50</v>
      </c>
      <c r="B32" s="10" t="e">
        <f>B31/B4</f>
        <v>#DIV/0!</v>
      </c>
    </row>
    <row r="33" spans="1:2" s="26" customFormat="1" ht="18.75" customHeight="1" x14ac:dyDescent="0.25">
      <c r="A33" s="37" t="s">
        <v>30</v>
      </c>
      <c r="B33" s="64" t="s">
        <v>51</v>
      </c>
    </row>
    <row r="34" spans="1:2" s="20" customFormat="1" ht="20.149999999999999" customHeight="1" x14ac:dyDescent="0.25">
      <c r="A34" s="33" t="s">
        <v>52</v>
      </c>
      <c r="B34" s="13">
        <v>0</v>
      </c>
    </row>
    <row r="35" spans="1:2" s="20" customFormat="1" ht="20.149999999999999" customHeight="1" x14ac:dyDescent="0.25">
      <c r="A35" s="33" t="s">
        <v>53</v>
      </c>
      <c r="B35" s="13">
        <v>0</v>
      </c>
    </row>
    <row r="36" spans="1:2" s="20" customFormat="1" ht="20.149999999999999" customHeight="1" x14ac:dyDescent="0.25">
      <c r="A36" s="33" t="s">
        <v>54</v>
      </c>
      <c r="B36" s="13">
        <v>0</v>
      </c>
    </row>
    <row r="37" spans="1:2" s="20" customFormat="1" ht="18.75" customHeight="1" x14ac:dyDescent="0.25">
      <c r="A37" s="33" t="s">
        <v>55</v>
      </c>
      <c r="B37" s="13">
        <v>0</v>
      </c>
    </row>
    <row r="38" spans="1:2" s="20" customFormat="1" ht="18.75" customHeight="1" x14ac:dyDescent="0.25">
      <c r="A38" s="33" t="s">
        <v>56</v>
      </c>
      <c r="B38" s="13">
        <v>0</v>
      </c>
    </row>
    <row r="39" spans="1:2" s="20" customFormat="1" ht="18.75" customHeight="1" x14ac:dyDescent="0.25">
      <c r="A39" s="33" t="s">
        <v>51</v>
      </c>
      <c r="B39" s="13">
        <v>0</v>
      </c>
    </row>
    <row r="40" spans="1:2" s="20" customFormat="1" ht="18.75" customHeight="1" x14ac:dyDescent="0.25">
      <c r="A40" s="33" t="s">
        <v>57</v>
      </c>
      <c r="B40" s="50">
        <f>SUM(B34:B39)</f>
        <v>0</v>
      </c>
    </row>
    <row r="41" spans="1:2" s="20" customFormat="1" ht="18.75" customHeight="1" x14ac:dyDescent="0.25">
      <c r="A41" s="33" t="s">
        <v>58</v>
      </c>
      <c r="B41" s="10" t="e">
        <f>B40/B4</f>
        <v>#DIV/0!</v>
      </c>
    </row>
    <row r="42" spans="1:2" s="20" customFormat="1" ht="18.75" customHeight="1" x14ac:dyDescent="0.25">
      <c r="A42" s="144"/>
      <c r="B42" s="145"/>
    </row>
    <row r="43" spans="1:2" s="20" customFormat="1" ht="19.5" customHeight="1" x14ac:dyDescent="0.25">
      <c r="A43" s="25" t="s">
        <v>78</v>
      </c>
      <c r="B43" s="68">
        <f>B12+B20+B25+B31+B40</f>
        <v>0</v>
      </c>
    </row>
    <row r="44" spans="1:2" s="20" customFormat="1" ht="13" x14ac:dyDescent="0.25">
      <c r="A44" s="25" t="s">
        <v>60</v>
      </c>
      <c r="B44" s="15" t="e">
        <f>B43/B4</f>
        <v>#DIV/0!</v>
      </c>
    </row>
    <row r="45" spans="1:2" x14ac:dyDescent="0.25">
      <c r="A45" s="51"/>
      <c r="B45" s="52"/>
    </row>
    <row r="46" spans="1:2" s="20" customFormat="1" ht="41.25" customHeight="1" thickBot="1" x14ac:dyDescent="0.3">
      <c r="A46" s="53" t="s">
        <v>79</v>
      </c>
      <c r="B46" s="63">
        <f>AVERAGE(B43:B43)</f>
        <v>0</v>
      </c>
    </row>
    <row r="47" spans="1:2" ht="13" hidden="1" x14ac:dyDescent="0.25">
      <c r="A47" s="21"/>
      <c r="B47" s="22"/>
    </row>
    <row r="48" spans="1:2" s="20" customFormat="1" hidden="1" x14ac:dyDescent="0.25">
      <c r="B48" s="24"/>
    </row>
    <row r="49" x14ac:dyDescent="0.25"/>
    <row r="50" x14ac:dyDescent="0.25"/>
    <row r="51" x14ac:dyDescent="0.25"/>
  </sheetData>
  <sheetProtection algorithmName="SHA-512" hashValue="+S660AAQVhMnj0CimhTUxfx4sKGh2tmu9YAwY7iSrYlQNjUHn1qbNgfL0r8oHJQP7darNYO1gTpwoQB8GwMXPA==" saltValue="vVB3jdgp9y7PaL0R4KXPLw==" spinCount="100000" sheet="1" objects="1" scenarios="1"/>
  <mergeCells count="2">
    <mergeCell ref="A1:B1"/>
    <mergeCell ref="A42:B42"/>
  </mergeCells>
  <conditionalFormatting sqref="B43">
    <cfRule type="cellIs" dxfId="15" priority="1" operator="equal">
      <formula>0</formula>
    </cfRule>
    <cfRule type="cellIs" dxfId="14" priority="2" operator="notBetween">
      <formula>550</formula>
      <formula>850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862B4-34FF-44BE-8602-3D46787EFF18}">
  <dimension ref="A1:G52"/>
  <sheetViews>
    <sheetView topLeftCell="A8" zoomScale="85" zoomScaleNormal="85" workbookViewId="0">
      <selection activeCell="B25" sqref="B25"/>
    </sheetView>
  </sheetViews>
  <sheetFormatPr defaultColWidth="0" defaultRowHeight="12.5" zeroHeight="1" x14ac:dyDescent="0.25"/>
  <cols>
    <col min="1" max="1" width="68.54296875" style="23" bestFit="1" customWidth="1"/>
    <col min="2" max="3" width="92.7265625" style="23" customWidth="1"/>
    <col min="4" max="4" width="9.1796875" style="23" customWidth="1"/>
    <col min="5" max="5" width="9.1796875" style="23" hidden="1" customWidth="1"/>
    <col min="6" max="7" width="13.54296875" style="23" hidden="1" customWidth="1"/>
    <col min="8" max="16384" width="9.1796875" style="23" hidden="1"/>
  </cols>
  <sheetData>
    <row r="1" spans="1:6" s="27" customFormat="1" ht="40.5" customHeight="1" thickBot="1" x14ac:dyDescent="0.3">
      <c r="A1" s="148" t="s">
        <v>80</v>
      </c>
      <c r="B1" s="149"/>
      <c r="C1" s="150"/>
    </row>
    <row r="2" spans="1:6" ht="32.15" customHeight="1" x14ac:dyDescent="0.35">
      <c r="A2" s="118"/>
      <c r="B2" s="112" t="s">
        <v>132</v>
      </c>
      <c r="C2" s="112" t="s">
        <v>133</v>
      </c>
      <c r="E2" s="58"/>
    </row>
    <row r="3" spans="1:6" ht="21" customHeight="1" x14ac:dyDescent="0.35">
      <c r="A3" s="127" t="s">
        <v>130</v>
      </c>
      <c r="B3" s="124">
        <v>63573.4</v>
      </c>
      <c r="C3" s="126">
        <v>67384.899999999994</v>
      </c>
      <c r="E3" s="58"/>
    </row>
    <row r="4" spans="1:6" s="20" customFormat="1" ht="19.5" customHeight="1" x14ac:dyDescent="0.25">
      <c r="A4" s="40" t="s">
        <v>128</v>
      </c>
      <c r="B4" s="69">
        <v>0</v>
      </c>
      <c r="C4" s="69">
        <v>0</v>
      </c>
      <c r="E4" s="56"/>
    </row>
    <row r="5" spans="1:6" s="20" customFormat="1" ht="15" customHeight="1" x14ac:dyDescent="0.25">
      <c r="A5" s="40" t="s">
        <v>129</v>
      </c>
      <c r="B5" s="69">
        <v>0</v>
      </c>
      <c r="C5" s="69">
        <v>0</v>
      </c>
    </row>
    <row r="6" spans="1:6" s="20" customFormat="1" ht="20.149999999999999" customHeight="1" x14ac:dyDescent="0.25">
      <c r="A6" s="40" t="s">
        <v>25</v>
      </c>
      <c r="B6" s="70" t="s">
        <v>26</v>
      </c>
      <c r="C6" s="125" t="s">
        <v>26</v>
      </c>
    </row>
    <row r="7" spans="1:6" s="20" customFormat="1" ht="20.149999999999999" customHeight="1" x14ac:dyDescent="0.25">
      <c r="A7" s="40" t="s">
        <v>27</v>
      </c>
      <c r="B7" s="70">
        <v>84</v>
      </c>
      <c r="C7" s="70">
        <v>84</v>
      </c>
    </row>
    <row r="8" spans="1:6" s="20" customFormat="1" ht="18.75" customHeight="1" x14ac:dyDescent="0.25">
      <c r="A8" s="40" t="s">
        <v>28</v>
      </c>
      <c r="B8" s="70">
        <v>25000</v>
      </c>
      <c r="C8" s="70">
        <v>25000</v>
      </c>
    </row>
    <row r="9" spans="1:6" s="20" customFormat="1" ht="19.5" customHeight="1" thickBot="1" x14ac:dyDescent="0.3">
      <c r="A9" s="40" t="s">
        <v>64</v>
      </c>
      <c r="B9" s="113">
        <v>0</v>
      </c>
      <c r="C9" s="113">
        <v>0</v>
      </c>
      <c r="F9" s="55"/>
    </row>
    <row r="10" spans="1:6" s="20" customFormat="1" ht="19.5" customHeight="1" thickBot="1" x14ac:dyDescent="0.3">
      <c r="A10" s="33"/>
      <c r="B10" s="155" t="s">
        <v>31</v>
      </c>
      <c r="C10" s="156"/>
    </row>
    <row r="11" spans="1:6" s="20" customFormat="1" ht="20.149999999999999" customHeight="1" x14ac:dyDescent="0.25">
      <c r="A11" s="111" t="s">
        <v>30</v>
      </c>
      <c r="B11" s="114" t="s">
        <v>32</v>
      </c>
      <c r="C11" s="114" t="s">
        <v>32</v>
      </c>
    </row>
    <row r="12" spans="1:6" s="20" customFormat="1" ht="20.149999999999999" customHeight="1" x14ac:dyDescent="0.25">
      <c r="A12" s="40" t="s">
        <v>32</v>
      </c>
      <c r="B12" s="73">
        <v>0</v>
      </c>
      <c r="C12" s="73">
        <v>0</v>
      </c>
    </row>
    <row r="13" spans="1:6" s="20" customFormat="1" ht="20.149999999999999" customHeight="1" x14ac:dyDescent="0.25">
      <c r="A13" s="40" t="s">
        <v>33</v>
      </c>
      <c r="B13" s="74" t="e">
        <f>B12/B4</f>
        <v>#DIV/0!</v>
      </c>
      <c r="C13" s="74" t="e">
        <f>C12/C4</f>
        <v>#DIV/0!</v>
      </c>
    </row>
    <row r="14" spans="1:6" s="20" customFormat="1" ht="20.149999999999999" customHeight="1" x14ac:dyDescent="0.25">
      <c r="A14" s="111" t="s">
        <v>30</v>
      </c>
      <c r="B14" s="72" t="s">
        <v>34</v>
      </c>
      <c r="C14" s="72" t="s">
        <v>34</v>
      </c>
      <c r="F14" s="54"/>
    </row>
    <row r="15" spans="1:6" s="20" customFormat="1" ht="20.149999999999999" customHeight="1" x14ac:dyDescent="0.25">
      <c r="A15" s="40" t="s">
        <v>34</v>
      </c>
      <c r="B15" s="73">
        <v>0</v>
      </c>
      <c r="C15" s="73">
        <v>0</v>
      </c>
    </row>
    <row r="16" spans="1:6" s="20" customFormat="1" ht="19.5" customHeight="1" x14ac:dyDescent="0.25">
      <c r="A16" s="40" t="s">
        <v>35</v>
      </c>
      <c r="B16" s="74" t="e">
        <f>B15/B4</f>
        <v>#DIV/0!</v>
      </c>
      <c r="C16" s="74" t="e">
        <f>C15/C4</f>
        <v>#DIV/0!</v>
      </c>
    </row>
    <row r="17" spans="1:4" s="20" customFormat="1" ht="18.75" customHeight="1" x14ac:dyDescent="0.25">
      <c r="A17" s="111" t="s">
        <v>30</v>
      </c>
      <c r="B17" s="72" t="s">
        <v>36</v>
      </c>
      <c r="C17" s="72" t="s">
        <v>36</v>
      </c>
    </row>
    <row r="18" spans="1:4" s="20" customFormat="1" ht="20.149999999999999" customHeight="1" x14ac:dyDescent="0.25">
      <c r="A18" s="40" t="s">
        <v>37</v>
      </c>
      <c r="B18" s="73">
        <v>0</v>
      </c>
      <c r="C18" s="73">
        <v>0</v>
      </c>
    </row>
    <row r="19" spans="1:4" s="20" customFormat="1" ht="20.149999999999999" customHeight="1" x14ac:dyDescent="0.25">
      <c r="A19" s="40" t="s">
        <v>38</v>
      </c>
      <c r="B19" s="73">
        <v>0</v>
      </c>
      <c r="C19" s="73">
        <v>0</v>
      </c>
    </row>
    <row r="20" spans="1:4" s="20" customFormat="1" ht="20.149999999999999" customHeight="1" x14ac:dyDescent="0.25">
      <c r="A20" s="40" t="s">
        <v>39</v>
      </c>
      <c r="B20" s="75">
        <f>B18+B19</f>
        <v>0</v>
      </c>
      <c r="C20" s="75">
        <f>C18+C19</f>
        <v>0</v>
      </c>
      <c r="D20" s="20" t="s">
        <v>30</v>
      </c>
    </row>
    <row r="21" spans="1:4" s="20" customFormat="1" ht="18.75" customHeight="1" x14ac:dyDescent="0.25">
      <c r="A21" s="40" t="s">
        <v>40</v>
      </c>
      <c r="B21" s="74" t="e">
        <f>B20/B4</f>
        <v>#DIV/0!</v>
      </c>
      <c r="C21" s="74" t="e">
        <f>C20/C4</f>
        <v>#DIV/0!</v>
      </c>
    </row>
    <row r="22" spans="1:4" s="20" customFormat="1" ht="18.75" customHeight="1" x14ac:dyDescent="0.25">
      <c r="A22" s="111"/>
      <c r="B22" s="72" t="s">
        <v>41</v>
      </c>
      <c r="C22" s="72" t="s">
        <v>41</v>
      </c>
    </row>
    <row r="23" spans="1:4" s="20" customFormat="1" ht="20.149999999999999" customHeight="1" x14ac:dyDescent="0.25">
      <c r="A23" s="40" t="s">
        <v>42</v>
      </c>
      <c r="B23" s="73">
        <v>0</v>
      </c>
      <c r="C23" s="73">
        <v>0</v>
      </c>
    </row>
    <row r="24" spans="1:4" s="20" customFormat="1" ht="20.149999999999999" customHeight="1" x14ac:dyDescent="0.25">
      <c r="A24" s="40" t="s">
        <v>43</v>
      </c>
      <c r="B24" s="73">
        <v>0</v>
      </c>
      <c r="C24" s="73">
        <v>0</v>
      </c>
    </row>
    <row r="25" spans="1:4" s="20" customFormat="1" ht="20.149999999999999" customHeight="1" x14ac:dyDescent="0.25">
      <c r="A25" s="40" t="s">
        <v>44</v>
      </c>
      <c r="B25" s="76">
        <f>SUM(B23:B24)</f>
        <v>0</v>
      </c>
      <c r="C25" s="76">
        <f>SUM(C23:C24)</f>
        <v>0</v>
      </c>
    </row>
    <row r="26" spans="1:4" s="20" customFormat="1" ht="21" customHeight="1" x14ac:dyDescent="0.25">
      <c r="A26" s="119" t="s">
        <v>45</v>
      </c>
      <c r="B26" s="77" t="e">
        <f>B25/B4</f>
        <v>#DIV/0!</v>
      </c>
      <c r="C26" s="77" t="e">
        <f>C25/C4</f>
        <v>#DIV/0!</v>
      </c>
    </row>
    <row r="27" spans="1:4" s="20" customFormat="1" ht="18.75" customHeight="1" x14ac:dyDescent="0.25">
      <c r="A27" s="111" t="s">
        <v>30</v>
      </c>
      <c r="B27" s="72" t="s">
        <v>46</v>
      </c>
      <c r="C27" s="72" t="s">
        <v>46</v>
      </c>
    </row>
    <row r="28" spans="1:4" s="20" customFormat="1" ht="20.149999999999999" customHeight="1" x14ac:dyDescent="0.25">
      <c r="A28" s="127" t="s">
        <v>134</v>
      </c>
      <c r="B28" s="78">
        <v>0</v>
      </c>
      <c r="C28" s="78">
        <v>0</v>
      </c>
      <c r="D28" s="20" t="s">
        <v>30</v>
      </c>
    </row>
    <row r="29" spans="1:4" s="20" customFormat="1" ht="20.149999999999999" customHeight="1" x14ac:dyDescent="0.25">
      <c r="A29" s="40" t="s">
        <v>47</v>
      </c>
      <c r="B29" s="78">
        <v>0</v>
      </c>
      <c r="C29" s="78">
        <v>0</v>
      </c>
    </row>
    <row r="30" spans="1:4" s="20" customFormat="1" ht="18.75" customHeight="1" x14ac:dyDescent="0.25">
      <c r="A30" s="40" t="s">
        <v>48</v>
      </c>
      <c r="B30" s="74">
        <f>SUM(B28:B29)</f>
        <v>0</v>
      </c>
      <c r="C30" s="74">
        <f>SUM(C28:C29)</f>
        <v>0</v>
      </c>
    </row>
    <row r="31" spans="1:4" s="20" customFormat="1" ht="20.149999999999999" customHeight="1" x14ac:dyDescent="0.25">
      <c r="A31" s="40" t="s">
        <v>49</v>
      </c>
      <c r="B31" s="79">
        <v>0</v>
      </c>
      <c r="C31" s="79">
        <v>0</v>
      </c>
    </row>
    <row r="32" spans="1:4" s="20" customFormat="1" ht="20.149999999999999" customHeight="1" x14ac:dyDescent="0.25">
      <c r="A32" s="40" t="s">
        <v>50</v>
      </c>
      <c r="B32" s="74" t="e">
        <f>B31/B4</f>
        <v>#DIV/0!</v>
      </c>
      <c r="C32" s="74" t="e">
        <f>C31/C4</f>
        <v>#DIV/0!</v>
      </c>
    </row>
    <row r="33" spans="1:3" s="26" customFormat="1" ht="18.75" customHeight="1" x14ac:dyDescent="0.25">
      <c r="A33" s="111" t="s">
        <v>30</v>
      </c>
      <c r="B33" s="72" t="s">
        <v>51</v>
      </c>
      <c r="C33" s="72" t="s">
        <v>51</v>
      </c>
    </row>
    <row r="34" spans="1:3" s="20" customFormat="1" ht="20.149999999999999" customHeight="1" x14ac:dyDescent="0.25">
      <c r="A34" s="40" t="s">
        <v>52</v>
      </c>
      <c r="B34" s="79">
        <v>0</v>
      </c>
      <c r="C34" s="79">
        <v>0</v>
      </c>
    </row>
    <row r="35" spans="1:3" s="20" customFormat="1" ht="20.149999999999999" customHeight="1" x14ac:dyDescent="0.25">
      <c r="A35" s="40" t="s">
        <v>53</v>
      </c>
      <c r="B35" s="79">
        <v>0</v>
      </c>
      <c r="C35" s="79">
        <v>0</v>
      </c>
    </row>
    <row r="36" spans="1:3" s="20" customFormat="1" ht="20.149999999999999" customHeight="1" x14ac:dyDescent="0.25">
      <c r="A36" s="40" t="s">
        <v>54</v>
      </c>
      <c r="B36" s="79">
        <v>0</v>
      </c>
      <c r="C36" s="79">
        <v>0</v>
      </c>
    </row>
    <row r="37" spans="1:3" s="20" customFormat="1" ht="18.75" customHeight="1" x14ac:dyDescent="0.25">
      <c r="A37" s="40" t="s">
        <v>55</v>
      </c>
      <c r="B37" s="79">
        <v>0</v>
      </c>
      <c r="C37" s="79">
        <v>0</v>
      </c>
    </row>
    <row r="38" spans="1:3" s="20" customFormat="1" ht="18.75" customHeight="1" x14ac:dyDescent="0.25">
      <c r="A38" s="40" t="s">
        <v>56</v>
      </c>
      <c r="B38" s="79">
        <v>0</v>
      </c>
      <c r="C38" s="79">
        <v>0</v>
      </c>
    </row>
    <row r="39" spans="1:3" s="20" customFormat="1" ht="18.75" customHeight="1" x14ac:dyDescent="0.25">
      <c r="A39" s="40" t="s">
        <v>51</v>
      </c>
      <c r="B39" s="79">
        <v>0</v>
      </c>
      <c r="C39" s="79">
        <v>0</v>
      </c>
    </row>
    <row r="40" spans="1:3" s="20" customFormat="1" ht="18.75" customHeight="1" x14ac:dyDescent="0.25">
      <c r="A40" s="40" t="s">
        <v>57</v>
      </c>
      <c r="B40" s="80">
        <f>SUM(B34:B39)</f>
        <v>0</v>
      </c>
      <c r="C40" s="80">
        <f>SUM(C34:C39)</f>
        <v>0</v>
      </c>
    </row>
    <row r="41" spans="1:3" s="20" customFormat="1" ht="18.75" customHeight="1" x14ac:dyDescent="0.25">
      <c r="A41" s="40" t="s">
        <v>58</v>
      </c>
      <c r="B41" s="74" t="e">
        <f>B40/B4</f>
        <v>#DIV/0!</v>
      </c>
      <c r="C41" s="74" t="e">
        <f>C40/C4</f>
        <v>#DIV/0!</v>
      </c>
    </row>
    <row r="42" spans="1:3" s="20" customFormat="1" ht="18.75" customHeight="1" x14ac:dyDescent="0.25">
      <c r="A42" s="120"/>
      <c r="B42" s="122"/>
      <c r="C42" s="72"/>
    </row>
    <row r="43" spans="1:3" s="20" customFormat="1" ht="20.149999999999999" customHeight="1" x14ac:dyDescent="0.25">
      <c r="A43" s="119" t="s">
        <v>81</v>
      </c>
      <c r="B43" s="115">
        <f>B12+B20+B25+B31+B40</f>
        <v>0</v>
      </c>
      <c r="C43" s="115">
        <f>C12+C20+C25+C31+C40</f>
        <v>0</v>
      </c>
    </row>
    <row r="44" spans="1:3" s="20" customFormat="1" ht="13" x14ac:dyDescent="0.25">
      <c r="A44" s="119" t="s">
        <v>60</v>
      </c>
      <c r="B44" s="116" t="e">
        <f>B43/B4</f>
        <v>#DIV/0!</v>
      </c>
      <c r="C44" s="116" t="e">
        <f>C43/C4</f>
        <v>#DIV/0!</v>
      </c>
    </row>
    <row r="45" spans="1:3" ht="13" thickBot="1" x14ac:dyDescent="0.3">
      <c r="A45" s="121"/>
      <c r="B45" s="117"/>
      <c r="C45" s="117"/>
    </row>
    <row r="46" spans="1:3" s="20" customFormat="1" ht="41.25" customHeight="1" thickBot="1" x14ac:dyDescent="0.3">
      <c r="A46" s="53" t="s">
        <v>82</v>
      </c>
      <c r="B46" s="157">
        <f>AVERAGE(B43:C43)</f>
        <v>0</v>
      </c>
      <c r="C46" s="158"/>
    </row>
    <row r="47" spans="1:3" ht="13" hidden="1" x14ac:dyDescent="0.25">
      <c r="A47" s="21"/>
      <c r="B47" s="22"/>
      <c r="C47" s="22"/>
    </row>
    <row r="48" spans="1:3" s="20" customFormat="1" hidden="1" x14ac:dyDescent="0.25">
      <c r="B48" s="24"/>
      <c r="C48" s="24"/>
    </row>
    <row r="49" x14ac:dyDescent="0.25"/>
    <row r="50" x14ac:dyDescent="0.25"/>
    <row r="51" x14ac:dyDescent="0.25"/>
    <row r="52" x14ac:dyDescent="0.25"/>
  </sheetData>
  <sheetProtection algorithmName="SHA-512" hashValue="W51IguNrd83JE9irQyawRO53BbTYt3is644mVTPi5yLjaz4uRtSIcSvZkZdSeoVE++phi2NR9JIhC5r+54XpVg==" saltValue="HX0UgR0K1prwVi6O5UInGA==" spinCount="100000" sheet="1" objects="1" scenarios="1"/>
  <mergeCells count="3">
    <mergeCell ref="A1:C1"/>
    <mergeCell ref="B10:C10"/>
    <mergeCell ref="B46:C46"/>
  </mergeCells>
  <conditionalFormatting sqref="B43:C43">
    <cfRule type="cellIs" dxfId="13" priority="1" operator="equal">
      <formula>0</formula>
    </cfRule>
    <cfRule type="cellIs" dxfId="12" priority="2" operator="notBetween">
      <formula>750</formula>
      <formula>1000</formula>
    </cfRule>
  </conditionalFormatting>
  <pageMargins left="0.7" right="0.7" top="0.75" bottom="0.75"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4C161-2048-47A1-BF47-C445737E16F9}">
  <dimension ref="A1:I52"/>
  <sheetViews>
    <sheetView zoomScale="90" zoomScaleNormal="90" workbookViewId="0">
      <selection activeCell="B8" sqref="B8"/>
    </sheetView>
  </sheetViews>
  <sheetFormatPr defaultColWidth="0" defaultRowHeight="12.5" zeroHeight="1" x14ac:dyDescent="0.25"/>
  <cols>
    <col min="1" max="1" width="71.54296875" style="23" bestFit="1" customWidth="1"/>
    <col min="2" max="3" width="76.1796875" style="23" customWidth="1"/>
    <col min="4" max="4" width="75.453125" style="23" customWidth="1"/>
    <col min="5" max="5" width="9.1796875" style="23" customWidth="1"/>
    <col min="6" max="6" width="9.1796875" style="23" hidden="1" customWidth="1"/>
    <col min="7" max="9" width="13.54296875" style="23" hidden="1" customWidth="1"/>
    <col min="10" max="16384" width="9.1796875" style="23" hidden="1"/>
  </cols>
  <sheetData>
    <row r="1" spans="1:7" s="27" customFormat="1" ht="40.5" customHeight="1" x14ac:dyDescent="0.25">
      <c r="A1" s="148" t="s">
        <v>83</v>
      </c>
      <c r="B1" s="149"/>
      <c r="C1" s="149"/>
      <c r="D1" s="150"/>
    </row>
    <row r="2" spans="1:7" ht="24" customHeight="1" x14ac:dyDescent="0.35">
      <c r="A2" s="57"/>
      <c r="B2" s="65" t="s">
        <v>84</v>
      </c>
      <c r="C2" s="83" t="s">
        <v>85</v>
      </c>
      <c r="D2" s="83" t="s">
        <v>86</v>
      </c>
      <c r="F2" s="58"/>
    </row>
    <row r="3" spans="1:7" ht="22" customHeight="1" x14ac:dyDescent="0.35">
      <c r="A3" s="127" t="s">
        <v>130</v>
      </c>
      <c r="B3" s="126">
        <v>85354.9</v>
      </c>
      <c r="C3" s="126">
        <v>72539.5</v>
      </c>
      <c r="D3" s="137" t="s">
        <v>135</v>
      </c>
      <c r="F3" s="58"/>
    </row>
    <row r="4" spans="1:7" s="20" customFormat="1" ht="19.5" customHeight="1" x14ac:dyDescent="0.25">
      <c r="A4" s="33" t="s">
        <v>128</v>
      </c>
      <c r="B4" s="66">
        <v>0</v>
      </c>
      <c r="C4" s="84">
        <v>0</v>
      </c>
      <c r="D4" s="69">
        <v>0</v>
      </c>
      <c r="F4" s="56"/>
    </row>
    <row r="5" spans="1:7" s="20" customFormat="1" ht="15" customHeight="1" x14ac:dyDescent="0.25">
      <c r="A5" s="33" t="s">
        <v>129</v>
      </c>
      <c r="B5" s="66">
        <v>0</v>
      </c>
      <c r="C5" s="66">
        <v>0</v>
      </c>
      <c r="D5" s="66">
        <v>0</v>
      </c>
    </row>
    <row r="6" spans="1:7" s="20" customFormat="1" ht="20.149999999999999" customHeight="1" x14ac:dyDescent="0.25">
      <c r="A6" s="33" t="s">
        <v>25</v>
      </c>
      <c r="B6" s="47" t="s">
        <v>26</v>
      </c>
      <c r="C6" s="47" t="s">
        <v>26</v>
      </c>
      <c r="D6" s="70" t="s">
        <v>26</v>
      </c>
    </row>
    <row r="7" spans="1:7" s="20" customFormat="1" ht="20.149999999999999" customHeight="1" x14ac:dyDescent="0.25">
      <c r="A7" s="33" t="s">
        <v>27</v>
      </c>
      <c r="B7" s="47">
        <v>84</v>
      </c>
      <c r="C7" s="47">
        <v>84</v>
      </c>
      <c r="D7" s="70">
        <v>84</v>
      </c>
    </row>
    <row r="8" spans="1:7" s="20" customFormat="1" ht="18.75" customHeight="1" x14ac:dyDescent="0.25">
      <c r="A8" s="33" t="s">
        <v>28</v>
      </c>
      <c r="B8" s="47">
        <v>25000</v>
      </c>
      <c r="C8" s="47">
        <v>25000</v>
      </c>
      <c r="D8" s="71">
        <v>25000</v>
      </c>
    </row>
    <row r="9" spans="1:7" s="20" customFormat="1" ht="19.5" customHeight="1" x14ac:dyDescent="0.25">
      <c r="A9" s="33" t="s">
        <v>64</v>
      </c>
      <c r="B9" s="6">
        <v>0</v>
      </c>
      <c r="C9" s="6">
        <v>0</v>
      </c>
      <c r="D9" s="73">
        <v>0</v>
      </c>
      <c r="G9" s="55"/>
    </row>
    <row r="10" spans="1:7" s="20" customFormat="1" ht="19.5" customHeight="1" x14ac:dyDescent="0.25">
      <c r="A10" s="33" t="s">
        <v>30</v>
      </c>
      <c r="B10" s="153" t="s">
        <v>31</v>
      </c>
      <c r="C10" s="159"/>
      <c r="D10" s="154"/>
    </row>
    <row r="11" spans="1:7" s="20" customFormat="1" ht="20.149999999999999" customHeight="1" x14ac:dyDescent="0.25">
      <c r="A11" s="37" t="s">
        <v>30</v>
      </c>
      <c r="B11" s="64" t="s">
        <v>32</v>
      </c>
      <c r="C11" s="72" t="s">
        <v>32</v>
      </c>
      <c r="D11" s="72" t="s">
        <v>32</v>
      </c>
    </row>
    <row r="12" spans="1:7" s="20" customFormat="1" ht="20.149999999999999" customHeight="1" x14ac:dyDescent="0.25">
      <c r="A12" s="33" t="s">
        <v>32</v>
      </c>
      <c r="B12" s="6">
        <v>0</v>
      </c>
      <c r="C12" s="73">
        <v>0</v>
      </c>
      <c r="D12" s="73">
        <v>0</v>
      </c>
    </row>
    <row r="13" spans="1:7" s="20" customFormat="1" ht="20.149999999999999" customHeight="1" x14ac:dyDescent="0.25">
      <c r="A13" s="33" t="s">
        <v>33</v>
      </c>
      <c r="B13" s="10" t="e">
        <f>B12/B4</f>
        <v>#DIV/0!</v>
      </c>
      <c r="C13" s="74" t="e">
        <f>C12/C4</f>
        <v>#DIV/0!</v>
      </c>
      <c r="D13" s="74" t="e">
        <f>D12/D4</f>
        <v>#DIV/0!</v>
      </c>
    </row>
    <row r="14" spans="1:7" s="20" customFormat="1" ht="20.149999999999999" customHeight="1" x14ac:dyDescent="0.25">
      <c r="A14" s="37" t="s">
        <v>30</v>
      </c>
      <c r="B14" s="64" t="s">
        <v>34</v>
      </c>
      <c r="C14" s="72" t="s">
        <v>34</v>
      </c>
      <c r="D14" s="72" t="s">
        <v>34</v>
      </c>
      <c r="G14" s="54"/>
    </row>
    <row r="15" spans="1:7" s="20" customFormat="1" ht="20.149999999999999" customHeight="1" x14ac:dyDescent="0.25">
      <c r="A15" s="33" t="s">
        <v>34</v>
      </c>
      <c r="B15" s="6">
        <v>0</v>
      </c>
      <c r="C15" s="73">
        <v>0</v>
      </c>
      <c r="D15" s="73">
        <v>0</v>
      </c>
    </row>
    <row r="16" spans="1:7" s="20" customFormat="1" ht="19.5" customHeight="1" x14ac:dyDescent="0.25">
      <c r="A16" s="33" t="s">
        <v>35</v>
      </c>
      <c r="B16" s="10" t="e">
        <f>B15/B4</f>
        <v>#DIV/0!</v>
      </c>
      <c r="C16" s="74" t="e">
        <f>C15/C4</f>
        <v>#DIV/0!</v>
      </c>
      <c r="D16" s="74" t="e">
        <f>D15/D4</f>
        <v>#DIV/0!</v>
      </c>
    </row>
    <row r="17" spans="1:5" s="20" customFormat="1" ht="18.75" customHeight="1" x14ac:dyDescent="0.25">
      <c r="A17" s="37" t="s">
        <v>30</v>
      </c>
      <c r="B17" s="64" t="s">
        <v>36</v>
      </c>
      <c r="C17" s="72" t="s">
        <v>36</v>
      </c>
      <c r="D17" s="72" t="s">
        <v>36</v>
      </c>
    </row>
    <row r="18" spans="1:5" s="20" customFormat="1" ht="20.149999999999999" customHeight="1" x14ac:dyDescent="0.25">
      <c r="A18" s="33" t="s">
        <v>71</v>
      </c>
      <c r="B18" s="6">
        <v>0</v>
      </c>
      <c r="C18" s="73">
        <v>0</v>
      </c>
      <c r="D18" s="73">
        <v>0</v>
      </c>
    </row>
    <row r="19" spans="1:5" s="20" customFormat="1" ht="20.149999999999999" customHeight="1" x14ac:dyDescent="0.25">
      <c r="A19" s="33" t="s">
        <v>72</v>
      </c>
      <c r="B19" s="6">
        <v>0</v>
      </c>
      <c r="C19" s="73">
        <v>0</v>
      </c>
      <c r="D19" s="73">
        <v>0</v>
      </c>
    </row>
    <row r="20" spans="1:5" s="20" customFormat="1" ht="20.149999999999999" customHeight="1" x14ac:dyDescent="0.25">
      <c r="A20" s="33" t="s">
        <v>39</v>
      </c>
      <c r="B20" s="43">
        <f>B18+B19</f>
        <v>0</v>
      </c>
      <c r="C20" s="75">
        <f>C18+C19</f>
        <v>0</v>
      </c>
      <c r="D20" s="75">
        <f>D18+D19</f>
        <v>0</v>
      </c>
      <c r="E20" s="20" t="s">
        <v>30</v>
      </c>
    </row>
    <row r="21" spans="1:5" s="20" customFormat="1" ht="18.75" customHeight="1" x14ac:dyDescent="0.25">
      <c r="A21" s="33" t="s">
        <v>73</v>
      </c>
      <c r="B21" s="10" t="e">
        <f>B20/B4</f>
        <v>#DIV/0!</v>
      </c>
      <c r="C21" s="74" t="e">
        <f>C20/C4</f>
        <v>#DIV/0!</v>
      </c>
      <c r="D21" s="74" t="e">
        <f>D20/D4</f>
        <v>#DIV/0!</v>
      </c>
    </row>
    <row r="22" spans="1:5" s="20" customFormat="1" ht="18.75" customHeight="1" x14ac:dyDescent="0.25">
      <c r="A22" s="37"/>
      <c r="B22" s="64" t="s">
        <v>41</v>
      </c>
      <c r="C22" s="72" t="s">
        <v>41</v>
      </c>
      <c r="D22" s="72" t="s">
        <v>41</v>
      </c>
    </row>
    <row r="23" spans="1:5" s="20" customFormat="1" ht="20.149999999999999" customHeight="1" x14ac:dyDescent="0.25">
      <c r="A23" s="33" t="s">
        <v>42</v>
      </c>
      <c r="B23" s="6">
        <v>0</v>
      </c>
      <c r="C23" s="73">
        <v>0</v>
      </c>
      <c r="D23" s="73">
        <v>0</v>
      </c>
    </row>
    <row r="24" spans="1:5" s="20" customFormat="1" ht="20.149999999999999" customHeight="1" x14ac:dyDescent="0.25">
      <c r="A24" s="33" t="s">
        <v>43</v>
      </c>
      <c r="B24" s="6">
        <v>0</v>
      </c>
      <c r="C24" s="73">
        <v>0</v>
      </c>
      <c r="D24" s="73">
        <v>0</v>
      </c>
    </row>
    <row r="25" spans="1:5" s="20" customFormat="1" ht="20.149999999999999" customHeight="1" x14ac:dyDescent="0.25">
      <c r="A25" s="33" t="s">
        <v>44</v>
      </c>
      <c r="B25" s="67">
        <f>SUM(B23:B24)</f>
        <v>0</v>
      </c>
      <c r="C25" s="76">
        <f>SUM(C23:C24)</f>
        <v>0</v>
      </c>
      <c r="D25" s="76">
        <f>SUM(D23:D24)</f>
        <v>0</v>
      </c>
    </row>
    <row r="26" spans="1:5" s="20" customFormat="1" ht="21" customHeight="1" x14ac:dyDescent="0.25">
      <c r="A26" s="25" t="s">
        <v>45</v>
      </c>
      <c r="B26" s="11" t="e">
        <f>B25/B4</f>
        <v>#DIV/0!</v>
      </c>
      <c r="C26" s="11" t="e">
        <f t="shared" ref="C26:D26" si="0">C25/C4</f>
        <v>#DIV/0!</v>
      </c>
      <c r="D26" s="11" t="e">
        <f t="shared" si="0"/>
        <v>#DIV/0!</v>
      </c>
    </row>
    <row r="27" spans="1:5" s="20" customFormat="1" ht="18.75" customHeight="1" x14ac:dyDescent="0.25">
      <c r="A27" s="37" t="s">
        <v>30</v>
      </c>
      <c r="B27" s="64" t="s">
        <v>46</v>
      </c>
      <c r="C27" s="72" t="s">
        <v>46</v>
      </c>
      <c r="D27" s="72" t="s">
        <v>46</v>
      </c>
    </row>
    <row r="28" spans="1:5" s="20" customFormat="1" ht="20.149999999999999" customHeight="1" x14ac:dyDescent="0.25">
      <c r="A28" s="127" t="s">
        <v>134</v>
      </c>
      <c r="B28" s="8">
        <v>0</v>
      </c>
      <c r="C28" s="78">
        <v>0</v>
      </c>
      <c r="D28" s="78">
        <v>0</v>
      </c>
      <c r="E28" s="20" t="s">
        <v>30</v>
      </c>
    </row>
    <row r="29" spans="1:5" s="20" customFormat="1" ht="20.149999999999999" customHeight="1" x14ac:dyDescent="0.25">
      <c r="A29" s="33" t="s">
        <v>47</v>
      </c>
      <c r="B29" s="8">
        <v>0</v>
      </c>
      <c r="C29" s="78">
        <v>0</v>
      </c>
      <c r="D29" s="78">
        <v>0</v>
      </c>
    </row>
    <row r="30" spans="1:5" s="20" customFormat="1" ht="18.75" customHeight="1" x14ac:dyDescent="0.25">
      <c r="A30" s="33" t="s">
        <v>48</v>
      </c>
      <c r="B30" s="10">
        <f>SUM(B28:B29)</f>
        <v>0</v>
      </c>
      <c r="C30" s="74">
        <f>SUM(C28:C29)</f>
        <v>0</v>
      </c>
      <c r="D30" s="74">
        <f>SUM(D28:D29)</f>
        <v>0</v>
      </c>
    </row>
    <row r="31" spans="1:5" s="20" customFormat="1" ht="20.149999999999999" customHeight="1" x14ac:dyDescent="0.25">
      <c r="A31" s="33" t="s">
        <v>49</v>
      </c>
      <c r="B31" s="13">
        <v>0</v>
      </c>
      <c r="C31" s="79">
        <v>0</v>
      </c>
      <c r="D31" s="79">
        <v>0</v>
      </c>
    </row>
    <row r="32" spans="1:5" s="20" customFormat="1" ht="20.149999999999999" customHeight="1" x14ac:dyDescent="0.25">
      <c r="A32" s="33" t="s">
        <v>50</v>
      </c>
      <c r="B32" s="10" t="e">
        <f>B31/B4</f>
        <v>#DIV/0!</v>
      </c>
      <c r="C32" s="74" t="e">
        <f>C31/C4</f>
        <v>#DIV/0!</v>
      </c>
      <c r="D32" s="74" t="e">
        <f>D31/D4</f>
        <v>#DIV/0!</v>
      </c>
    </row>
    <row r="33" spans="1:4" s="26" customFormat="1" ht="18.75" customHeight="1" x14ac:dyDescent="0.25">
      <c r="A33" s="37" t="s">
        <v>30</v>
      </c>
      <c r="B33" s="64" t="s">
        <v>51</v>
      </c>
      <c r="C33" s="72" t="s">
        <v>51</v>
      </c>
      <c r="D33" s="72" t="s">
        <v>51</v>
      </c>
    </row>
    <row r="34" spans="1:4" s="20" customFormat="1" ht="20.149999999999999" customHeight="1" x14ac:dyDescent="0.25">
      <c r="A34" s="33" t="s">
        <v>52</v>
      </c>
      <c r="B34" s="13">
        <v>0</v>
      </c>
      <c r="C34" s="79">
        <v>0</v>
      </c>
      <c r="D34" s="79">
        <v>0</v>
      </c>
    </row>
    <row r="35" spans="1:4" s="20" customFormat="1" ht="20.149999999999999" customHeight="1" x14ac:dyDescent="0.25">
      <c r="A35" s="33" t="s">
        <v>53</v>
      </c>
      <c r="B35" s="13">
        <v>0</v>
      </c>
      <c r="C35" s="79">
        <v>0</v>
      </c>
      <c r="D35" s="79">
        <v>0</v>
      </c>
    </row>
    <row r="36" spans="1:4" s="20" customFormat="1" ht="20.149999999999999" customHeight="1" x14ac:dyDescent="0.25">
      <c r="A36" s="33" t="s">
        <v>54</v>
      </c>
      <c r="B36" s="13">
        <v>0</v>
      </c>
      <c r="C36" s="79">
        <v>0</v>
      </c>
      <c r="D36" s="79">
        <v>0</v>
      </c>
    </row>
    <row r="37" spans="1:4" s="20" customFormat="1" ht="18.75" customHeight="1" x14ac:dyDescent="0.25">
      <c r="A37" s="33" t="s">
        <v>55</v>
      </c>
      <c r="B37" s="13">
        <v>0</v>
      </c>
      <c r="C37" s="79">
        <v>0</v>
      </c>
      <c r="D37" s="79">
        <v>0</v>
      </c>
    </row>
    <row r="38" spans="1:4" s="20" customFormat="1" ht="18.75" customHeight="1" x14ac:dyDescent="0.25">
      <c r="A38" s="33" t="s">
        <v>56</v>
      </c>
      <c r="B38" s="13">
        <v>0</v>
      </c>
      <c r="C38" s="79">
        <v>0</v>
      </c>
      <c r="D38" s="79">
        <v>0</v>
      </c>
    </row>
    <row r="39" spans="1:4" s="20" customFormat="1" ht="18.75" customHeight="1" x14ac:dyDescent="0.25">
      <c r="A39" s="33" t="s">
        <v>51</v>
      </c>
      <c r="B39" s="13">
        <v>0</v>
      </c>
      <c r="C39" s="79">
        <v>0</v>
      </c>
      <c r="D39" s="79">
        <v>0</v>
      </c>
    </row>
    <row r="40" spans="1:4" s="20" customFormat="1" ht="18.75" customHeight="1" x14ac:dyDescent="0.25">
      <c r="A40" s="33" t="s">
        <v>57</v>
      </c>
      <c r="B40" s="50">
        <f>SUM(B34:B39)</f>
        <v>0</v>
      </c>
      <c r="C40" s="80">
        <f>SUM(C34:C39)</f>
        <v>0</v>
      </c>
      <c r="D40" s="80">
        <f>SUM(D34:D39)</f>
        <v>0</v>
      </c>
    </row>
    <row r="41" spans="1:4" s="20" customFormat="1" ht="18.75" customHeight="1" x14ac:dyDescent="0.25">
      <c r="A41" s="33" t="s">
        <v>58</v>
      </c>
      <c r="B41" s="10" t="e">
        <f>B40/B4</f>
        <v>#DIV/0!</v>
      </c>
      <c r="C41" s="74" t="e">
        <f>C40/C4</f>
        <v>#DIV/0!</v>
      </c>
      <c r="D41" s="74" t="e">
        <f>D40/D4</f>
        <v>#DIV/0!</v>
      </c>
    </row>
    <row r="42" spans="1:4" s="20" customFormat="1" ht="18.75" customHeight="1" x14ac:dyDescent="0.25">
      <c r="A42" s="144"/>
      <c r="B42" s="145"/>
      <c r="C42" s="81"/>
      <c r="D42" s="81"/>
    </row>
    <row r="43" spans="1:4" s="20" customFormat="1" ht="20.149999999999999" customHeight="1" x14ac:dyDescent="0.25">
      <c r="A43" s="25" t="s">
        <v>87</v>
      </c>
      <c r="B43" s="68">
        <f>B12+B20+B25+B31+B40</f>
        <v>0</v>
      </c>
      <c r="C43" s="68">
        <f>C12+C20+C25+C31+C40</f>
        <v>0</v>
      </c>
      <c r="D43" s="68">
        <f>D12+D20+D25+D31+D40</f>
        <v>0</v>
      </c>
    </row>
    <row r="44" spans="1:4" s="20" customFormat="1" ht="13" x14ac:dyDescent="0.25">
      <c r="A44" s="25" t="s">
        <v>60</v>
      </c>
      <c r="B44" s="15" t="e">
        <f>B43/B4</f>
        <v>#DIV/0!</v>
      </c>
      <c r="C44" s="15" t="e">
        <f t="shared" ref="C44:D44" si="1">C43/C4</f>
        <v>#DIV/0!</v>
      </c>
      <c r="D44" s="15" t="e">
        <f t="shared" si="1"/>
        <v>#DIV/0!</v>
      </c>
    </row>
    <row r="45" spans="1:4" x14ac:dyDescent="0.25">
      <c r="A45" s="51"/>
      <c r="B45" s="52"/>
      <c r="C45" s="82"/>
      <c r="D45" s="82"/>
    </row>
    <row r="46" spans="1:4" s="20" customFormat="1" ht="41.25" customHeight="1" thickBot="1" x14ac:dyDescent="0.3">
      <c r="A46" s="109" t="s">
        <v>88</v>
      </c>
      <c r="B46" s="151">
        <f>AVERAGE(B43:C43)</f>
        <v>0</v>
      </c>
      <c r="C46" s="160"/>
      <c r="D46" s="152"/>
    </row>
    <row r="47" spans="1:4" ht="13" hidden="1" x14ac:dyDescent="0.25">
      <c r="A47" s="21"/>
      <c r="B47" s="22"/>
      <c r="C47" s="22"/>
      <c r="D47" s="22"/>
    </row>
    <row r="48" spans="1:4" s="20" customFormat="1" hidden="1" x14ac:dyDescent="0.25">
      <c r="B48" s="24"/>
      <c r="C48" s="24"/>
      <c r="D48" s="24"/>
    </row>
    <row r="49" x14ac:dyDescent="0.25"/>
    <row r="50" x14ac:dyDescent="0.25"/>
    <row r="51" x14ac:dyDescent="0.25"/>
    <row r="52" x14ac:dyDescent="0.25"/>
  </sheetData>
  <sheetProtection algorithmName="SHA-512" hashValue="dD+278njjhASFGKfYTtiIE+McVgGWHrCJTsG5H7BhF/8gkSbqZdl6XRWsTsFLopVbTmrnURjMs0/T9gew7rnbQ==" saltValue="fBnXyL8zVCGnQapB5/Vmtw==" spinCount="100000" sheet="1" objects="1" scenarios="1"/>
  <mergeCells count="4">
    <mergeCell ref="A1:D1"/>
    <mergeCell ref="A42:B42"/>
    <mergeCell ref="B10:D10"/>
    <mergeCell ref="B46:D46"/>
  </mergeCells>
  <conditionalFormatting sqref="B43:D43">
    <cfRule type="cellIs" dxfId="11" priority="1" operator="equal">
      <formula>0</formula>
    </cfRule>
    <cfRule type="cellIs" dxfId="10" priority="2" operator="notBetween">
      <formula>900</formula>
      <formula>1200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B2DFA-4702-4A82-9880-ECD4D83AF3D2}">
  <dimension ref="A1:I52"/>
  <sheetViews>
    <sheetView topLeftCell="A3" zoomScale="80" zoomScaleNormal="80" workbookViewId="0">
      <selection activeCell="B27" sqref="B27"/>
    </sheetView>
  </sheetViews>
  <sheetFormatPr defaultColWidth="0" defaultRowHeight="12.5" zeroHeight="1" x14ac:dyDescent="0.25"/>
  <cols>
    <col min="1" max="1" width="70.1796875" style="23" bestFit="1" customWidth="1"/>
    <col min="2" max="2" width="88.54296875" style="23" customWidth="1"/>
    <col min="3" max="3" width="85.1796875" style="23" customWidth="1"/>
    <col min="4" max="4" width="89.81640625" style="23" customWidth="1"/>
    <col min="5" max="5" width="9.1796875" style="23" customWidth="1"/>
    <col min="6" max="6" width="9.1796875" style="23" hidden="1" customWidth="1"/>
    <col min="7" max="9" width="13.54296875" style="23" hidden="1" customWidth="1"/>
    <col min="10" max="16384" width="9.1796875" style="23" hidden="1"/>
  </cols>
  <sheetData>
    <row r="1" spans="1:7" s="27" customFormat="1" ht="40.5" customHeight="1" x14ac:dyDescent="0.25">
      <c r="A1" s="148" t="s">
        <v>89</v>
      </c>
      <c r="B1" s="149"/>
      <c r="C1" s="149"/>
      <c r="D1" s="150"/>
    </row>
    <row r="2" spans="1:7" ht="24" customHeight="1" x14ac:dyDescent="0.35">
      <c r="A2" s="57"/>
      <c r="B2" s="65" t="s">
        <v>136</v>
      </c>
      <c r="C2" s="83" t="s">
        <v>137</v>
      </c>
      <c r="D2" s="83" t="s">
        <v>90</v>
      </c>
      <c r="F2" s="58"/>
    </row>
    <row r="3" spans="1:7" ht="23" customHeight="1" x14ac:dyDescent="0.35">
      <c r="A3" s="127" t="s">
        <v>130</v>
      </c>
      <c r="B3" s="124">
        <v>67727</v>
      </c>
      <c r="C3" s="124">
        <v>61590</v>
      </c>
      <c r="D3" s="126">
        <v>60223</v>
      </c>
      <c r="F3" s="58"/>
    </row>
    <row r="4" spans="1:7" s="20" customFormat="1" ht="19.5" customHeight="1" x14ac:dyDescent="0.25">
      <c r="A4" s="33" t="s">
        <v>128</v>
      </c>
      <c r="B4" s="66">
        <v>0</v>
      </c>
      <c r="C4" s="66">
        <v>0</v>
      </c>
      <c r="D4" s="69">
        <v>0</v>
      </c>
      <c r="F4" s="56"/>
    </row>
    <row r="5" spans="1:7" s="20" customFormat="1" ht="15" customHeight="1" x14ac:dyDescent="0.25">
      <c r="A5" s="33" t="s">
        <v>129</v>
      </c>
      <c r="B5" s="66">
        <v>0</v>
      </c>
      <c r="C5" s="66">
        <v>0</v>
      </c>
      <c r="D5" s="66">
        <v>0</v>
      </c>
    </row>
    <row r="6" spans="1:7" s="20" customFormat="1" ht="20.149999999999999" customHeight="1" x14ac:dyDescent="0.25">
      <c r="A6" s="33" t="s">
        <v>25</v>
      </c>
      <c r="B6" s="47" t="s">
        <v>26</v>
      </c>
      <c r="C6" s="47" t="s">
        <v>26</v>
      </c>
      <c r="D6" s="70" t="s">
        <v>26</v>
      </c>
    </row>
    <row r="7" spans="1:7" s="20" customFormat="1" ht="20.149999999999999" customHeight="1" x14ac:dyDescent="0.25">
      <c r="A7" s="33" t="s">
        <v>27</v>
      </c>
      <c r="B7" s="47">
        <v>84</v>
      </c>
      <c r="C7" s="47">
        <v>84</v>
      </c>
      <c r="D7" s="70">
        <v>84</v>
      </c>
    </row>
    <row r="8" spans="1:7" s="20" customFormat="1" ht="18.75" customHeight="1" x14ac:dyDescent="0.25">
      <c r="A8" s="33" t="s">
        <v>28</v>
      </c>
      <c r="B8" s="47">
        <v>25000</v>
      </c>
      <c r="C8" s="47">
        <v>25000</v>
      </c>
      <c r="D8" s="70">
        <v>25000</v>
      </c>
    </row>
    <row r="9" spans="1:7" s="20" customFormat="1" ht="19.5" customHeight="1" x14ac:dyDescent="0.25">
      <c r="A9" s="33" t="s">
        <v>64</v>
      </c>
      <c r="B9" s="6">
        <v>0</v>
      </c>
      <c r="C9" s="6">
        <v>0</v>
      </c>
      <c r="D9" s="73">
        <v>0</v>
      </c>
      <c r="G9" s="55"/>
    </row>
    <row r="10" spans="1:7" s="20" customFormat="1" ht="19.5" customHeight="1" x14ac:dyDescent="0.25">
      <c r="A10" s="33" t="s">
        <v>30</v>
      </c>
      <c r="B10" s="153" t="s">
        <v>31</v>
      </c>
      <c r="C10" s="159"/>
      <c r="D10" s="154"/>
    </row>
    <row r="11" spans="1:7" s="20" customFormat="1" ht="20.149999999999999" customHeight="1" x14ac:dyDescent="0.25">
      <c r="A11" s="37" t="s">
        <v>30</v>
      </c>
      <c r="B11" s="64" t="s">
        <v>32</v>
      </c>
      <c r="C11" s="72" t="s">
        <v>32</v>
      </c>
      <c r="D11" s="72" t="s">
        <v>32</v>
      </c>
    </row>
    <row r="12" spans="1:7" s="20" customFormat="1" ht="20.149999999999999" customHeight="1" x14ac:dyDescent="0.25">
      <c r="A12" s="33" t="s">
        <v>32</v>
      </c>
      <c r="B12" s="6">
        <v>0</v>
      </c>
      <c r="C12" s="73">
        <v>0</v>
      </c>
      <c r="D12" s="73">
        <v>0</v>
      </c>
    </row>
    <row r="13" spans="1:7" s="20" customFormat="1" ht="20.149999999999999" customHeight="1" x14ac:dyDescent="0.25">
      <c r="A13" s="33" t="s">
        <v>33</v>
      </c>
      <c r="B13" s="10" t="e">
        <f>B12/B4</f>
        <v>#DIV/0!</v>
      </c>
      <c r="C13" s="74" t="e">
        <f>C12/C4</f>
        <v>#DIV/0!</v>
      </c>
      <c r="D13" s="74" t="e">
        <f>D12/D4</f>
        <v>#DIV/0!</v>
      </c>
    </row>
    <row r="14" spans="1:7" s="20" customFormat="1" ht="20.149999999999999" customHeight="1" x14ac:dyDescent="0.25">
      <c r="A14" s="37" t="s">
        <v>30</v>
      </c>
      <c r="B14" s="64" t="s">
        <v>34</v>
      </c>
      <c r="C14" s="72" t="s">
        <v>34</v>
      </c>
      <c r="D14" s="72" t="s">
        <v>34</v>
      </c>
      <c r="G14" s="54"/>
    </row>
    <row r="15" spans="1:7" s="20" customFormat="1" ht="20.149999999999999" customHeight="1" x14ac:dyDescent="0.25">
      <c r="A15" s="33" t="s">
        <v>34</v>
      </c>
      <c r="B15" s="6">
        <v>0</v>
      </c>
      <c r="C15" s="73">
        <v>0</v>
      </c>
      <c r="D15" s="73">
        <v>0</v>
      </c>
    </row>
    <row r="16" spans="1:7" s="20" customFormat="1" ht="19.5" customHeight="1" x14ac:dyDescent="0.25">
      <c r="A16" s="33" t="s">
        <v>35</v>
      </c>
      <c r="B16" s="10" t="e">
        <f>B15/B4</f>
        <v>#DIV/0!</v>
      </c>
      <c r="C16" s="74" t="e">
        <f>C15/C4</f>
        <v>#DIV/0!</v>
      </c>
      <c r="D16" s="74" t="e">
        <f>D15/D4</f>
        <v>#DIV/0!</v>
      </c>
    </row>
    <row r="17" spans="1:5" s="20" customFormat="1" ht="18.75" customHeight="1" x14ac:dyDescent="0.25">
      <c r="A17" s="37" t="s">
        <v>30</v>
      </c>
      <c r="B17" s="64" t="s">
        <v>36</v>
      </c>
      <c r="C17" s="72" t="s">
        <v>36</v>
      </c>
      <c r="D17" s="72" t="s">
        <v>36</v>
      </c>
    </row>
    <row r="18" spans="1:5" s="20" customFormat="1" ht="20.149999999999999" customHeight="1" x14ac:dyDescent="0.25">
      <c r="A18" s="33" t="s">
        <v>71</v>
      </c>
      <c r="B18" s="6">
        <v>0</v>
      </c>
      <c r="C18" s="73">
        <v>0</v>
      </c>
      <c r="D18" s="73">
        <v>0</v>
      </c>
    </row>
    <row r="19" spans="1:5" s="20" customFormat="1" ht="20.149999999999999" customHeight="1" x14ac:dyDescent="0.25">
      <c r="A19" s="33" t="s">
        <v>72</v>
      </c>
      <c r="B19" s="6">
        <v>0</v>
      </c>
      <c r="C19" s="73">
        <v>0</v>
      </c>
      <c r="D19" s="73">
        <v>0</v>
      </c>
    </row>
    <row r="20" spans="1:5" s="20" customFormat="1" ht="20.149999999999999" customHeight="1" x14ac:dyDescent="0.25">
      <c r="A20" s="33" t="s">
        <v>39</v>
      </c>
      <c r="B20" s="43">
        <f>B18+B19</f>
        <v>0</v>
      </c>
      <c r="C20" s="75">
        <f>C18+C19</f>
        <v>0</v>
      </c>
      <c r="D20" s="75">
        <f>D18+D19</f>
        <v>0</v>
      </c>
      <c r="E20" s="20" t="s">
        <v>30</v>
      </c>
    </row>
    <row r="21" spans="1:5" s="20" customFormat="1" ht="18.75" customHeight="1" x14ac:dyDescent="0.25">
      <c r="A21" s="33" t="s">
        <v>73</v>
      </c>
      <c r="B21" s="10" t="e">
        <f>B20/B4</f>
        <v>#DIV/0!</v>
      </c>
      <c r="C21" s="74" t="e">
        <f>C20/C4</f>
        <v>#DIV/0!</v>
      </c>
      <c r="D21" s="74" t="e">
        <f>D20/D4</f>
        <v>#DIV/0!</v>
      </c>
    </row>
    <row r="22" spans="1:5" s="20" customFormat="1" ht="18.75" customHeight="1" x14ac:dyDescent="0.25">
      <c r="A22" s="37"/>
      <c r="B22" s="64" t="s">
        <v>41</v>
      </c>
      <c r="C22" s="72" t="s">
        <v>41</v>
      </c>
      <c r="D22" s="72" t="s">
        <v>41</v>
      </c>
    </row>
    <row r="23" spans="1:5" s="20" customFormat="1" ht="20.149999999999999" customHeight="1" x14ac:dyDescent="0.25">
      <c r="A23" s="33" t="s">
        <v>42</v>
      </c>
      <c r="B23" s="6">
        <v>0</v>
      </c>
      <c r="C23" s="6">
        <v>0</v>
      </c>
      <c r="D23" s="6">
        <v>0</v>
      </c>
    </row>
    <row r="24" spans="1:5" s="20" customFormat="1" ht="20.149999999999999" customHeight="1" x14ac:dyDescent="0.25">
      <c r="A24" s="33" t="s">
        <v>43</v>
      </c>
      <c r="B24" s="6">
        <v>0</v>
      </c>
      <c r="C24" s="73">
        <v>0</v>
      </c>
      <c r="D24" s="73">
        <v>0</v>
      </c>
    </row>
    <row r="25" spans="1:5" s="20" customFormat="1" ht="20.149999999999999" customHeight="1" x14ac:dyDescent="0.25">
      <c r="A25" s="33" t="s">
        <v>44</v>
      </c>
      <c r="B25" s="67">
        <f>SUM(B23:B24)</f>
        <v>0</v>
      </c>
      <c r="C25" s="76">
        <f>SUM(C23:C24)</f>
        <v>0</v>
      </c>
      <c r="D25" s="76">
        <f>SUM(D23:D24)</f>
        <v>0</v>
      </c>
    </row>
    <row r="26" spans="1:5" s="20" customFormat="1" ht="21" customHeight="1" x14ac:dyDescent="0.25">
      <c r="A26" s="25" t="s">
        <v>45</v>
      </c>
      <c r="B26" s="11" t="e">
        <f>B25/B4</f>
        <v>#DIV/0!</v>
      </c>
      <c r="C26" s="11" t="e">
        <f t="shared" ref="C26:D26" si="0">C25/C4</f>
        <v>#DIV/0!</v>
      </c>
      <c r="D26" s="11" t="e">
        <f t="shared" si="0"/>
        <v>#DIV/0!</v>
      </c>
    </row>
    <row r="27" spans="1:5" s="20" customFormat="1" ht="18.75" customHeight="1" x14ac:dyDescent="0.25">
      <c r="A27" s="37" t="s">
        <v>30</v>
      </c>
      <c r="B27" s="64" t="s">
        <v>46</v>
      </c>
      <c r="C27" s="72" t="s">
        <v>46</v>
      </c>
      <c r="D27" s="72" t="s">
        <v>46</v>
      </c>
    </row>
    <row r="28" spans="1:5" s="20" customFormat="1" ht="20.149999999999999" customHeight="1" x14ac:dyDescent="0.25">
      <c r="A28" s="127" t="s">
        <v>134</v>
      </c>
      <c r="B28" s="8">
        <v>0</v>
      </c>
      <c r="C28" s="78">
        <v>0</v>
      </c>
      <c r="D28" s="78">
        <v>0</v>
      </c>
      <c r="E28" s="20" t="s">
        <v>30</v>
      </c>
    </row>
    <row r="29" spans="1:5" s="20" customFormat="1" ht="20.149999999999999" customHeight="1" x14ac:dyDescent="0.25">
      <c r="A29" s="33" t="s">
        <v>47</v>
      </c>
      <c r="B29" s="8">
        <v>0</v>
      </c>
      <c r="C29" s="78">
        <v>0</v>
      </c>
      <c r="D29" s="78">
        <v>0</v>
      </c>
    </row>
    <row r="30" spans="1:5" s="20" customFormat="1" ht="18.75" customHeight="1" x14ac:dyDescent="0.25">
      <c r="A30" s="33" t="s">
        <v>48</v>
      </c>
      <c r="B30" s="10">
        <f>SUM(B28:B29)</f>
        <v>0</v>
      </c>
      <c r="C30" s="74">
        <f>SUM(C28:C29)</f>
        <v>0</v>
      </c>
      <c r="D30" s="74">
        <f>SUM(D28:D29)</f>
        <v>0</v>
      </c>
    </row>
    <row r="31" spans="1:5" s="20" customFormat="1" ht="20.149999999999999" customHeight="1" x14ac:dyDescent="0.25">
      <c r="A31" s="33" t="s">
        <v>49</v>
      </c>
      <c r="B31" s="13">
        <v>0</v>
      </c>
      <c r="C31" s="79">
        <v>0</v>
      </c>
      <c r="D31" s="79">
        <v>0</v>
      </c>
    </row>
    <row r="32" spans="1:5" s="20" customFormat="1" ht="20.149999999999999" customHeight="1" x14ac:dyDescent="0.25">
      <c r="A32" s="33" t="s">
        <v>50</v>
      </c>
      <c r="B32" s="10" t="e">
        <f>B31/B4</f>
        <v>#DIV/0!</v>
      </c>
      <c r="C32" s="74" t="e">
        <f>C31/C4</f>
        <v>#DIV/0!</v>
      </c>
      <c r="D32" s="74" t="e">
        <f>D31/D4</f>
        <v>#DIV/0!</v>
      </c>
    </row>
    <row r="33" spans="1:4" s="26" customFormat="1" ht="18.75" customHeight="1" x14ac:dyDescent="0.25">
      <c r="A33" s="37" t="s">
        <v>30</v>
      </c>
      <c r="B33" s="64" t="s">
        <v>51</v>
      </c>
      <c r="C33" s="72" t="s">
        <v>51</v>
      </c>
      <c r="D33" s="72" t="s">
        <v>51</v>
      </c>
    </row>
    <row r="34" spans="1:4" s="20" customFormat="1" ht="20.149999999999999" customHeight="1" x14ac:dyDescent="0.25">
      <c r="A34" s="33" t="s">
        <v>52</v>
      </c>
      <c r="B34" s="13">
        <v>0</v>
      </c>
      <c r="C34" s="79">
        <v>0</v>
      </c>
      <c r="D34" s="79">
        <v>0</v>
      </c>
    </row>
    <row r="35" spans="1:4" s="20" customFormat="1" ht="20.149999999999999" customHeight="1" x14ac:dyDescent="0.25">
      <c r="A35" s="33" t="s">
        <v>53</v>
      </c>
      <c r="B35" s="13">
        <v>0</v>
      </c>
      <c r="C35" s="79">
        <v>0</v>
      </c>
      <c r="D35" s="79">
        <v>0</v>
      </c>
    </row>
    <row r="36" spans="1:4" s="20" customFormat="1" ht="20.149999999999999" customHeight="1" x14ac:dyDescent="0.25">
      <c r="A36" s="33" t="s">
        <v>54</v>
      </c>
      <c r="B36" s="13">
        <v>0</v>
      </c>
      <c r="C36" s="79">
        <v>0</v>
      </c>
      <c r="D36" s="79">
        <v>0</v>
      </c>
    </row>
    <row r="37" spans="1:4" s="20" customFormat="1" ht="18.75" customHeight="1" x14ac:dyDescent="0.25">
      <c r="A37" s="33" t="s">
        <v>55</v>
      </c>
      <c r="B37" s="13">
        <v>0</v>
      </c>
      <c r="C37" s="79">
        <v>0</v>
      </c>
      <c r="D37" s="79">
        <v>0</v>
      </c>
    </row>
    <row r="38" spans="1:4" s="20" customFormat="1" ht="18.75" customHeight="1" x14ac:dyDescent="0.25">
      <c r="A38" s="33" t="s">
        <v>56</v>
      </c>
      <c r="B38" s="13">
        <v>0</v>
      </c>
      <c r="C38" s="79">
        <v>0</v>
      </c>
      <c r="D38" s="79">
        <v>0</v>
      </c>
    </row>
    <row r="39" spans="1:4" s="20" customFormat="1" ht="18.75" customHeight="1" x14ac:dyDescent="0.25">
      <c r="A39" s="33" t="s">
        <v>51</v>
      </c>
      <c r="B39" s="13">
        <v>0</v>
      </c>
      <c r="C39" s="79">
        <v>0</v>
      </c>
      <c r="D39" s="79">
        <v>0</v>
      </c>
    </row>
    <row r="40" spans="1:4" s="20" customFormat="1" ht="18.75" customHeight="1" x14ac:dyDescent="0.25">
      <c r="A40" s="33" t="s">
        <v>57</v>
      </c>
      <c r="B40" s="50">
        <f>SUM(B34:B39)</f>
        <v>0</v>
      </c>
      <c r="C40" s="80">
        <f>SUM(C34:C39)</f>
        <v>0</v>
      </c>
      <c r="D40" s="80">
        <f>SUM(D34:D39)</f>
        <v>0</v>
      </c>
    </row>
    <row r="41" spans="1:4" s="20" customFormat="1" ht="18.75" customHeight="1" x14ac:dyDescent="0.25">
      <c r="A41" s="33" t="s">
        <v>58</v>
      </c>
      <c r="B41" s="10" t="e">
        <f>B40/B4</f>
        <v>#DIV/0!</v>
      </c>
      <c r="C41" s="74" t="e">
        <f>C40/C4</f>
        <v>#DIV/0!</v>
      </c>
      <c r="D41" s="74" t="e">
        <f>D40/D4</f>
        <v>#DIV/0!</v>
      </c>
    </row>
    <row r="42" spans="1:4" s="20" customFormat="1" ht="18.75" customHeight="1" x14ac:dyDescent="0.25">
      <c r="A42" s="144"/>
      <c r="B42" s="145"/>
      <c r="C42" s="81"/>
      <c r="D42" s="81"/>
    </row>
    <row r="43" spans="1:4" s="20" customFormat="1" ht="20.149999999999999" customHeight="1" x14ac:dyDescent="0.25">
      <c r="A43" s="25" t="s">
        <v>91</v>
      </c>
      <c r="B43" s="68">
        <f>B12+B20+B25+B31+B40</f>
        <v>0</v>
      </c>
      <c r="C43" s="68">
        <f>C12+C20+C25+C31+C40</f>
        <v>0</v>
      </c>
      <c r="D43" s="68">
        <f>D12+D20+D25+D31+D40</f>
        <v>0</v>
      </c>
    </row>
    <row r="44" spans="1:4" s="20" customFormat="1" ht="13" x14ac:dyDescent="0.25">
      <c r="A44" s="25" t="s">
        <v>60</v>
      </c>
      <c r="B44" s="15" t="e">
        <f>B43/B4</f>
        <v>#DIV/0!</v>
      </c>
      <c r="C44" s="15" t="e">
        <f t="shared" ref="C44:D44" si="1">C43/C4</f>
        <v>#DIV/0!</v>
      </c>
      <c r="D44" s="15" t="e">
        <f t="shared" si="1"/>
        <v>#DIV/0!</v>
      </c>
    </row>
    <row r="45" spans="1:4" x14ac:dyDescent="0.25">
      <c r="A45" s="51"/>
      <c r="B45" s="52"/>
      <c r="C45" s="82"/>
      <c r="D45" s="82"/>
    </row>
    <row r="46" spans="1:4" s="20" customFormat="1" ht="41.25" customHeight="1" thickBot="1" x14ac:dyDescent="0.3">
      <c r="A46" s="109" t="s">
        <v>92</v>
      </c>
      <c r="B46" s="151">
        <f>AVERAGE(B43:D43)</f>
        <v>0</v>
      </c>
      <c r="C46" s="160"/>
      <c r="D46" s="152"/>
    </row>
    <row r="47" spans="1:4" ht="13" hidden="1" x14ac:dyDescent="0.25">
      <c r="A47" s="21"/>
      <c r="B47" s="22"/>
      <c r="C47" s="22"/>
      <c r="D47" s="22"/>
    </row>
    <row r="48" spans="1:4" s="20" customFormat="1" hidden="1" x14ac:dyDescent="0.25">
      <c r="B48" s="24"/>
      <c r="C48" s="24"/>
      <c r="D48" s="24"/>
    </row>
    <row r="49" x14ac:dyDescent="0.25"/>
    <row r="50" x14ac:dyDescent="0.25"/>
    <row r="51" x14ac:dyDescent="0.25"/>
    <row r="52" x14ac:dyDescent="0.25"/>
  </sheetData>
  <sheetProtection algorithmName="SHA-512" hashValue="6k9I6gRR9QKnsv7HmUdSqDlZIOGHftnfpszjQxiuO9oDSXv6S+6dViOAyBs+a4OFMSTqPY4KGvNkDVafn7Id4Q==" saltValue="ltKPa4S0xz7f1cN0/Z+z5Q==" spinCount="100000" sheet="1" objects="1" scenarios="1"/>
  <mergeCells count="4">
    <mergeCell ref="A1:D1"/>
    <mergeCell ref="B10:D10"/>
    <mergeCell ref="A42:B42"/>
    <mergeCell ref="B46:D46"/>
  </mergeCells>
  <conditionalFormatting sqref="B43:D43">
    <cfRule type="cellIs" dxfId="9" priority="1" operator="equal">
      <formula>0</formula>
    </cfRule>
    <cfRule type="cellIs" dxfId="8" priority="2" operator="notBetween">
      <formula>650</formula>
      <formula>850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9ba909c-40ff-43d2-8650-c1cb9609952f">
      <Terms xmlns="http://schemas.microsoft.com/office/infopath/2007/PartnerControls"/>
    </lcf76f155ced4ddcb4097134ff3c332f>
    <TaxCatchAll xmlns="7b51f98f-61e6-42f4-bae9-9a6129e68d6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9" ma:contentTypeDescription="Een nieuw document maken." ma:contentTypeScope="" ma:versionID="c690f149699f24ba484d99183594fdd5">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dc21ac5d9b8774453eb90ff2daa05c4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42688F-847B-4CD4-B98B-B8B973B8A5BF}">
  <ds:schemaRefs>
    <ds:schemaRef ds:uri="http://purl.org/dc/dcmitype/"/>
    <ds:schemaRef ds:uri="e9ba909c-40ff-43d2-8650-c1cb9609952f"/>
    <ds:schemaRef ds:uri="http://purl.org/dc/elements/1.1/"/>
    <ds:schemaRef ds:uri="http://www.w3.org/XML/1998/namespace"/>
    <ds:schemaRef ds:uri="http://schemas.microsoft.com/office/infopath/2007/PartnerControls"/>
    <ds:schemaRef ds:uri="7b51f98f-61e6-42f4-bae9-9a6129e68d68"/>
    <ds:schemaRef ds:uri="http://schemas.microsoft.com/office/2006/documentManagement/type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1C30EB2A-3E10-4B00-946B-A6317E3784B3}">
  <ds:schemaRefs>
    <ds:schemaRef ds:uri="http://schemas.microsoft.com/sharepoint/v3/contenttype/forms"/>
  </ds:schemaRefs>
</ds:datastoreItem>
</file>

<file path=customXml/itemProps3.xml><?xml version="1.0" encoding="utf-8"?>
<ds:datastoreItem xmlns:ds="http://schemas.openxmlformats.org/officeDocument/2006/customXml" ds:itemID="{0FC46D70-54E3-4348-BD59-87B0FC076D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Toelichting</vt:lpstr>
      <vt:lpstr>Overzichtsblad prijzen</vt:lpstr>
      <vt:lpstr>Bedrijfsauto cat. 1</vt:lpstr>
      <vt:lpstr>Bedrijfsauto cat. 3</vt:lpstr>
      <vt:lpstr>Bedrijfsauto cat. 4</vt:lpstr>
      <vt:lpstr>Bedrijfsauto cat. 5</vt:lpstr>
      <vt:lpstr>Bedrijfsauto cat. 6</vt:lpstr>
      <vt:lpstr>Bedrijfsauto cat. 7</vt:lpstr>
      <vt:lpstr>Bedrijfsauto cat. 8</vt:lpstr>
      <vt:lpstr>Dienstauto cat. 1</vt:lpstr>
      <vt:lpstr>Dienstauto cat. 2</vt:lpstr>
      <vt:lpstr>Dienstauto cat. 3</vt:lpstr>
      <vt:lpstr>Dienstauto cat. 4</vt:lpstr>
    </vt:vector>
  </TitlesOfParts>
  <Manager/>
  <Company>Provincie Flevoland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Loek</dc:creator>
  <cp:keywords/>
  <dc:description/>
  <cp:lastModifiedBy>Erik van Wermeskerken</cp:lastModifiedBy>
  <cp:revision/>
  <dcterms:created xsi:type="dcterms:W3CDTF">2007-07-16T13:16:43Z</dcterms:created>
  <dcterms:modified xsi:type="dcterms:W3CDTF">2025-09-24T09:31:54Z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Order">
    <vt:r8>5310000</vt:r8>
  </property>
  <property fmtid="{D5CDD505-2E9C-101B-9397-08002B2CF9AE}" pid="4" name="MediaServiceImageTags">
    <vt:lpwstr/>
  </property>
</Properties>
</file>