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ko074\Downloads\"/>
    </mc:Choice>
  </mc:AlternateContent>
  <xr:revisionPtr revIDLastSave="0" documentId="13_ncr:1_{879DE703-3282-419D-92EE-E9F59D408EEC}" xr6:coauthVersionLast="47" xr6:coauthVersionMax="47" xr10:uidLastSave="{00000000-0000-0000-0000-000000000000}"/>
  <workbookProtection workbookAlgorithmName="SHA-512" workbookHashValue="ylKuJ522mTdjmWpEACGsTVMF50nmXW//+fqvsxjUPxKQCgI4xiBhSxM64MILCHbuTMpHR6i98KRFM3dbcexKiA==" workbookSaltValue="+LQLjQ1uHhY1haamtnOfVw==" workbookSpinCount="100000" lockStructure="1"/>
  <bookViews>
    <workbookView xWindow="28680" yWindow="-120" windowWidth="29040" windowHeight="15720" activeTab="2" xr2:uid="{00000000-000D-0000-FFFF-FFFF00000000}"/>
  </bookViews>
  <sheets>
    <sheet name="Totaal" sheetId="5" r:id="rId1"/>
    <sheet name="Levering" sheetId="4" r:id="rId2"/>
    <sheet name="Onderhoudstarieven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4" l="1"/>
  <c r="F63" i="4"/>
  <c r="F17" i="6"/>
  <c r="F18" i="6" s="1"/>
  <c r="F12" i="6"/>
  <c r="F11" i="6"/>
  <c r="F10" i="6"/>
  <c r="F13" i="6" l="1"/>
  <c r="F21" i="6" s="1"/>
  <c r="C8" i="5" s="1"/>
  <c r="F151" i="4"/>
  <c r="F198" i="4"/>
  <c r="F177" i="4"/>
  <c r="F178" i="4"/>
  <c r="F182" i="4"/>
  <c r="F183" i="4"/>
  <c r="F184" i="4"/>
  <c r="F188" i="4"/>
  <c r="F189" i="4"/>
  <c r="F190" i="4"/>
  <c r="F191" i="4"/>
  <c r="F192" i="4"/>
  <c r="F193" i="4"/>
  <c r="F194" i="4"/>
  <c r="F195" i="4"/>
  <c r="F213" i="4"/>
  <c r="F25" i="4"/>
  <c r="F128" i="4" s="1"/>
  <c r="F26" i="4"/>
  <c r="F27" i="4"/>
  <c r="F28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3" i="4"/>
  <c r="F54" i="4"/>
  <c r="F55" i="4"/>
  <c r="F56" i="4"/>
  <c r="F57" i="4"/>
  <c r="F59" i="4"/>
  <c r="F60" i="4"/>
  <c r="F61" i="4"/>
  <c r="F66" i="4"/>
  <c r="F68" i="4"/>
  <c r="F69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7" i="4"/>
  <c r="F88" i="4"/>
  <c r="F89" i="4"/>
  <c r="F90" i="4"/>
  <c r="F91" i="4"/>
  <c r="F92" i="4"/>
  <c r="F93" i="4"/>
  <c r="F94" i="4"/>
  <c r="F95" i="4"/>
  <c r="F97" i="4"/>
  <c r="F98" i="4"/>
  <c r="F99" i="4"/>
  <c r="F100" i="4"/>
  <c r="F101" i="4"/>
  <c r="F103" i="4"/>
  <c r="F104" i="4"/>
  <c r="F105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5" i="4"/>
  <c r="F135" i="4"/>
  <c r="F203" i="4" s="1"/>
  <c r="F136" i="4"/>
  <c r="F137" i="4"/>
  <c r="F139" i="4"/>
  <c r="F140" i="4"/>
  <c r="F143" i="4"/>
  <c r="F144" i="4"/>
  <c r="F145" i="4"/>
  <c r="F148" i="4"/>
  <c r="F212" i="4"/>
  <c r="F217" i="4" s="1"/>
  <c r="F224" i="4" s="1"/>
  <c r="F214" i="4"/>
  <c r="F215" i="4"/>
  <c r="F173" i="4"/>
  <c r="F168" i="4"/>
  <c r="F167" i="4"/>
  <c r="F166" i="4"/>
  <c r="F165" i="4"/>
  <c r="F161" i="4"/>
  <c r="F160" i="4"/>
  <c r="F159" i="4"/>
  <c r="F158" i="4"/>
  <c r="F172" i="4"/>
  <c r="B212" i="4"/>
  <c r="C212" i="4"/>
  <c r="B213" i="4"/>
  <c r="C213" i="4"/>
  <c r="B214" i="4"/>
  <c r="C214" i="4"/>
  <c r="F204" i="4" l="1"/>
  <c r="F202" i="4"/>
  <c r="F206" i="4" l="1"/>
  <c r="F223" i="4" s="1"/>
  <c r="F227" i="4" s="1"/>
  <c r="C7" i="5" s="1"/>
  <c r="C10" i="5" s="1"/>
</calcChain>
</file>

<file path=xl/sharedStrings.xml><?xml version="1.0" encoding="utf-8"?>
<sst xmlns="http://schemas.openxmlformats.org/spreadsheetml/2006/main" count="233" uniqueCount="196">
  <si>
    <t xml:space="preserve">Onderwerp : </t>
  </si>
  <si>
    <t>Prijzenblad</t>
  </si>
  <si>
    <t xml:space="preserve">Discipline : </t>
  </si>
  <si>
    <t>Grootkeuken</t>
  </si>
  <si>
    <t xml:space="preserve">Inschrijver/ Opdrachtnemer is zelf verantwoordelijk voor het correct verwijzen, opsommen, totaliseren van regels en kolommen. De benodigde formules en verwijzingen zijn door Inschrijver/ Opdrachtnemer zelf aan te brengen en te controleren op correctheid. </t>
  </si>
  <si>
    <t xml:space="preserve">Datum : </t>
  </si>
  <si>
    <t xml:space="preserve">Versie : </t>
  </si>
  <si>
    <t>Definitief 1.0</t>
  </si>
  <si>
    <t>Geel gemarkeerde cellen in te vullen door Inschrijver</t>
  </si>
  <si>
    <t>Post</t>
  </si>
  <si>
    <t>Euro (€)</t>
  </si>
  <si>
    <t>Totaal Levering</t>
  </si>
  <si>
    <t>Inschrijfsom EMVI</t>
  </si>
  <si>
    <t>BIJLAGE C4 - PRIJZENBLAD/ INVULLIJST KEUKEN- EN BAR APPARATUUR</t>
  </si>
  <si>
    <t xml:space="preserve"> </t>
  </si>
  <si>
    <t xml:space="preserve">Betreft </t>
  </si>
  <si>
    <t xml:space="preserve">DORDTHUIS - DORDRECHT </t>
  </si>
  <si>
    <t xml:space="preserve">Kenmerk </t>
  </si>
  <si>
    <t>250171GDD - Dordthuis Grootkeuken</t>
  </si>
  <si>
    <t>Datum</t>
  </si>
  <si>
    <t xml:space="preserve">Naam inschrijver </t>
  </si>
  <si>
    <t xml:space="preserve">Invullen a.u.b.  </t>
  </si>
  <si>
    <t xml:space="preserve">Positie </t>
  </si>
  <si>
    <t>Omschrijving</t>
  </si>
  <si>
    <t>Aantal</t>
  </si>
  <si>
    <t xml:space="preserve">Bedrag </t>
  </si>
  <si>
    <t>Totaalbedrag</t>
  </si>
  <si>
    <t>Fabricaat</t>
  </si>
  <si>
    <t>Afwijking van bestek</t>
  </si>
  <si>
    <t>Toelichting op deze afwijking ter motivatie invullen</t>
  </si>
  <si>
    <t>INVULLEN</t>
  </si>
  <si>
    <t>JA/NEE</t>
  </si>
  <si>
    <t>Werkcafe - verdieping 2</t>
  </si>
  <si>
    <t>Horeca keuken - werkbladhoogte is 925+vloer</t>
  </si>
  <si>
    <t>Horeca Werkcafe - Espressobar</t>
  </si>
  <si>
    <t>drankenkoeling, 2-deurs, Gamko</t>
  </si>
  <si>
    <t>koelwerkbank, 3-secties (1x 3-laden, 1x 2-laden, 1x deur)</t>
  </si>
  <si>
    <t>2-deurs onderkast met middenschap</t>
  </si>
  <si>
    <t xml:space="preserve">gekoelde vitrine foods items, opbouw </t>
  </si>
  <si>
    <t xml:space="preserve">Horeca Werkcafe - presentatiebuffet en kooklijn </t>
  </si>
  <si>
    <t>achterwand:</t>
  </si>
  <si>
    <t>RVS werkblad met spoelbak 400x400x200mm, opstand aan wandzijden</t>
  </si>
  <si>
    <t>2201.1</t>
  </si>
  <si>
    <t>mengkraan in RVS</t>
  </si>
  <si>
    <t>2201.2</t>
  </si>
  <si>
    <t>overstek werkblad aan achterzijde wegens opbouw aansluitpunten</t>
  </si>
  <si>
    <t>afval ladenkast met werpgat en bodemlade incl. vuilcontainer</t>
  </si>
  <si>
    <t>draaideurkast met middenschap</t>
  </si>
  <si>
    <t xml:space="preserve">open kast met 2x compartimenten met GN-geleiders (2x 2x 6 ); demontable achterwand </t>
  </si>
  <si>
    <t>open kast met middenschap</t>
  </si>
  <si>
    <t xml:space="preserve">inductieplaat, 2-zones, 700-lijn </t>
  </si>
  <si>
    <t>neutraal werkblad met frontlade, 700-lijn</t>
  </si>
  <si>
    <t>2207.1</t>
  </si>
  <si>
    <t>open onderkast onder inductie en neutraal werkblad, 700-lijn</t>
  </si>
  <si>
    <t>dubbele friteuse, 2x 15 liter op gesloten onderkast, incl. olie-opvangbakken</t>
  </si>
  <si>
    <t>neutraal werkblad, 700-lijn</t>
  </si>
  <si>
    <t>bakplaat, chrome coating, 700-lijn</t>
  </si>
  <si>
    <t>2210.1</t>
  </si>
  <si>
    <t>open onderkast neutraal werkblad en bakplaat, 700-lijn</t>
  </si>
  <si>
    <t>2212.1</t>
  </si>
  <si>
    <t>open onderkast onder neutraal werkblad en inductie, 700-lijn</t>
  </si>
  <si>
    <t>2212.2</t>
  </si>
  <si>
    <t>RVS U-profiel aan achterzijde kooklijn wegens opbouw aansluitpunten</t>
  </si>
  <si>
    <t>RVS werkblad met opstand achter</t>
  </si>
  <si>
    <t>2215.1</t>
  </si>
  <si>
    <t>draaideurkast, 2-deurs, met middenschap</t>
  </si>
  <si>
    <t>combisteamer, 6x 1/1GN, rechtsdraaiende deur</t>
  </si>
  <si>
    <t>combisteamer, 6x 1/1GN, linksdraaiende deur</t>
  </si>
  <si>
    <t>afzuigkap boven de kooklijn en combisteamers</t>
  </si>
  <si>
    <t>2222a</t>
  </si>
  <si>
    <t xml:space="preserve">Optie, vetvang afzuigkap boven kooklijn en combisteamers </t>
  </si>
  <si>
    <t>2222b</t>
  </si>
  <si>
    <t xml:space="preserve">Optie, vraaggestuurd systeem </t>
  </si>
  <si>
    <t>presentatiebuffet:</t>
  </si>
  <si>
    <r>
      <t xml:space="preserve">open onderkast met middenschap (door interieurbouwer) </t>
    </r>
    <r>
      <rPr>
        <b/>
        <sz val="11"/>
        <rFont val="Calibri"/>
        <family val="2"/>
        <scheme val="minor"/>
      </rPr>
      <t>TER INFORMATIE - NIET BEPRIJZEN</t>
    </r>
  </si>
  <si>
    <t xml:space="preserve">inductieplaat (stekkerklaar) </t>
  </si>
  <si>
    <t>warmhoudplaat met 2 stuks warmtelampen</t>
  </si>
  <si>
    <t>Horeca Werkcafe - prep. keuken</t>
  </si>
  <si>
    <t>RVS werkblad in L-vorm en spoelbak 400x400x250mm</t>
  </si>
  <si>
    <t>2241.1</t>
  </si>
  <si>
    <t>RVS mengkraan</t>
  </si>
  <si>
    <t>staande koelkast met glasdeur ca. 600x700x2000mm</t>
  </si>
  <si>
    <t>open kast met 2 stuks middenschap</t>
  </si>
  <si>
    <t>koelwerkbank, 2-secties (1x 3-laden, 1x deur)</t>
  </si>
  <si>
    <t>2245.1</t>
  </si>
  <si>
    <t>RVS hoekstuk</t>
  </si>
  <si>
    <t>draaideurkast, 2-deurs onder spoelbak</t>
  </si>
  <si>
    <t>open kast met GN-geleiders (2x 6)</t>
  </si>
  <si>
    <t>draaideurkast, 2-deurs met middenschap</t>
  </si>
  <si>
    <t>2248.1</t>
  </si>
  <si>
    <t>étagiere op werkblad, 1-laags</t>
  </si>
  <si>
    <t>2249.1</t>
  </si>
  <si>
    <t>dubbele WCD's onder étagiere</t>
  </si>
  <si>
    <t>RVS werkblad in rechte vorm en spoelbak 400x400x250mm</t>
  </si>
  <si>
    <t>2251.1</t>
  </si>
  <si>
    <t>ladenkast met 3-laden</t>
  </si>
  <si>
    <t>2257.1</t>
  </si>
  <si>
    <t>koelkast 2/1GN, 1400ltrs, dubbeldeurs</t>
  </si>
  <si>
    <t>vrieskast 2/1GN, 1400ltrs, dubbeldeurs</t>
  </si>
  <si>
    <t>blastchiller, 6x 1/1GN</t>
  </si>
  <si>
    <t>vacumeermachine, seallengte=42cm</t>
  </si>
  <si>
    <t>2274.1</t>
  </si>
  <si>
    <t>verrijdbaar onderkast met 2-laden</t>
  </si>
  <si>
    <t>RVS werkblad</t>
  </si>
  <si>
    <t>draaideurkast, 2-deurs met legplank</t>
  </si>
  <si>
    <t>wandschap of wandkast met schuifdeuren</t>
  </si>
  <si>
    <t>Horeca Werkcafe - afwaskeuken</t>
  </si>
  <si>
    <t>aanvoertafel met open frame en bodemschap, nis voor afvalcontainers</t>
  </si>
  <si>
    <t>2301.1</t>
  </si>
  <si>
    <t>grote spoelbak met vuilzeef, special gemaakt</t>
  </si>
  <si>
    <t>2301.2</t>
  </si>
  <si>
    <t>RVS handknijpdouche en mengkraan, bladmodel</t>
  </si>
  <si>
    <t>afvalcontainers</t>
  </si>
  <si>
    <t>doorschuifmachine</t>
  </si>
  <si>
    <t>afvoertafel met open frame en bodemschap</t>
  </si>
  <si>
    <t>slanghaspel, spuitpistool, 20 meter</t>
  </si>
  <si>
    <t>2306.1</t>
  </si>
  <si>
    <t>mengkraan voor slanghaspel, 1/2"aansluiting, wandmodel</t>
  </si>
  <si>
    <t>serveerwagen, 3-bladen, zware uitvoering Hupfer</t>
  </si>
  <si>
    <t>handwas met kniebediening</t>
  </si>
  <si>
    <t>2308.1</t>
  </si>
  <si>
    <t>torkrolhouder en zeepcontainers</t>
  </si>
  <si>
    <t>afzuigkap met condensplaat</t>
  </si>
  <si>
    <r>
      <t xml:space="preserve">vloergoot met maasroosters (reeds geplaatst door aannemer) </t>
    </r>
    <r>
      <rPr>
        <b/>
        <sz val="11"/>
        <rFont val="Calibri"/>
        <family val="2"/>
        <scheme val="minor"/>
      </rPr>
      <t>TER INFORMATIE - NIET BEPRIJZEN</t>
    </r>
  </si>
  <si>
    <t>Horeca Werkcafe - magazijn - nader in te delen</t>
  </si>
  <si>
    <t>waterontharder</t>
  </si>
  <si>
    <t xml:space="preserve">Totaal Werkcafe - verdieping 2 </t>
  </si>
  <si>
    <t xml:space="preserve">Back of house - begane grond </t>
  </si>
  <si>
    <t xml:space="preserve">Koelcel - begane grond </t>
  </si>
  <si>
    <t>koelcel FOOD (ontvangst) met vloer, deur=700mm, wanddikte=80mm</t>
  </si>
  <si>
    <t>koelinstallatie, verdamperblok, LED-verlichting, regelkastje, remote max. 15 meter</t>
  </si>
  <si>
    <t>hygienische stellingen in U-vorm</t>
  </si>
  <si>
    <t>vloergoot met maasroosters</t>
  </si>
  <si>
    <t>Centraal koelsysteem</t>
  </si>
  <si>
    <t>koelinstallatie remote (verdamper, display, verlichting, leidingwerk)</t>
  </si>
  <si>
    <t>centrale koel-installatie, 3x koelcompressor, 1x frequentiegeregeld</t>
  </si>
  <si>
    <t>schakelkast</t>
  </si>
  <si>
    <t>Magazijn</t>
  </si>
  <si>
    <t>stellingen tbv opslag</t>
  </si>
  <si>
    <t>Totaal Back of House</t>
  </si>
  <si>
    <t xml:space="preserve">Verdieping </t>
  </si>
  <si>
    <t xml:space="preserve">Pantries door het gehele gebouw </t>
  </si>
  <si>
    <t>BG</t>
  </si>
  <si>
    <t>Begane grond - A-FFE-T-B-H-02.1 - Coffeebar (17 m2)</t>
  </si>
  <si>
    <t xml:space="preserve">drankenkoeling, 2-deurs, Gamko E3/22MU - antraciet - gesloten deuren </t>
  </si>
  <si>
    <t xml:space="preserve">glazenspoelmachine, Meiko (korfmaat 500 x 500 mm) </t>
  </si>
  <si>
    <t>osmose apparaat, Meiko</t>
  </si>
  <si>
    <t xml:space="preserve">gekoelde opzetvitrine voor food items, gehard glas, maatvoering 800 x 400 x 400 mm </t>
  </si>
  <si>
    <t>Verdieping 1 - A-FFE-T-B-H-03 - Coffeebar (13m2)</t>
  </si>
  <si>
    <t xml:space="preserve">Verdieping 2 - A-FFE-T-B-H-07 - P1 Pantry Medewerkers (Plateau)  </t>
  </si>
  <si>
    <t xml:space="preserve">Verdieping 3 - A-FFE-T-B-H-10 - Pantry - diversen (Plateau)  </t>
  </si>
  <si>
    <t xml:space="preserve">Verdieping 5 - bk6_85_05_ABT_DRAFT - Pantry Burgemeester &amp; Wethouders </t>
  </si>
  <si>
    <t>drankenkoeling, 3-deurs, Gamko E3/222MU - antraciet - gesloten deuren - afsluitbaar</t>
  </si>
  <si>
    <t>Verdieping 6 - A-FFE-T-B-H-05  - Pegasoos Bar</t>
  </si>
  <si>
    <t>fustenkoeler 6 x 20 ltr, Gamko FK2-25/6R</t>
  </si>
  <si>
    <t>tapblad met spoelbak en spoelkruisje, Franke Starline - ST-BB180-1</t>
  </si>
  <si>
    <t>tapkraan met drie kranen, model afhankelijk van bierbrouwer</t>
  </si>
  <si>
    <t xml:space="preserve">onderkast voor CO2 fles </t>
  </si>
  <si>
    <t>koeling 3 secties, Gamko E3/222MU - antraciet - gesloten deuren - afsluitbaar</t>
  </si>
  <si>
    <t xml:space="preserve">Totaal Pantries </t>
  </si>
  <si>
    <t>Totaal Back of House begane grond</t>
  </si>
  <si>
    <t xml:space="preserve">GRAND TOTAL EQUIPMENT </t>
  </si>
  <si>
    <t xml:space="preserve">MONTAGE / INSTALLATIE / OVERIGE KOSTEN </t>
  </si>
  <si>
    <t>AANSLUITEN MEERPRIJS</t>
  </si>
  <si>
    <t>SUBTOTAAL</t>
  </si>
  <si>
    <t>TOTAAL</t>
  </si>
  <si>
    <t>TOTAAL APPARATUUR</t>
  </si>
  <si>
    <t>TOTALE KOSTEN INSTALLATIE &amp; OVERIGE</t>
  </si>
  <si>
    <t>PROJECTKORTING</t>
  </si>
  <si>
    <t>TOTAALBEDRAG EXCL. BTW</t>
  </si>
  <si>
    <t xml:space="preserve">Onderwerp: </t>
  </si>
  <si>
    <t>Onderhoud (preventief &amp; correctief)</t>
  </si>
  <si>
    <t xml:space="preserve">Discipline: </t>
  </si>
  <si>
    <t>Grootkeuken Dordthuis</t>
  </si>
  <si>
    <t>Toelichting</t>
  </si>
  <si>
    <t xml:space="preserve">Voor de EMVI‑beoordeling worden de onderhoudskosten berekend op basis van fictieve afname. Inschrijvers worden verzocht de tarieven in te vullen conform het prijzenblad. </t>
  </si>
  <si>
    <t xml:space="preserve">Datum: </t>
  </si>
  <si>
    <t>In dit tabblad kunt u de all‑in uurtarieven (prijspeil 2026) voor het correctief onderhoud opnemen, in overeenstemming met de gestelde servicekaders.
Voor het preventief onderhoud kunt u de integrale onderhoudsprijs per jaar opvoeren.</t>
  </si>
  <si>
    <t xml:space="preserve">Versie: </t>
  </si>
  <si>
    <t>Correctief onderhoud (all‑in uurtarieven per monteur, exclusief materialen)</t>
  </si>
  <si>
    <t>Servicetijdvak</t>
  </si>
  <si>
    <t>All-in uurtarief (€)</t>
  </si>
  <si>
    <t>Jaarlijkse kosten in € excl. BTW</t>
  </si>
  <si>
    <t>Maandag t/m vrijdag 08:00 – 18:00</t>
  </si>
  <si>
    <t>Maandag t/m vrijdag 18:00 – 24:00</t>
  </si>
  <si>
    <t>Zaterdag en zondag 08:00 – 18:00</t>
  </si>
  <si>
    <t>Totaal (o.b.v. fictieve aantallen)</t>
  </si>
  <si>
    <t>Onderdeel</t>
  </si>
  <si>
    <t>Preventief onderhoud per jaar</t>
  </si>
  <si>
    <t>Preventief onderhoud (integrale onderhoudsprijs per contractjaar)</t>
  </si>
  <si>
    <t>Uren per jaar (rekenkundig tbv EMVI)</t>
  </si>
  <si>
    <t>Per contractjaar</t>
  </si>
  <si>
    <t>Jaarpijs (€)</t>
  </si>
  <si>
    <t xml:space="preserve">Totaal </t>
  </si>
  <si>
    <t>Totaal Onderhoud</t>
  </si>
  <si>
    <t>Totaal Onderhoud initiële contractperiode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</si>
</sst>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  <numFmt numFmtId="166" formatCode="#,##0.0_ ;[Red]\-#,##0.0\ "/>
    <numFmt numFmtId="167" formatCode="#,##0_ ;[Red]\-#,##0\ "/>
    <numFmt numFmtId="168" formatCode="_ [$€-2]\ * #,##0.00_ ;_ [$€-2]\ * \-#,##0.00_ ;_ [$€-2]\ * &quot;-&quot;??_ ;_ @_ "/>
  </numFmts>
  <fonts count="7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rgb="FF0070C0"/>
      <name val="Arial"/>
      <family val="2"/>
    </font>
    <font>
      <b/>
      <sz val="20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i/>
      <sz val="12"/>
      <color theme="1"/>
      <name val="Calibri"/>
      <family val="2"/>
      <scheme val="minor"/>
    </font>
    <font>
      <sz val="14"/>
      <name val="Arial"/>
      <family val="2"/>
    </font>
    <font>
      <i/>
      <sz val="12"/>
      <color rgb="FFFF0000"/>
      <name val="Arial"/>
      <family val="2"/>
    </font>
    <font>
      <sz val="11"/>
      <color rgb="FF0070C0"/>
      <name val="Calibri (Hoofdtekst)"/>
    </font>
    <font>
      <b/>
      <sz val="12"/>
      <color rgb="FF0070C0"/>
      <name val="Calibri (Hoofdtekst)"/>
    </font>
    <font>
      <sz val="12"/>
      <color rgb="FF0070C0"/>
      <name val="Calibri (Hoofdtekst)"/>
    </font>
    <font>
      <sz val="11"/>
      <name val="Calibri (Hoofdtekst)"/>
    </font>
    <font>
      <sz val="12"/>
      <name val="Calibri"/>
      <family val="2"/>
      <scheme val="minor"/>
    </font>
    <font>
      <b/>
      <sz val="12"/>
      <name val="Calibri (Hoofdtekst)"/>
    </font>
    <font>
      <sz val="11"/>
      <color rgb="FF0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2"/>
      <name val="Aptos"/>
      <family val="2"/>
    </font>
    <font>
      <b/>
      <sz val="11"/>
      <color rgb="FF0070C0"/>
      <name val="Arial"/>
      <family val="2"/>
    </font>
    <font>
      <sz val="9"/>
      <name val="Univers"/>
      <family val="2"/>
    </font>
    <font>
      <sz val="11"/>
      <name val="Verdana"/>
      <family val="2"/>
    </font>
    <font>
      <sz val="9"/>
      <color theme="1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1"/>
      <color rgb="FF000000"/>
      <name val="Verdana"/>
      <family val="2"/>
    </font>
    <font>
      <u/>
      <sz val="11"/>
      <color indexed="8"/>
      <name val="Verdana"/>
      <family val="2"/>
    </font>
    <font>
      <u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6"/>
      <color rgb="FF000000"/>
      <name val="Verdana"/>
      <family val="2"/>
    </font>
    <font>
      <b/>
      <sz val="11"/>
      <color theme="0"/>
      <name val="Verdana"/>
      <family val="2"/>
    </font>
    <font>
      <b/>
      <sz val="16"/>
      <color rgb="FF7030A0"/>
      <name val="Calibri"/>
      <family val="2"/>
      <scheme val="minor"/>
    </font>
    <font>
      <b/>
      <sz val="11"/>
      <color rgb="FF7030A0"/>
      <name val="Verdana"/>
      <family val="2"/>
    </font>
    <font>
      <i/>
      <sz val="9"/>
      <color theme="1"/>
      <name val="Verdana"/>
      <family val="2"/>
    </font>
    <font>
      <b/>
      <sz val="9"/>
      <color rgb="FF7030A0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3AEB6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/>
      <bottom style="thin">
        <color rgb="FFFF0000"/>
      </bottom>
      <diagonal/>
    </border>
    <border>
      <left style="thin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16" borderId="0" applyNumberFormat="0" applyBorder="0" applyAlignment="0" applyProtection="0"/>
    <xf numFmtId="44" fontId="3" fillId="0" borderId="0" applyFont="0" applyFill="0" applyBorder="0" applyAlignment="0" applyProtection="0"/>
    <xf numFmtId="166" fontId="62" fillId="0" borderId="0">
      <alignment vertical="center"/>
      <protection locked="0"/>
    </xf>
  </cellStyleXfs>
  <cellXfs count="302">
    <xf numFmtId="0" fontId="0" fillId="0" borderId="0" xfId="0"/>
    <xf numFmtId="0" fontId="21" fillId="0" borderId="15" xfId="0" applyFont="1" applyBorder="1" applyProtection="1">
      <protection locked="0"/>
    </xf>
    <xf numFmtId="164" fontId="21" fillId="39" borderId="15" xfId="0" applyNumberFormat="1" applyFont="1" applyFill="1" applyBorder="1" applyProtection="1">
      <protection locked="0"/>
    </xf>
    <xf numFmtId="0" fontId="21" fillId="39" borderId="15" xfId="0" applyFont="1" applyFill="1" applyBorder="1" applyProtection="1">
      <protection locked="0"/>
    </xf>
    <xf numFmtId="0" fontId="21" fillId="39" borderId="15" xfId="0" applyFont="1" applyFill="1" applyBorder="1" applyAlignment="1" applyProtection="1">
      <alignment horizontal="center"/>
      <protection locked="0"/>
    </xf>
    <xf numFmtId="0" fontId="21" fillId="39" borderId="22" xfId="0" applyFont="1" applyFill="1" applyBorder="1" applyProtection="1">
      <protection locked="0"/>
    </xf>
    <xf numFmtId="0" fontId="28" fillId="0" borderId="15" xfId="0" applyFont="1" applyBorder="1" applyProtection="1">
      <protection locked="0"/>
    </xf>
    <xf numFmtId="44" fontId="30" fillId="0" borderId="15" xfId="43" applyFont="1" applyBorder="1" applyAlignment="1" applyProtection="1">
      <alignment horizontal="center"/>
    </xf>
    <xf numFmtId="0" fontId="31" fillId="0" borderId="15" xfId="0" applyFont="1" applyBorder="1" applyProtection="1">
      <protection locked="0"/>
    </xf>
    <xf numFmtId="0" fontId="35" fillId="0" borderId="15" xfId="0" applyFont="1" applyBorder="1" applyProtection="1">
      <protection locked="0"/>
    </xf>
    <xf numFmtId="166" fontId="63" fillId="0" borderId="0" xfId="44" applyFont="1" applyAlignment="1" applyProtection="1">
      <alignment horizontal="right" vertical="center"/>
    </xf>
    <xf numFmtId="166" fontId="65" fillId="0" borderId="0" xfId="44" applyFont="1" applyProtection="1">
      <alignment vertical="center"/>
    </xf>
    <xf numFmtId="166" fontId="66" fillId="0" borderId="30" xfId="44" applyFont="1" applyBorder="1" applyProtection="1">
      <alignment vertical="center"/>
    </xf>
    <xf numFmtId="167" fontId="65" fillId="0" borderId="0" xfId="44" applyNumberFormat="1" applyFont="1" applyProtection="1">
      <alignment vertical="center"/>
    </xf>
    <xf numFmtId="166" fontId="68" fillId="0" borderId="0" xfId="44" applyFont="1" applyProtection="1">
      <alignment vertical="center"/>
    </xf>
    <xf numFmtId="166" fontId="72" fillId="0" borderId="0" xfId="44" applyFont="1" applyProtection="1">
      <alignment vertical="center"/>
    </xf>
    <xf numFmtId="166" fontId="63" fillId="0" borderId="0" xfId="44" applyFont="1" applyAlignment="1" applyProtection="1">
      <alignment horizontal="left" vertical="center"/>
    </xf>
    <xf numFmtId="165" fontId="70" fillId="39" borderId="15" xfId="43" applyNumberFormat="1" applyFont="1" applyFill="1" applyBorder="1" applyAlignment="1" applyProtection="1">
      <alignment horizontal="right" vertical="top"/>
      <protection locked="0"/>
    </xf>
    <xf numFmtId="166" fontId="76" fillId="0" borderId="0" xfId="44" applyFont="1" applyProtection="1">
      <alignment vertical="center"/>
    </xf>
    <xf numFmtId="0" fontId="70" fillId="42" borderId="15" xfId="43" applyNumberFormat="1" applyFont="1" applyFill="1" applyBorder="1" applyAlignment="1" applyProtection="1">
      <alignment horizontal="right" vertical="top"/>
    </xf>
    <xf numFmtId="165" fontId="70" fillId="42" borderId="15" xfId="43" applyNumberFormat="1" applyFont="1" applyFill="1" applyBorder="1" applyAlignment="1" applyProtection="1">
      <alignment horizontal="right" vertical="top"/>
    </xf>
    <xf numFmtId="0" fontId="77" fillId="0" borderId="0" xfId="0" applyFont="1" applyAlignment="1">
      <alignment wrapText="1"/>
    </xf>
    <xf numFmtId="14" fontId="63" fillId="0" borderId="0" xfId="0" applyNumberFormat="1" applyFont="1" applyAlignment="1">
      <alignment horizontal="left" vertical="center"/>
    </xf>
    <xf numFmtId="0" fontId="64" fillId="0" borderId="0" xfId="0" applyFont="1"/>
    <xf numFmtId="0" fontId="64" fillId="0" borderId="29" xfId="0" applyFont="1" applyBorder="1"/>
    <xf numFmtId="168" fontId="67" fillId="0" borderId="29" xfId="0" applyNumberFormat="1" applyFont="1" applyBorder="1"/>
    <xf numFmtId="168" fontId="69" fillId="0" borderId="0" xfId="0" applyNumberFormat="1" applyFont="1"/>
    <xf numFmtId="168" fontId="70" fillId="0" borderId="29" xfId="0" applyNumberFormat="1" applyFont="1" applyBorder="1"/>
    <xf numFmtId="0" fontId="0" fillId="0" borderId="0" xfId="0" applyAlignment="1">
      <alignment horizontal="left"/>
    </xf>
    <xf numFmtId="0" fontId="33" fillId="35" borderId="10" xfId="0" applyFont="1" applyFill="1" applyBorder="1" applyAlignment="1">
      <alignment horizontal="left"/>
    </xf>
    <xf numFmtId="0" fontId="34" fillId="35" borderId="11" xfId="0" applyFont="1" applyFill="1" applyBorder="1" applyAlignment="1">
      <alignment horizontal="left"/>
    </xf>
    <xf numFmtId="0" fontId="21" fillId="35" borderId="11" xfId="0" applyFont="1" applyFill="1" applyBorder="1" applyAlignment="1">
      <alignment horizontal="center"/>
    </xf>
    <xf numFmtId="164" fontId="21" fillId="35" borderId="11" xfId="0" applyNumberFormat="1" applyFont="1" applyFill="1" applyBorder="1"/>
    <xf numFmtId="0" fontId="21" fillId="35" borderId="11" xfId="0" applyFont="1" applyFill="1" applyBorder="1"/>
    <xf numFmtId="0" fontId="21" fillId="35" borderId="17" xfId="0" applyFont="1" applyFill="1" applyBorder="1"/>
    <xf numFmtId="0" fontId="33" fillId="35" borderId="12" xfId="0" applyFont="1" applyFill="1" applyBorder="1" applyAlignment="1">
      <alignment horizontal="left"/>
    </xf>
    <xf numFmtId="0" fontId="36" fillId="35" borderId="0" xfId="0" applyFont="1" applyFill="1"/>
    <xf numFmtId="0" fontId="21" fillId="35" borderId="0" xfId="0" applyFont="1" applyFill="1" applyAlignment="1">
      <alignment horizontal="center"/>
    </xf>
    <xf numFmtId="164" fontId="21" fillId="35" borderId="0" xfId="0" applyNumberFormat="1" applyFont="1" applyFill="1"/>
    <xf numFmtId="0" fontId="21" fillId="35" borderId="0" xfId="0" applyFont="1" applyFill="1"/>
    <xf numFmtId="0" fontId="21" fillId="35" borderId="18" xfId="0" applyFont="1" applyFill="1" applyBorder="1"/>
    <xf numFmtId="0" fontId="22" fillId="35" borderId="12" xfId="0" applyFont="1" applyFill="1" applyBorder="1" applyAlignment="1">
      <alignment horizontal="left"/>
    </xf>
    <xf numFmtId="0" fontId="21" fillId="35" borderId="0" xfId="0" applyFont="1" applyFill="1" applyAlignment="1">
      <alignment horizontal="left"/>
    </xf>
    <xf numFmtId="0" fontId="42" fillId="35" borderId="12" xfId="0" applyFont="1" applyFill="1" applyBorder="1" applyAlignment="1">
      <alignment horizontal="left"/>
    </xf>
    <xf numFmtId="0" fontId="35" fillId="35" borderId="0" xfId="0" applyFont="1" applyFill="1" applyAlignment="1">
      <alignment horizontal="left"/>
    </xf>
    <xf numFmtId="49" fontId="24" fillId="35" borderId="18" xfId="0" applyNumberFormat="1" applyFont="1" applyFill="1" applyBorder="1"/>
    <xf numFmtId="0" fontId="60" fillId="35" borderId="0" xfId="0" applyFont="1" applyFill="1"/>
    <xf numFmtId="14" fontId="21" fillId="35" borderId="0" xfId="0" applyNumberFormat="1" applyFont="1" applyFill="1" applyAlignment="1">
      <alignment horizontal="left"/>
    </xf>
    <xf numFmtId="0" fontId="42" fillId="35" borderId="13" xfId="0" applyFont="1" applyFill="1" applyBorder="1" applyAlignment="1">
      <alignment horizontal="left" wrapText="1"/>
    </xf>
    <xf numFmtId="0" fontId="21" fillId="35" borderId="14" xfId="0" applyFont="1" applyFill="1" applyBorder="1" applyAlignment="1">
      <alignment horizontal="center"/>
    </xf>
    <xf numFmtId="164" fontId="21" fillId="35" borderId="14" xfId="0" applyNumberFormat="1" applyFont="1" applyFill="1" applyBorder="1"/>
    <xf numFmtId="0" fontId="21" fillId="35" borderId="14" xfId="0" applyFont="1" applyFill="1" applyBorder="1"/>
    <xf numFmtId="0" fontId="21" fillId="35" borderId="19" xfId="0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6" fillId="0" borderId="1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164" fontId="24" fillId="0" borderId="11" xfId="0" applyNumberFormat="1" applyFont="1" applyBorder="1" applyAlignment="1">
      <alignment horizontal="center"/>
    </xf>
    <xf numFmtId="0" fontId="30" fillId="0" borderId="11" xfId="0" applyFont="1" applyBorder="1"/>
    <xf numFmtId="49" fontId="24" fillId="0" borderId="11" xfId="0" applyNumberFormat="1" applyFont="1" applyBorder="1" applyAlignment="1">
      <alignment horizontal="center"/>
    </xf>
    <xf numFmtId="0" fontId="24" fillId="0" borderId="17" xfId="0" applyFont="1" applyBorder="1"/>
    <xf numFmtId="0" fontId="21" fillId="0" borderId="12" xfId="0" applyFont="1" applyBorder="1" applyAlignment="1">
      <alignment horizontal="left"/>
    </xf>
    <xf numFmtId="49" fontId="27" fillId="0" borderId="0" xfId="0" applyNumberFormat="1" applyFont="1" applyAlignment="1">
      <alignment horizontal="center"/>
    </xf>
    <xf numFmtId="0" fontId="21" fillId="0" borderId="18" xfId="0" applyFont="1" applyBorder="1"/>
    <xf numFmtId="0" fontId="32" fillId="0" borderId="0" xfId="0" applyFont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164" fontId="32" fillId="0" borderId="14" xfId="0" applyNumberFormat="1" applyFont="1" applyBorder="1"/>
    <xf numFmtId="0" fontId="32" fillId="0" borderId="14" xfId="0" applyFont="1" applyBorder="1"/>
    <xf numFmtId="0" fontId="61" fillId="0" borderId="19" xfId="0" applyFont="1" applyBorder="1"/>
    <xf numFmtId="0" fontId="43" fillId="37" borderId="26" xfId="0" applyFont="1" applyFill="1" applyBorder="1" applyAlignment="1">
      <alignment horizontal="left" vertical="center"/>
    </xf>
    <xf numFmtId="0" fontId="46" fillId="37" borderId="27" xfId="0" applyFont="1" applyFill="1" applyBorder="1"/>
    <xf numFmtId="0" fontId="44" fillId="37" borderId="27" xfId="0" applyFont="1" applyFill="1" applyBorder="1" applyAlignment="1">
      <alignment horizontal="center"/>
    </xf>
    <xf numFmtId="44" fontId="50" fillId="37" borderId="27" xfId="43" applyFont="1" applyFill="1" applyBorder="1" applyAlignment="1" applyProtection="1">
      <alignment horizontal="center"/>
    </xf>
    <xf numFmtId="164" fontId="35" fillId="37" borderId="27" xfId="0" applyNumberFormat="1" applyFont="1" applyFill="1" applyBorder="1"/>
    <xf numFmtId="0" fontId="35" fillId="37" borderId="27" xfId="0" applyFont="1" applyFill="1" applyBorder="1"/>
    <xf numFmtId="49" fontId="48" fillId="37" borderId="27" xfId="0" applyNumberFormat="1" applyFont="1" applyFill="1" applyBorder="1" applyAlignment="1">
      <alignment horizontal="center"/>
    </xf>
    <xf numFmtId="0" fontId="0" fillId="37" borderId="28" xfId="0" applyFill="1" applyBorder="1"/>
    <xf numFmtId="0" fontId="44" fillId="0" borderId="0" xfId="0" applyFont="1"/>
    <xf numFmtId="0" fontId="37" fillId="0" borderId="21" xfId="0" applyFont="1" applyBorder="1" applyAlignment="1">
      <alignment horizontal="left" vertical="center"/>
    </xf>
    <xf numFmtId="0" fontId="37" fillId="0" borderId="15" xfId="0" applyFont="1" applyBorder="1"/>
    <xf numFmtId="0" fontId="1" fillId="0" borderId="15" xfId="0" applyFont="1" applyBorder="1" applyAlignment="1">
      <alignment horizontal="center"/>
    </xf>
    <xf numFmtId="164" fontId="21" fillId="0" borderId="15" xfId="0" applyNumberFormat="1" applyFont="1" applyBorder="1"/>
    <xf numFmtId="0" fontId="21" fillId="0" borderId="15" xfId="0" applyFont="1" applyBorder="1"/>
    <xf numFmtId="49" fontId="27" fillId="0" borderId="15" xfId="0" applyNumberFormat="1" applyFont="1" applyBorder="1" applyAlignment="1">
      <alignment horizontal="center"/>
    </xf>
    <xf numFmtId="0" fontId="21" fillId="0" borderId="22" xfId="0" applyFont="1" applyBorder="1"/>
    <xf numFmtId="0" fontId="20" fillId="0" borderId="21" xfId="0" applyFont="1" applyBorder="1" applyAlignment="1">
      <alignment horizontal="left"/>
    </xf>
    <xf numFmtId="0" fontId="20" fillId="0" borderId="15" xfId="0" applyFont="1" applyBorder="1"/>
    <xf numFmtId="0" fontId="38" fillId="0" borderId="15" xfId="0" applyFont="1" applyBorder="1" applyAlignment="1">
      <alignment horizontal="center"/>
    </xf>
    <xf numFmtId="164" fontId="30" fillId="0" borderId="15" xfId="0" applyNumberFormat="1" applyFont="1" applyBorder="1"/>
    <xf numFmtId="0" fontId="28" fillId="0" borderId="15" xfId="0" applyFont="1" applyBorder="1"/>
    <xf numFmtId="49" fontId="1" fillId="34" borderId="21" xfId="0" applyNumberFormat="1" applyFont="1" applyFill="1" applyBorder="1" applyAlignment="1">
      <alignment horizontal="left" vertical="center"/>
    </xf>
    <xf numFmtId="0" fontId="37" fillId="34" borderId="15" xfId="0" applyFont="1" applyFill="1" applyBorder="1"/>
    <xf numFmtId="44" fontId="30" fillId="34" borderId="15" xfId="43" applyFont="1" applyFill="1" applyBorder="1" applyAlignment="1" applyProtection="1">
      <alignment horizontal="center"/>
    </xf>
    <xf numFmtId="164" fontId="30" fillId="34" borderId="15" xfId="0" applyNumberFormat="1" applyFont="1" applyFill="1" applyBorder="1"/>
    <xf numFmtId="0" fontId="28" fillId="34" borderId="15" xfId="0" applyFont="1" applyFill="1" applyBorder="1"/>
    <xf numFmtId="0" fontId="21" fillId="34" borderId="15" xfId="0" applyFont="1" applyFill="1" applyBorder="1"/>
    <xf numFmtId="49" fontId="27" fillId="34" borderId="15" xfId="0" applyNumberFormat="1" applyFont="1" applyFill="1" applyBorder="1" applyAlignment="1">
      <alignment horizontal="center"/>
    </xf>
    <xf numFmtId="0" fontId="21" fillId="34" borderId="22" xfId="0" applyFont="1" applyFill="1" applyBorder="1"/>
    <xf numFmtId="49" fontId="0" fillId="0" borderId="21" xfId="0" applyNumberFormat="1" applyBorder="1" applyAlignment="1">
      <alignment horizontal="left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38" fillId="0" borderId="15" xfId="0" applyFont="1" applyBorder="1"/>
    <xf numFmtId="0" fontId="0" fillId="0" borderId="22" xfId="0" applyBorder="1"/>
    <xf numFmtId="164" fontId="21" fillId="34" borderId="15" xfId="0" applyNumberFormat="1" applyFont="1" applyFill="1" applyBorder="1"/>
    <xf numFmtId="49" fontId="1" fillId="0" borderId="21" xfId="0" applyNumberFormat="1" applyFont="1" applyBorder="1" applyAlignment="1">
      <alignment horizontal="left" vertical="center"/>
    </xf>
    <xf numFmtId="0" fontId="49" fillId="0" borderId="15" xfId="0" applyFont="1" applyBorder="1"/>
    <xf numFmtId="49" fontId="38" fillId="0" borderId="21" xfId="0" applyNumberFormat="1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8" fillId="0" borderId="21" xfId="0" applyFont="1" applyBorder="1" applyAlignment="1">
      <alignment horizontal="left"/>
    </xf>
    <xf numFmtId="0" fontId="40" fillId="0" borderId="21" xfId="0" applyFont="1" applyBorder="1" applyAlignment="1">
      <alignment horizontal="left" vertical="center"/>
    </xf>
    <xf numFmtId="0" fontId="59" fillId="0" borderId="15" xfId="0" applyFont="1" applyBorder="1"/>
    <xf numFmtId="0" fontId="0" fillId="40" borderId="21" xfId="0" applyFill="1" applyBorder="1" applyAlignment="1">
      <alignment horizontal="left" vertical="center"/>
    </xf>
    <xf numFmtId="0" fontId="38" fillId="40" borderId="15" xfId="0" applyFont="1" applyFill="1" applyBorder="1" applyAlignment="1">
      <alignment wrapText="1"/>
    </xf>
    <xf numFmtId="0" fontId="38" fillId="40" borderId="15" xfId="0" applyFont="1" applyFill="1" applyBorder="1" applyAlignment="1">
      <alignment horizontal="center"/>
    </xf>
    <xf numFmtId="44" fontId="30" fillId="40" borderId="15" xfId="43" applyFont="1" applyFill="1" applyBorder="1" applyAlignment="1" applyProtection="1">
      <alignment horizontal="center"/>
    </xf>
    <xf numFmtId="164" fontId="21" fillId="40" borderId="15" xfId="0" applyNumberFormat="1" applyFont="1" applyFill="1" applyBorder="1"/>
    <xf numFmtId="0" fontId="21" fillId="40" borderId="15" xfId="0" applyFont="1" applyFill="1" applyBorder="1"/>
    <xf numFmtId="49" fontId="27" fillId="40" borderId="15" xfId="0" applyNumberFormat="1" applyFont="1" applyFill="1" applyBorder="1" applyAlignment="1">
      <alignment horizontal="center"/>
    </xf>
    <xf numFmtId="0" fontId="21" fillId="40" borderId="22" xfId="0" applyFont="1" applyFill="1" applyBorder="1"/>
    <xf numFmtId="44" fontId="30" fillId="34" borderId="16" xfId="0" applyNumberFormat="1" applyFont="1" applyFill="1" applyBorder="1" applyAlignment="1">
      <alignment horizontal="center"/>
    </xf>
    <xf numFmtId="0" fontId="51" fillId="0" borderId="0" xfId="0" applyFont="1" applyAlignment="1">
      <alignment horizontal="right"/>
    </xf>
    <xf numFmtId="0" fontId="30" fillId="34" borderId="15" xfId="0" applyFont="1" applyFill="1" applyBorder="1"/>
    <xf numFmtId="49" fontId="24" fillId="34" borderId="15" xfId="0" applyNumberFormat="1" applyFont="1" applyFill="1" applyBorder="1" applyAlignment="1">
      <alignment horizontal="center"/>
    </xf>
    <xf numFmtId="0" fontId="30" fillId="34" borderId="22" xfId="0" applyFont="1" applyFill="1" applyBorder="1"/>
    <xf numFmtId="0" fontId="21" fillId="0" borderId="21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5" xfId="0" applyFont="1" applyBorder="1" applyAlignment="1">
      <alignment horizontal="center"/>
    </xf>
    <xf numFmtId="164" fontId="39" fillId="0" borderId="16" xfId="0" applyNumberFormat="1" applyFont="1" applyBorder="1"/>
    <xf numFmtId="0" fontId="41" fillId="36" borderId="23" xfId="0" applyFont="1" applyFill="1" applyBorder="1" applyAlignment="1">
      <alignment horizontal="left"/>
    </xf>
    <xf numFmtId="0" fontId="42" fillId="36" borderId="24" xfId="0" applyFont="1" applyFill="1" applyBorder="1" applyAlignment="1">
      <alignment horizontal="left"/>
    </xf>
    <xf numFmtId="0" fontId="42" fillId="36" borderId="24" xfId="0" applyFont="1" applyFill="1" applyBorder="1" applyAlignment="1">
      <alignment horizontal="center"/>
    </xf>
    <xf numFmtId="164" fontId="42" fillId="36" borderId="24" xfId="0" applyNumberFormat="1" applyFont="1" applyFill="1" applyBorder="1"/>
    <xf numFmtId="0" fontId="41" fillId="36" borderId="24" xfId="0" applyFont="1" applyFill="1" applyBorder="1"/>
    <xf numFmtId="0" fontId="41" fillId="36" borderId="24" xfId="0" applyFont="1" applyFill="1" applyBorder="1" applyAlignment="1">
      <alignment horizontal="center"/>
    </xf>
    <xf numFmtId="0" fontId="41" fillId="36" borderId="25" xfId="0" applyFont="1" applyFill="1" applyBorder="1"/>
    <xf numFmtId="0" fontId="2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64" fontId="30" fillId="0" borderId="0" xfId="0" applyNumberFormat="1" applyFont="1"/>
    <xf numFmtId="0" fontId="46" fillId="34" borderId="26" xfId="0" applyFont="1" applyFill="1" applyBorder="1" applyAlignment="1">
      <alignment horizontal="left"/>
    </xf>
    <xf numFmtId="0" fontId="46" fillId="34" borderId="27" xfId="0" applyFont="1" applyFill="1" applyBorder="1" applyAlignment="1">
      <alignment horizontal="left"/>
    </xf>
    <xf numFmtId="0" fontId="46" fillId="34" borderId="27" xfId="0" applyFont="1" applyFill="1" applyBorder="1" applyAlignment="1">
      <alignment horizontal="center"/>
    </xf>
    <xf numFmtId="164" fontId="47" fillId="34" borderId="27" xfId="0" applyNumberFormat="1" applyFont="1" applyFill="1" applyBorder="1"/>
    <xf numFmtId="0" fontId="31" fillId="34" borderId="27" xfId="0" applyFont="1" applyFill="1" applyBorder="1"/>
    <xf numFmtId="49" fontId="48" fillId="34" borderId="27" xfId="0" applyNumberFormat="1" applyFont="1" applyFill="1" applyBorder="1" applyAlignment="1">
      <alignment horizontal="center"/>
    </xf>
    <xf numFmtId="0" fontId="31" fillId="34" borderId="28" xfId="0" applyFont="1" applyFill="1" applyBorder="1"/>
    <xf numFmtId="0" fontId="46" fillId="0" borderId="21" xfId="0" applyFont="1" applyBorder="1" applyAlignment="1">
      <alignment horizontal="left"/>
    </xf>
    <xf numFmtId="0" fontId="46" fillId="0" borderId="15" xfId="0" applyFont="1" applyBorder="1" applyAlignment="1">
      <alignment horizontal="left"/>
    </xf>
    <xf numFmtId="0" fontId="46" fillId="0" borderId="15" xfId="0" applyFont="1" applyBorder="1" applyAlignment="1">
      <alignment horizontal="center"/>
    </xf>
    <xf numFmtId="164" fontId="47" fillId="0" borderId="15" xfId="0" applyNumberFormat="1" applyFont="1" applyBorder="1"/>
    <xf numFmtId="0" fontId="31" fillId="0" borderId="15" xfId="0" applyFont="1" applyBorder="1"/>
    <xf numFmtId="49" fontId="48" fillId="0" borderId="15" xfId="0" applyNumberFormat="1" applyFont="1" applyBorder="1" applyAlignment="1">
      <alignment horizontal="center"/>
    </xf>
    <xf numFmtId="0" fontId="31" fillId="0" borderId="22" xfId="0" applyFont="1" applyBorder="1"/>
    <xf numFmtId="0" fontId="53" fillId="34" borderId="21" xfId="0" applyFont="1" applyFill="1" applyBorder="1" applyAlignment="1">
      <alignment horizontal="left" vertical="center"/>
    </xf>
    <xf numFmtId="0" fontId="46" fillId="34" borderId="15" xfId="0" applyFont="1" applyFill="1" applyBorder="1"/>
    <xf numFmtId="0" fontId="54" fillId="34" borderId="15" xfId="0" applyFont="1" applyFill="1" applyBorder="1" applyAlignment="1">
      <alignment horizontal="center"/>
    </xf>
    <xf numFmtId="164" fontId="47" fillId="34" borderId="15" xfId="0" applyNumberFormat="1" applyFont="1" applyFill="1" applyBorder="1"/>
    <xf numFmtId="0" fontId="31" fillId="34" borderId="15" xfId="0" applyFont="1" applyFill="1" applyBorder="1"/>
    <xf numFmtId="49" fontId="48" fillId="34" borderId="15" xfId="0" applyNumberFormat="1" applyFont="1" applyFill="1" applyBorder="1" applyAlignment="1">
      <alignment horizontal="center"/>
    </xf>
    <xf numFmtId="0" fontId="31" fillId="34" borderId="22" xfId="0" applyFont="1" applyFill="1" applyBorder="1"/>
    <xf numFmtId="0" fontId="55" fillId="0" borderId="21" xfId="0" applyFont="1" applyBorder="1" applyAlignment="1">
      <alignment horizontal="left"/>
    </xf>
    <xf numFmtId="0" fontId="55" fillId="0" borderId="15" xfId="0" applyFont="1" applyBorder="1" applyAlignment="1">
      <alignment horizontal="center"/>
    </xf>
    <xf numFmtId="164" fontId="21" fillId="0" borderId="20" xfId="0" applyNumberFormat="1" applyFont="1" applyBorder="1"/>
    <xf numFmtId="0" fontId="35" fillId="0" borderId="15" xfId="0" applyFont="1" applyBorder="1"/>
    <xf numFmtId="0" fontId="52" fillId="0" borderId="15" xfId="0" applyFont="1" applyBorder="1" applyAlignment="1">
      <alignment horizontal="center"/>
    </xf>
    <xf numFmtId="164" fontId="30" fillId="0" borderId="20" xfId="0" applyNumberFormat="1" applyFont="1" applyBorder="1"/>
    <xf numFmtId="0" fontId="52" fillId="0" borderId="15" xfId="0" applyFont="1" applyBorder="1"/>
    <xf numFmtId="0" fontId="46" fillId="34" borderId="21" xfId="0" applyFont="1" applyFill="1" applyBorder="1" applyAlignment="1">
      <alignment horizontal="left"/>
    </xf>
    <xf numFmtId="0" fontId="45" fillId="34" borderId="15" xfId="0" applyFont="1" applyFill="1" applyBorder="1" applyAlignment="1">
      <alignment horizontal="left"/>
    </xf>
    <xf numFmtId="0" fontId="46" fillId="34" borderId="15" xfId="0" applyFont="1" applyFill="1" applyBorder="1" applyAlignment="1">
      <alignment horizontal="center"/>
    </xf>
    <xf numFmtId="0" fontId="35" fillId="34" borderId="15" xfId="0" applyFont="1" applyFill="1" applyBorder="1"/>
    <xf numFmtId="0" fontId="56" fillId="0" borderId="15" xfId="0" applyFont="1" applyBorder="1" applyAlignment="1">
      <alignment horizontal="center"/>
    </xf>
    <xf numFmtId="0" fontId="38" fillId="38" borderId="15" xfId="0" applyFont="1" applyFill="1" applyBorder="1"/>
    <xf numFmtId="0" fontId="56" fillId="38" borderId="15" xfId="0" applyFont="1" applyFill="1" applyBorder="1" applyAlignment="1">
      <alignment horizontal="center"/>
    </xf>
    <xf numFmtId="0" fontId="57" fillId="34" borderId="21" xfId="0" applyFont="1" applyFill="1" applyBorder="1" applyAlignment="1">
      <alignment horizontal="left" vertical="center"/>
    </xf>
    <xf numFmtId="0" fontId="45" fillId="34" borderId="15" xfId="0" applyFont="1" applyFill="1" applyBorder="1"/>
    <xf numFmtId="165" fontId="52" fillId="34" borderId="15" xfId="0" applyNumberFormat="1" applyFont="1" applyFill="1" applyBorder="1" applyAlignment="1">
      <alignment horizontal="center"/>
    </xf>
    <xf numFmtId="165" fontId="54" fillId="34" borderId="15" xfId="0" applyNumberFormat="1" applyFont="1" applyFill="1" applyBorder="1" applyAlignment="1">
      <alignment horizontal="center"/>
    </xf>
    <xf numFmtId="0" fontId="30" fillId="33" borderId="23" xfId="0" applyFont="1" applyFill="1" applyBorder="1" applyAlignment="1">
      <alignment horizontal="left"/>
    </xf>
    <xf numFmtId="0" fontId="24" fillId="33" borderId="24" xfId="0" applyFont="1" applyFill="1" applyBorder="1" applyAlignment="1">
      <alignment horizontal="center"/>
    </xf>
    <xf numFmtId="164" fontId="24" fillId="33" borderId="24" xfId="0" applyNumberFormat="1" applyFont="1" applyFill="1" applyBorder="1"/>
    <xf numFmtId="0" fontId="30" fillId="33" borderId="24" xfId="0" applyFont="1" applyFill="1" applyBorder="1"/>
    <xf numFmtId="0" fontId="30" fillId="33" borderId="24" xfId="0" applyFont="1" applyFill="1" applyBorder="1" applyAlignment="1">
      <alignment horizontal="center"/>
    </xf>
    <xf numFmtId="0" fontId="30" fillId="33" borderId="25" xfId="0" applyFont="1" applyFill="1" applyBorder="1"/>
    <xf numFmtId="0" fontId="20" fillId="0" borderId="0" xfId="0" applyFont="1" applyAlignment="1">
      <alignment horizontal="left"/>
    </xf>
    <xf numFmtId="49" fontId="48" fillId="0" borderId="0" xfId="0" applyNumberFormat="1" applyFont="1" applyAlignment="1">
      <alignment horizontal="center"/>
    </xf>
    <xf numFmtId="0" fontId="31" fillId="0" borderId="0" xfId="0" applyFont="1"/>
    <xf numFmtId="49" fontId="37" fillId="34" borderId="21" xfId="0" applyNumberFormat="1" applyFont="1" applyFill="1" applyBorder="1" applyAlignment="1">
      <alignment horizontal="left" vertical="center"/>
    </xf>
    <xf numFmtId="0" fontId="37" fillId="34" borderId="15" xfId="0" applyFont="1" applyFill="1" applyBorder="1" applyAlignment="1">
      <alignment horizontal="center"/>
    </xf>
    <xf numFmtId="164" fontId="21" fillId="34" borderId="20" xfId="0" applyNumberFormat="1" applyFont="1" applyFill="1" applyBorder="1"/>
    <xf numFmtId="1" fontId="0" fillId="0" borderId="21" xfId="0" applyNumberFormat="1" applyBorder="1" applyAlignment="1">
      <alignment horizontal="left" vertical="center"/>
    </xf>
    <xf numFmtId="1" fontId="38" fillId="0" borderId="21" xfId="0" applyNumberFormat="1" applyFont="1" applyBorder="1" applyAlignment="1">
      <alignment horizontal="left"/>
    </xf>
    <xf numFmtId="0" fontId="37" fillId="34" borderId="21" xfId="0" applyFont="1" applyFill="1" applyBorder="1" applyAlignment="1">
      <alignment horizontal="left" vertical="center"/>
    </xf>
    <xf numFmtId="0" fontId="38" fillId="0" borderId="15" xfId="0" applyFont="1" applyBorder="1" applyAlignment="1">
      <alignment horizontal="left"/>
    </xf>
    <xf numFmtId="0" fontId="38" fillId="34" borderId="15" xfId="0" applyFont="1" applyFill="1" applyBorder="1" applyAlignment="1">
      <alignment horizontal="center"/>
    </xf>
    <xf numFmtId="0" fontId="30" fillId="0" borderId="15" xfId="0" applyFont="1" applyBorder="1"/>
    <xf numFmtId="0" fontId="38" fillId="0" borderId="15" xfId="0" applyFont="1" applyBorder="1" applyAlignment="1">
      <alignment horizontal="center" wrapText="1"/>
    </xf>
    <xf numFmtId="1" fontId="58" fillId="0" borderId="21" xfId="0" applyNumberFormat="1" applyFont="1" applyBorder="1" applyAlignment="1">
      <alignment horizontal="left"/>
    </xf>
    <xf numFmtId="1" fontId="58" fillId="0" borderId="21" xfId="0" applyNumberFormat="1" applyFont="1" applyBorder="1" applyAlignment="1">
      <alignment horizontal="left" vertical="center"/>
    </xf>
    <xf numFmtId="1" fontId="0" fillId="0" borderId="21" xfId="0" applyNumberFormat="1" applyBorder="1" applyAlignment="1">
      <alignment horizontal="left"/>
    </xf>
    <xf numFmtId="0" fontId="40" fillId="0" borderId="15" xfId="0" applyFont="1" applyBorder="1" applyAlignment="1">
      <alignment horizontal="left"/>
    </xf>
    <xf numFmtId="0" fontId="30" fillId="0" borderId="21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30" fillId="0" borderId="15" xfId="0" applyFont="1" applyBorder="1" applyAlignment="1">
      <alignment horizontal="center"/>
    </xf>
    <xf numFmtId="164" fontId="30" fillId="0" borderId="16" xfId="0" applyNumberFormat="1" applyFont="1" applyBorder="1"/>
    <xf numFmtId="0" fontId="42" fillId="0" borderId="26" xfId="0" applyFont="1" applyBorder="1" applyAlignment="1">
      <alignment horizontal="left"/>
    </xf>
    <xf numFmtId="0" fontId="42" fillId="0" borderId="27" xfId="0" applyFont="1" applyBorder="1" applyAlignment="1">
      <alignment horizontal="left"/>
    </xf>
    <xf numFmtId="0" fontId="42" fillId="0" borderId="27" xfId="0" applyFont="1" applyBorder="1" applyAlignment="1">
      <alignment horizontal="center"/>
    </xf>
    <xf numFmtId="164" fontId="42" fillId="0" borderId="27" xfId="0" applyNumberFormat="1" applyFont="1" applyBorder="1"/>
    <xf numFmtId="0" fontId="23" fillId="0" borderId="27" xfId="0" applyFont="1" applyBorder="1"/>
    <xf numFmtId="0" fontId="23" fillId="0" borderId="27" xfId="0" applyFont="1" applyBorder="1" applyAlignment="1">
      <alignment horizontal="center"/>
    </xf>
    <xf numFmtId="0" fontId="23" fillId="0" borderId="28" xfId="0" applyFont="1" applyBorder="1"/>
    <xf numFmtId="0" fontId="42" fillId="0" borderId="21" xfId="0" applyFont="1" applyBorder="1" applyAlignment="1">
      <alignment horizontal="left"/>
    </xf>
    <xf numFmtId="0" fontId="42" fillId="0" borderId="15" xfId="0" applyFont="1" applyBorder="1" applyAlignment="1">
      <alignment horizontal="left"/>
    </xf>
    <xf numFmtId="0" fontId="42" fillId="0" borderId="15" xfId="0" applyFont="1" applyBorder="1" applyAlignment="1">
      <alignment horizontal="center"/>
    </xf>
    <xf numFmtId="164" fontId="42" fillId="0" borderId="15" xfId="0" applyNumberFormat="1" applyFont="1" applyBorder="1"/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3" fillId="0" borderId="22" xfId="0" applyFont="1" applyBorder="1"/>
    <xf numFmtId="0" fontId="23" fillId="0" borderId="21" xfId="0" applyFont="1" applyBorder="1" applyAlignment="1">
      <alignment horizontal="left"/>
    </xf>
    <xf numFmtId="164" fontId="23" fillId="0" borderId="15" xfId="0" applyNumberFormat="1" applyFont="1" applyBorder="1"/>
    <xf numFmtId="0" fontId="25" fillId="0" borderId="15" xfId="0" applyFont="1" applyBorder="1" applyAlignment="1">
      <alignment horizontal="left"/>
    </xf>
    <xf numFmtId="0" fontId="42" fillId="0" borderId="0" xfId="0" applyFont="1"/>
    <xf numFmtId="0" fontId="42" fillId="33" borderId="23" xfId="0" applyFont="1" applyFill="1" applyBorder="1" applyAlignment="1">
      <alignment horizontal="left"/>
    </xf>
    <xf numFmtId="0" fontId="42" fillId="33" borderId="24" xfId="0" applyFont="1" applyFill="1" applyBorder="1" applyAlignment="1">
      <alignment horizontal="left"/>
    </xf>
    <xf numFmtId="0" fontId="42" fillId="33" borderId="24" xfId="0" applyFont="1" applyFill="1" applyBorder="1" applyAlignment="1">
      <alignment horizontal="center"/>
    </xf>
    <xf numFmtId="164" fontId="42" fillId="33" borderId="24" xfId="0" applyNumberFormat="1" applyFont="1" applyFill="1" applyBorder="1"/>
    <xf numFmtId="0" fontId="42" fillId="33" borderId="24" xfId="0" applyFont="1" applyFill="1" applyBorder="1"/>
    <xf numFmtId="0" fontId="42" fillId="33" borderId="25" xfId="0" applyFont="1" applyFill="1" applyBorder="1"/>
    <xf numFmtId="0" fontId="45" fillId="0" borderId="0" xfId="0" applyFont="1"/>
    <xf numFmtId="0" fontId="45" fillId="0" borderId="15" xfId="0" applyFont="1" applyBorder="1"/>
    <xf numFmtId="0" fontId="28" fillId="0" borderId="0" xfId="0" applyFont="1" applyAlignment="1">
      <alignment horizontal="left"/>
    </xf>
    <xf numFmtId="0" fontId="21" fillId="34" borderId="26" xfId="0" applyFont="1" applyFill="1" applyBorder="1" applyAlignment="1">
      <alignment horizontal="left"/>
    </xf>
    <xf numFmtId="0" fontId="31" fillId="34" borderId="27" xfId="0" applyFont="1" applyFill="1" applyBorder="1" applyAlignment="1">
      <alignment horizontal="left"/>
    </xf>
    <xf numFmtId="0" fontId="21" fillId="34" borderId="27" xfId="0" applyFont="1" applyFill="1" applyBorder="1" applyAlignment="1">
      <alignment horizontal="center"/>
    </xf>
    <xf numFmtId="164" fontId="21" fillId="34" borderId="27" xfId="0" applyNumberFormat="1" applyFont="1" applyFill="1" applyBorder="1"/>
    <xf numFmtId="0" fontId="21" fillId="34" borderId="27" xfId="0" applyFont="1" applyFill="1" applyBorder="1"/>
    <xf numFmtId="0" fontId="21" fillId="34" borderId="28" xfId="0" applyFont="1" applyFill="1" applyBorder="1"/>
    <xf numFmtId="0" fontId="26" fillId="0" borderId="21" xfId="0" applyFont="1" applyBorder="1" applyAlignment="1">
      <alignment horizontal="left"/>
    </xf>
    <xf numFmtId="0" fontId="26" fillId="0" borderId="22" xfId="0" applyFont="1" applyBorder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4" fontId="24" fillId="0" borderId="0" xfId="0" applyNumberFormat="1" applyFont="1"/>
    <xf numFmtId="0" fontId="30" fillId="0" borderId="0" xfId="0" applyFont="1"/>
    <xf numFmtId="0" fontId="30" fillId="0" borderId="0" xfId="0" applyFont="1" applyAlignment="1">
      <alignment horizontal="center"/>
    </xf>
    <xf numFmtId="0" fontId="26" fillId="0" borderId="15" xfId="0" applyFont="1" applyBorder="1" applyAlignment="1">
      <alignment horizontal="left"/>
    </xf>
    <xf numFmtId="164" fontId="26" fillId="0" borderId="15" xfId="0" applyNumberFormat="1" applyFont="1" applyBorder="1"/>
    <xf numFmtId="0" fontId="21" fillId="33" borderId="23" xfId="0" applyFont="1" applyFill="1" applyBorder="1" applyAlignment="1">
      <alignment horizontal="left"/>
    </xf>
    <xf numFmtId="0" fontId="23" fillId="33" borderId="24" xfId="0" applyFont="1" applyFill="1" applyBorder="1" applyAlignment="1">
      <alignment horizontal="left"/>
    </xf>
    <xf numFmtId="0" fontId="29" fillId="33" borderId="24" xfId="0" applyFont="1" applyFill="1" applyBorder="1" applyAlignment="1">
      <alignment horizontal="center"/>
    </xf>
    <xf numFmtId="164" fontId="29" fillId="33" borderId="24" xfId="0" applyNumberFormat="1" applyFont="1" applyFill="1" applyBorder="1"/>
    <xf numFmtId="164" fontId="23" fillId="33" borderId="24" xfId="0" applyNumberFormat="1" applyFont="1" applyFill="1" applyBorder="1"/>
    <xf numFmtId="0" fontId="21" fillId="33" borderId="24" xfId="0" applyFont="1" applyFill="1" applyBorder="1"/>
    <xf numFmtId="0" fontId="21" fillId="33" borderId="24" xfId="0" applyFont="1" applyFill="1" applyBorder="1" applyAlignment="1">
      <alignment horizontal="center"/>
    </xf>
    <xf numFmtId="0" fontId="21" fillId="33" borderId="25" xfId="0" applyFont="1" applyFill="1" applyBorder="1"/>
    <xf numFmtId="0" fontId="26" fillId="0" borderId="0" xfId="0" applyFont="1" applyAlignment="1">
      <alignment horizontal="left"/>
    </xf>
    <xf numFmtId="0" fontId="23" fillId="39" borderId="14" xfId="0" applyFont="1" applyFill="1" applyBorder="1" applyAlignment="1" applyProtection="1">
      <alignment horizontal="left"/>
      <protection locked="0"/>
    </xf>
    <xf numFmtId="44" fontId="30" fillId="39" borderId="15" xfId="43" applyFont="1" applyFill="1" applyBorder="1" applyAlignment="1" applyProtection="1">
      <alignment horizontal="center"/>
      <protection locked="0"/>
    </xf>
    <xf numFmtId="49" fontId="27" fillId="39" borderId="15" xfId="0" applyNumberFormat="1" applyFont="1" applyFill="1" applyBorder="1" applyAlignment="1" applyProtection="1">
      <alignment horizontal="center"/>
      <protection locked="0"/>
    </xf>
    <xf numFmtId="164" fontId="30" fillId="39" borderId="20" xfId="0" applyNumberFormat="1" applyFont="1" applyFill="1" applyBorder="1" applyProtection="1">
      <protection locked="0"/>
    </xf>
    <xf numFmtId="164" fontId="30" fillId="39" borderId="15" xfId="0" applyNumberFormat="1" applyFont="1" applyFill="1" applyBorder="1" applyProtection="1">
      <protection locked="0"/>
    </xf>
    <xf numFmtId="0" fontId="31" fillId="39" borderId="15" xfId="0" applyFont="1" applyFill="1" applyBorder="1" applyProtection="1">
      <protection locked="0"/>
    </xf>
    <xf numFmtId="49" fontId="48" fillId="39" borderId="15" xfId="0" applyNumberFormat="1" applyFont="1" applyFill="1" applyBorder="1" applyAlignment="1" applyProtection="1">
      <alignment horizontal="center"/>
      <protection locked="0"/>
    </xf>
    <xf numFmtId="0" fontId="31" fillId="39" borderId="22" xfId="0" applyFont="1" applyFill="1" applyBorder="1" applyProtection="1">
      <protection locked="0"/>
    </xf>
    <xf numFmtId="0" fontId="35" fillId="39" borderId="15" xfId="0" applyFont="1" applyFill="1" applyBorder="1" applyProtection="1">
      <protection locked="0"/>
    </xf>
    <xf numFmtId="0" fontId="30" fillId="39" borderId="15" xfId="0" applyFont="1" applyFill="1" applyBorder="1" applyProtection="1">
      <protection locked="0"/>
    </xf>
    <xf numFmtId="0" fontId="73" fillId="0" borderId="0" xfId="0" applyFont="1"/>
    <xf numFmtId="0" fontId="70" fillId="0" borderId="0" xfId="0" applyFont="1"/>
    <xf numFmtId="0" fontId="73" fillId="0" borderId="0" xfId="0" applyFont="1" applyAlignment="1">
      <alignment wrapText="1"/>
    </xf>
    <xf numFmtId="0" fontId="76" fillId="0" borderId="0" xfId="0" applyFont="1" applyAlignment="1">
      <alignment horizontal="left" vertical="top"/>
    </xf>
    <xf numFmtId="0" fontId="78" fillId="0" borderId="0" xfId="0" applyFont="1" applyAlignment="1">
      <alignment horizontal="left" vertical="top"/>
    </xf>
    <xf numFmtId="0" fontId="64" fillId="0" borderId="0" xfId="0" applyFont="1" applyAlignment="1">
      <alignment horizontal="center"/>
    </xf>
    <xf numFmtId="0" fontId="75" fillId="0" borderId="0" xfId="0" applyFont="1"/>
    <xf numFmtId="0" fontId="71" fillId="42" borderId="15" xfId="0" applyFont="1" applyFill="1" applyBorder="1" applyAlignment="1">
      <alignment vertical="top" wrapText="1"/>
    </xf>
    <xf numFmtId="0" fontId="71" fillId="42" borderId="15" xfId="0" applyFont="1" applyFill="1" applyBorder="1" applyAlignment="1">
      <alignment horizontal="left" vertical="top" wrapText="1"/>
    </xf>
    <xf numFmtId="0" fontId="63" fillId="42" borderId="15" xfId="0" applyFont="1" applyFill="1" applyBorder="1" applyAlignment="1">
      <alignment vertical="top" wrapText="1"/>
    </xf>
    <xf numFmtId="0" fontId="63" fillId="42" borderId="15" xfId="0" applyFont="1" applyFill="1" applyBorder="1" applyAlignment="1">
      <alignment horizontal="left" vertical="top" wrapText="1"/>
    </xf>
    <xf numFmtId="165" fontId="74" fillId="41" borderId="29" xfId="0" applyNumberFormat="1" applyFont="1" applyFill="1" applyBorder="1" applyAlignment="1">
      <alignment wrapText="1"/>
    </xf>
    <xf numFmtId="165" fontId="74" fillId="41" borderId="34" xfId="0" applyNumberFormat="1" applyFont="1" applyFill="1" applyBorder="1" applyAlignment="1">
      <alignment wrapText="1"/>
    </xf>
    <xf numFmtId="164" fontId="24" fillId="39" borderId="15" xfId="0" applyNumberFormat="1" applyFont="1" applyFill="1" applyBorder="1" applyProtection="1">
      <protection locked="0"/>
    </xf>
    <xf numFmtId="0" fontId="30" fillId="0" borderId="15" xfId="0" applyFont="1" applyBorder="1" applyProtection="1">
      <protection locked="0"/>
    </xf>
    <xf numFmtId="0" fontId="74" fillId="41" borderId="15" xfId="0" applyFont="1" applyFill="1" applyBorder="1" applyAlignment="1">
      <alignment horizontal="left" wrapText="1"/>
    </xf>
    <xf numFmtId="0" fontId="74" fillId="41" borderId="33" xfId="0" applyFont="1" applyFill="1" applyBorder="1" applyAlignment="1">
      <alignment horizontal="left" wrapText="1"/>
    </xf>
    <xf numFmtId="0" fontId="64" fillId="0" borderId="31" xfId="0" applyFont="1" applyBorder="1" applyAlignment="1">
      <alignment horizontal="left" vertical="top" wrapText="1"/>
    </xf>
    <xf numFmtId="0" fontId="64" fillId="0" borderId="32" xfId="0" applyFont="1" applyBorder="1" applyAlignment="1">
      <alignment horizontal="left" vertical="top" wrapText="1"/>
    </xf>
    <xf numFmtId="0" fontId="74" fillId="41" borderId="31" xfId="0" applyFont="1" applyFill="1" applyBorder="1" applyAlignment="1">
      <alignment horizontal="left" wrapText="1"/>
    </xf>
    <xf numFmtId="0" fontId="64" fillId="0" borderId="20" xfId="0" applyFont="1" applyBorder="1" applyAlignment="1">
      <alignment horizontal="left" vertical="top" wrapText="1"/>
    </xf>
    <xf numFmtId="0" fontId="64" fillId="39" borderId="37" xfId="0" applyFont="1" applyFill="1" applyBorder="1" applyAlignment="1">
      <alignment horizontal="center"/>
    </xf>
    <xf numFmtId="0" fontId="64" fillId="39" borderId="38" xfId="0" applyFont="1" applyFill="1" applyBorder="1" applyAlignment="1">
      <alignment horizontal="center"/>
    </xf>
    <xf numFmtId="0" fontId="64" fillId="0" borderId="35" xfId="0" applyFont="1" applyBorder="1" applyAlignment="1">
      <alignment horizontal="center"/>
    </xf>
    <xf numFmtId="0" fontId="64" fillId="0" borderId="36" xfId="0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2 2" xfId="42" xr:uid="{00000000-0005-0000-0000-00000E000000}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sis" xfId="44" xr:uid="{075146AD-B7BC-4C9E-A2FF-9CBED549B7D2}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3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83A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2222500</xdr:colOff>
      <xdr:row>3</xdr:row>
      <xdr:rowOff>165099</xdr:rowOff>
    </xdr:from>
    <xdr:to>
      <xdr:col>9</xdr:col>
      <xdr:colOff>3411784</xdr:colOff>
      <xdr:row>9</xdr:row>
      <xdr:rowOff>21995</xdr:rowOff>
    </xdr:to>
    <xdr:pic>
      <xdr:nvPicPr>
        <xdr:cNvPr id="2" name="Picture 3" descr="A close up of a logo&#10;&#10;Description automatically generated">
          <a:extLst>
            <a:ext uri="{FF2B5EF4-FFF2-40B4-BE49-F238E27FC236}">
              <a16:creationId xmlns:a16="http://schemas.microsoft.com/office/drawing/2014/main" id="{44D1492B-7EBB-7348-BCB7-6235D41AE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730"/>
        <a:stretch/>
      </xdr:blipFill>
      <xdr:spPr>
        <a:xfrm>
          <a:off x="16802100" y="749299"/>
          <a:ext cx="1326444" cy="1453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128B-0E39-4A68-AD03-0E2E8C594099}">
  <dimension ref="A1:E10"/>
  <sheetViews>
    <sheetView workbookViewId="0">
      <selection activeCell="C14" sqref="C14"/>
    </sheetView>
  </sheetViews>
  <sheetFormatPr defaultRowHeight="14.4"/>
  <cols>
    <col min="1" max="1" width="15.109375" bestFit="1" customWidth="1"/>
    <col min="2" max="2" width="38.109375" customWidth="1"/>
    <col min="3" max="3" width="29.6640625" customWidth="1"/>
    <col min="4" max="4" width="24.5546875" customWidth="1"/>
    <col min="5" max="5" width="48.33203125" bestFit="1" customWidth="1"/>
  </cols>
  <sheetData>
    <row r="1" spans="1:5">
      <c r="A1" s="10" t="s">
        <v>0</v>
      </c>
      <c r="B1" s="15" t="s">
        <v>1</v>
      </c>
    </row>
    <row r="2" spans="1:5" ht="58.2">
      <c r="A2" s="10" t="s">
        <v>2</v>
      </c>
      <c r="B2" s="15" t="s">
        <v>3</v>
      </c>
      <c r="E2" s="21" t="s">
        <v>4</v>
      </c>
    </row>
    <row r="3" spans="1:5">
      <c r="A3" s="10" t="s">
        <v>5</v>
      </c>
      <c r="B3" s="22">
        <v>46057</v>
      </c>
      <c r="E3" s="23"/>
    </row>
    <row r="4" spans="1:5">
      <c r="A4" s="10" t="s">
        <v>6</v>
      </c>
      <c r="B4" s="11" t="s">
        <v>7</v>
      </c>
      <c r="E4" s="23"/>
    </row>
    <row r="5" spans="1:5">
      <c r="E5" s="24"/>
    </row>
    <row r="6" spans="1:5" ht="15" thickBot="1">
      <c r="B6" s="12" t="s">
        <v>9</v>
      </c>
      <c r="C6" s="12" t="s">
        <v>10</v>
      </c>
      <c r="D6" s="12"/>
    </row>
    <row r="7" spans="1:5">
      <c r="A7" s="13"/>
      <c r="B7" s="11" t="s">
        <v>11</v>
      </c>
      <c r="C7" s="25">
        <f>Levering!F227</f>
        <v>0</v>
      </c>
    </row>
    <row r="8" spans="1:5">
      <c r="A8" s="13"/>
      <c r="B8" s="11" t="s">
        <v>194</v>
      </c>
      <c r="C8" s="25">
        <f>Onderhoudstarieven!F21</f>
        <v>0</v>
      </c>
    </row>
    <row r="9" spans="1:5">
      <c r="A9" s="13"/>
      <c r="B9" s="14"/>
      <c r="C9" s="26"/>
    </row>
    <row r="10" spans="1:5">
      <c r="A10" s="13"/>
      <c r="B10" s="11" t="s">
        <v>12</v>
      </c>
      <c r="C10" s="27">
        <f>(C7+C8)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696F-BCB1-044B-8787-1F80BE0216BF}">
  <dimension ref="A3:CH228"/>
  <sheetViews>
    <sheetView zoomScale="70" zoomScaleNormal="70" workbookViewId="0">
      <selection activeCell="C13" sqref="C13"/>
    </sheetView>
  </sheetViews>
  <sheetFormatPr defaultColWidth="11.5546875" defaultRowHeight="14.4"/>
  <cols>
    <col min="1" max="1" width="8.109375" customWidth="1"/>
    <col min="2" max="2" width="13.109375" style="28" customWidth="1"/>
    <col min="3" max="3" width="66.44140625" customWidth="1"/>
    <col min="5" max="5" width="15.109375" bestFit="1" customWidth="1"/>
    <col min="6" max="6" width="15.6640625" customWidth="1"/>
    <col min="7" max="7" width="3.44140625" customWidth="1"/>
    <col min="8" max="8" width="19.6640625" customWidth="1"/>
    <col min="9" max="9" width="25.44140625" customWidth="1"/>
    <col min="10" max="10" width="53.6640625" customWidth="1"/>
  </cols>
  <sheetData>
    <row r="3" spans="2:10" ht="15" thickBot="1"/>
    <row r="4" spans="2:10" ht="24.6">
      <c r="B4" s="29"/>
      <c r="C4" s="30"/>
      <c r="D4" s="31"/>
      <c r="E4" s="32"/>
      <c r="F4" s="33"/>
      <c r="G4" s="33"/>
      <c r="H4" s="33"/>
      <c r="I4" s="31"/>
      <c r="J4" s="34"/>
    </row>
    <row r="5" spans="2:10" ht="24.6">
      <c r="B5" s="35"/>
      <c r="C5" s="36" t="s">
        <v>13</v>
      </c>
      <c r="D5" s="37"/>
      <c r="E5" s="38"/>
      <c r="F5" s="39"/>
      <c r="G5" s="39"/>
      <c r="H5" s="39"/>
      <c r="I5" s="37"/>
      <c r="J5" s="40"/>
    </row>
    <row r="6" spans="2:10" ht="24.6">
      <c r="B6" s="41" t="s">
        <v>14</v>
      </c>
      <c r="C6" s="42"/>
      <c r="D6" s="37"/>
      <c r="E6" s="38"/>
      <c r="F6" s="39"/>
      <c r="G6" s="39"/>
      <c r="H6" s="39"/>
      <c r="I6" s="37"/>
      <c r="J6" s="40"/>
    </row>
    <row r="7" spans="2:10" ht="17.399999999999999">
      <c r="B7" s="43" t="s">
        <v>15</v>
      </c>
      <c r="C7" s="44" t="s">
        <v>16</v>
      </c>
      <c r="D7" s="37"/>
      <c r="E7" s="38"/>
      <c r="F7" s="39"/>
      <c r="G7" s="39"/>
      <c r="H7" s="39"/>
      <c r="I7" s="37"/>
      <c r="J7" s="45"/>
    </row>
    <row r="8" spans="2:10" ht="15.6">
      <c r="B8" s="43" t="s">
        <v>17</v>
      </c>
      <c r="C8" s="46" t="s">
        <v>18</v>
      </c>
      <c r="D8" s="37"/>
      <c r="E8" s="38"/>
      <c r="F8" s="39"/>
      <c r="G8" s="39"/>
      <c r="H8" s="39"/>
      <c r="I8" s="37"/>
      <c r="J8" s="45"/>
    </row>
    <row r="9" spans="2:10" ht="15.6">
      <c r="B9" s="43" t="s">
        <v>19</v>
      </c>
      <c r="C9" s="47">
        <v>46056</v>
      </c>
      <c r="D9" s="37"/>
      <c r="E9" s="38"/>
      <c r="F9" s="39"/>
      <c r="G9" s="39"/>
      <c r="H9" s="39"/>
      <c r="I9" s="37"/>
      <c r="J9" s="45"/>
    </row>
    <row r="10" spans="2:10" ht="31.8" thickBot="1">
      <c r="B10" s="48" t="s">
        <v>20</v>
      </c>
      <c r="C10" s="267" t="s">
        <v>21</v>
      </c>
      <c r="D10" s="49"/>
      <c r="E10" s="50"/>
      <c r="F10" s="51"/>
      <c r="G10" s="51"/>
      <c r="H10" s="51"/>
      <c r="I10" s="49"/>
      <c r="J10" s="52"/>
    </row>
    <row r="11" spans="2:10" ht="15.6">
      <c r="B11" s="53"/>
      <c r="C11" s="54"/>
      <c r="D11" s="55"/>
      <c r="E11" s="56"/>
      <c r="F11" s="57"/>
      <c r="G11" s="57"/>
      <c r="H11" s="57"/>
      <c r="I11" s="55"/>
      <c r="J11" s="57"/>
    </row>
    <row r="12" spans="2:10">
      <c r="B12" s="54"/>
      <c r="C12" s="54"/>
      <c r="D12" s="55"/>
      <c r="E12" s="56"/>
      <c r="F12" s="57"/>
      <c r="G12" s="57"/>
      <c r="H12" s="57"/>
      <c r="I12" s="55"/>
      <c r="J12" s="57"/>
    </row>
    <row r="13" spans="2:10" ht="15" thickBot="1">
      <c r="B13" s="54"/>
      <c r="C13" s="54"/>
      <c r="D13" s="55"/>
      <c r="E13" s="56"/>
      <c r="F13" s="56"/>
      <c r="G13" s="57"/>
      <c r="H13" s="57"/>
      <c r="I13" s="58"/>
      <c r="J13" s="57"/>
    </row>
    <row r="14" spans="2:10">
      <c r="B14" s="59" t="s">
        <v>22</v>
      </c>
      <c r="C14" s="60" t="s">
        <v>23</v>
      </c>
      <c r="D14" s="61" t="s">
        <v>24</v>
      </c>
      <c r="E14" s="62" t="s">
        <v>25</v>
      </c>
      <c r="F14" s="62" t="s">
        <v>26</v>
      </c>
      <c r="G14" s="63"/>
      <c r="H14" s="61" t="s">
        <v>27</v>
      </c>
      <c r="I14" s="64" t="s">
        <v>28</v>
      </c>
      <c r="J14" s="65" t="s">
        <v>29</v>
      </c>
    </row>
    <row r="15" spans="2:10">
      <c r="B15" s="66"/>
      <c r="C15" s="54"/>
      <c r="D15" s="55"/>
      <c r="E15" s="56"/>
      <c r="F15" s="56"/>
      <c r="G15" s="57"/>
      <c r="H15" s="55"/>
      <c r="I15" s="67"/>
      <c r="J15" s="68"/>
    </row>
    <row r="16" spans="2:10">
      <c r="B16" s="66"/>
      <c r="C16" s="54"/>
      <c r="D16" s="55"/>
      <c r="E16" s="56"/>
      <c r="F16" s="56"/>
      <c r="G16" s="57"/>
      <c r="H16" s="69"/>
      <c r="I16" s="67"/>
      <c r="J16" s="68"/>
    </row>
    <row r="17" spans="2:10" ht="15" thickBot="1">
      <c r="B17" s="70"/>
      <c r="C17" s="71"/>
      <c r="D17" s="72"/>
      <c r="E17" s="73" t="s">
        <v>30</v>
      </c>
      <c r="F17" s="74"/>
      <c r="G17" s="75"/>
      <c r="H17" s="73" t="s">
        <v>30</v>
      </c>
      <c r="I17" s="73" t="s">
        <v>31</v>
      </c>
      <c r="J17" s="76" t="s">
        <v>30</v>
      </c>
    </row>
    <row r="18" spans="2:10">
      <c r="B18" s="54"/>
      <c r="C18" s="54"/>
      <c r="D18" s="55"/>
      <c r="E18" s="56"/>
      <c r="F18" s="56"/>
      <c r="G18" s="57"/>
      <c r="H18" s="57"/>
      <c r="I18" s="67"/>
      <c r="J18" s="57"/>
    </row>
    <row r="19" spans="2:10" ht="15" thickBot="1">
      <c r="B19" s="54"/>
      <c r="C19" s="54"/>
      <c r="D19" s="55"/>
      <c r="E19" s="56"/>
      <c r="F19" s="56"/>
      <c r="G19" s="57"/>
      <c r="H19" s="57"/>
      <c r="I19" s="67"/>
      <c r="J19" s="57"/>
    </row>
    <row r="20" spans="2:10" s="85" customFormat="1" ht="18">
      <c r="B20" s="77"/>
      <c r="C20" s="78" t="s">
        <v>32</v>
      </c>
      <c r="D20" s="79"/>
      <c r="E20" s="80"/>
      <c r="F20" s="81"/>
      <c r="G20" s="82"/>
      <c r="H20" s="82"/>
      <c r="I20" s="83"/>
      <c r="J20" s="84" t="s">
        <v>33</v>
      </c>
    </row>
    <row r="21" spans="2:10" ht="15.6">
      <c r="B21" s="86"/>
      <c r="C21" s="87" t="s">
        <v>14</v>
      </c>
      <c r="D21" s="88"/>
      <c r="E21" s="7"/>
      <c r="F21" s="89"/>
      <c r="G21" s="90"/>
      <c r="H21" s="90"/>
      <c r="I21" s="91"/>
      <c r="J21" s="92"/>
    </row>
    <row r="22" spans="2:10">
      <c r="B22" s="93"/>
      <c r="C22" s="94"/>
      <c r="D22" s="95"/>
      <c r="E22" s="7"/>
      <c r="F22" s="96"/>
      <c r="G22" s="97"/>
      <c r="H22" s="90"/>
      <c r="I22" s="91"/>
      <c r="J22" s="92"/>
    </row>
    <row r="23" spans="2:10" ht="15.6">
      <c r="B23" s="98"/>
      <c r="C23" s="99" t="s">
        <v>34</v>
      </c>
      <c r="D23" s="99"/>
      <c r="E23" s="100"/>
      <c r="F23" s="101"/>
      <c r="G23" s="102"/>
      <c r="H23" s="103"/>
      <c r="I23" s="104"/>
      <c r="J23" s="105"/>
    </row>
    <row r="24" spans="2:10">
      <c r="B24" s="106"/>
      <c r="C24" s="107"/>
      <c r="D24" s="108"/>
      <c r="E24" s="7"/>
      <c r="F24" s="96"/>
      <c r="G24" s="97"/>
      <c r="H24" s="90"/>
      <c r="I24" s="91"/>
      <c r="J24" s="92"/>
    </row>
    <row r="25" spans="2:10">
      <c r="B25" s="109">
        <v>2102</v>
      </c>
      <c r="C25" s="107" t="s">
        <v>35</v>
      </c>
      <c r="D25" s="108">
        <v>1</v>
      </c>
      <c r="E25" s="268">
        <v>0</v>
      </c>
      <c r="F25" s="96">
        <f t="shared" ref="F25:F26" si="0">D25*E25</f>
        <v>0</v>
      </c>
      <c r="G25" s="6"/>
      <c r="H25" s="3"/>
      <c r="I25" s="269"/>
      <c r="J25" s="5"/>
    </row>
    <row r="26" spans="2:10">
      <c r="B26" s="109">
        <v>2108</v>
      </c>
      <c r="C26" s="110" t="s">
        <v>36</v>
      </c>
      <c r="D26" s="95">
        <v>1</v>
      </c>
      <c r="E26" s="268">
        <v>0</v>
      </c>
      <c r="F26" s="96">
        <f t="shared" si="0"/>
        <v>0</v>
      </c>
      <c r="G26" s="6"/>
      <c r="H26" s="3"/>
      <c r="I26" s="269"/>
      <c r="J26" s="5"/>
    </row>
    <row r="27" spans="2:10">
      <c r="B27" s="109">
        <v>2109</v>
      </c>
      <c r="C27" s="110" t="s">
        <v>37</v>
      </c>
      <c r="D27" s="95">
        <v>1</v>
      </c>
      <c r="E27" s="268">
        <v>0</v>
      </c>
      <c r="F27" s="96">
        <f t="shared" ref="F27:F28" si="1">D27*E27</f>
        <v>0</v>
      </c>
      <c r="G27" s="6"/>
      <c r="H27" s="3"/>
      <c r="I27" s="269"/>
      <c r="J27" s="5"/>
    </row>
    <row r="28" spans="2:10">
      <c r="B28" s="109">
        <v>2113</v>
      </c>
      <c r="C28" s="110" t="s">
        <v>38</v>
      </c>
      <c r="D28" s="95">
        <v>1</v>
      </c>
      <c r="E28" s="268">
        <v>0</v>
      </c>
      <c r="F28" s="96">
        <f t="shared" si="1"/>
        <v>0</v>
      </c>
      <c r="G28" s="6"/>
      <c r="H28" s="3"/>
      <c r="I28" s="269"/>
      <c r="J28" s="5"/>
    </row>
    <row r="29" spans="2:10">
      <c r="B29" s="106"/>
      <c r="C29" s="107"/>
      <c r="D29" s="108"/>
      <c r="E29" s="7"/>
      <c r="F29" s="96"/>
      <c r="G29" s="97"/>
      <c r="H29" s="90"/>
      <c r="I29" s="91"/>
      <c r="J29" s="92"/>
    </row>
    <row r="30" spans="2:10">
      <c r="B30" s="109"/>
      <c r="C30" s="110"/>
      <c r="D30" s="95"/>
      <c r="E30" s="7"/>
      <c r="F30" s="89"/>
      <c r="G30" s="107"/>
      <c r="H30" s="107"/>
      <c r="I30" s="107"/>
      <c r="J30" s="111"/>
    </row>
    <row r="31" spans="2:10" ht="15.6">
      <c r="B31" s="98"/>
      <c r="C31" s="99" t="s">
        <v>39</v>
      </c>
      <c r="D31" s="99"/>
      <c r="E31" s="100"/>
      <c r="F31" s="112"/>
      <c r="G31" s="103"/>
      <c r="H31" s="103"/>
      <c r="I31" s="104"/>
      <c r="J31" s="105"/>
    </row>
    <row r="32" spans="2:10" ht="15.6">
      <c r="B32" s="113"/>
      <c r="C32" s="114" t="s">
        <v>40</v>
      </c>
      <c r="D32" s="87"/>
      <c r="E32" s="7"/>
      <c r="F32" s="89"/>
      <c r="G32" s="90"/>
      <c r="H32" s="90"/>
      <c r="I32" s="91"/>
      <c r="J32" s="92"/>
    </row>
    <row r="33" spans="2:10">
      <c r="B33" s="109">
        <v>2201</v>
      </c>
      <c r="C33" s="110" t="s">
        <v>41</v>
      </c>
      <c r="D33" s="95">
        <v>1</v>
      </c>
      <c r="E33" s="268">
        <v>0</v>
      </c>
      <c r="F33" s="89">
        <f t="shared" ref="F33:F39" si="2">D33*E33</f>
        <v>0</v>
      </c>
      <c r="G33" s="1"/>
      <c r="H33" s="3"/>
      <c r="I33" s="269"/>
      <c r="J33" s="5"/>
    </row>
    <row r="34" spans="2:10">
      <c r="B34" s="106" t="s">
        <v>42</v>
      </c>
      <c r="C34" s="107" t="s">
        <v>43</v>
      </c>
      <c r="D34" s="95">
        <v>1</v>
      </c>
      <c r="E34" s="268">
        <v>0</v>
      </c>
      <c r="F34" s="89">
        <f t="shared" si="2"/>
        <v>0</v>
      </c>
      <c r="G34" s="1"/>
      <c r="H34" s="3"/>
      <c r="I34" s="269"/>
      <c r="J34" s="5"/>
    </row>
    <row r="35" spans="2:10">
      <c r="B35" s="115" t="s">
        <v>44</v>
      </c>
      <c r="C35" s="110" t="s">
        <v>45</v>
      </c>
      <c r="D35" s="95">
        <v>1</v>
      </c>
      <c r="E35" s="268">
        <v>0</v>
      </c>
      <c r="F35" s="89">
        <f t="shared" si="2"/>
        <v>0</v>
      </c>
      <c r="G35" s="1"/>
      <c r="H35" s="3"/>
      <c r="I35" s="269"/>
      <c r="J35" s="5"/>
    </row>
    <row r="36" spans="2:10">
      <c r="B36" s="116">
        <v>2202</v>
      </c>
      <c r="C36" s="110" t="s">
        <v>46</v>
      </c>
      <c r="D36" s="95">
        <v>1</v>
      </c>
      <c r="E36" s="268">
        <v>0</v>
      </c>
      <c r="F36" s="89">
        <f t="shared" si="2"/>
        <v>0</v>
      </c>
      <c r="G36" s="1"/>
      <c r="H36" s="3"/>
      <c r="I36" s="269"/>
      <c r="J36" s="5"/>
    </row>
    <row r="37" spans="2:10">
      <c r="B37" s="116">
        <v>2203</v>
      </c>
      <c r="C37" s="110" t="s">
        <v>47</v>
      </c>
      <c r="D37" s="95">
        <v>1</v>
      </c>
      <c r="E37" s="268">
        <v>0</v>
      </c>
      <c r="F37" s="89">
        <f t="shared" si="2"/>
        <v>0</v>
      </c>
      <c r="G37" s="1"/>
      <c r="H37" s="3"/>
      <c r="I37" s="269"/>
      <c r="J37" s="5"/>
    </row>
    <row r="38" spans="2:10">
      <c r="B38" s="116">
        <v>2204</v>
      </c>
      <c r="C38" s="110" t="s">
        <v>48</v>
      </c>
      <c r="D38" s="95">
        <v>1</v>
      </c>
      <c r="E38" s="268">
        <v>0</v>
      </c>
      <c r="F38" s="89">
        <f t="shared" si="2"/>
        <v>0</v>
      </c>
      <c r="G38" s="1"/>
      <c r="H38" s="3"/>
      <c r="I38" s="269"/>
      <c r="J38" s="5"/>
    </row>
    <row r="39" spans="2:10">
      <c r="B39" s="116">
        <v>2205</v>
      </c>
      <c r="C39" s="110" t="s">
        <v>49</v>
      </c>
      <c r="D39" s="95">
        <v>1</v>
      </c>
      <c r="E39" s="268">
        <v>0</v>
      </c>
      <c r="F39" s="89">
        <f t="shared" si="2"/>
        <v>0</v>
      </c>
      <c r="G39" s="1"/>
      <c r="H39" s="3"/>
      <c r="I39" s="269"/>
      <c r="J39" s="5"/>
    </row>
    <row r="40" spans="2:10">
      <c r="B40" s="115"/>
      <c r="C40" s="110"/>
      <c r="D40" s="95"/>
      <c r="E40" s="7"/>
      <c r="F40" s="89"/>
      <c r="G40" s="90"/>
      <c r="H40" s="90"/>
      <c r="I40" s="91"/>
      <c r="J40" s="92"/>
    </row>
    <row r="41" spans="2:10">
      <c r="B41" s="116">
        <v>2206</v>
      </c>
      <c r="C41" s="110" t="s">
        <v>50</v>
      </c>
      <c r="D41" s="95">
        <v>1</v>
      </c>
      <c r="E41" s="268">
        <v>0</v>
      </c>
      <c r="F41" s="89">
        <f t="shared" ref="F41:F43" si="3">D41*E41</f>
        <v>0</v>
      </c>
      <c r="G41" s="1"/>
      <c r="H41" s="3"/>
      <c r="I41" s="269"/>
      <c r="J41" s="5"/>
    </row>
    <row r="42" spans="2:10">
      <c r="B42" s="116">
        <v>2207</v>
      </c>
      <c r="C42" s="110" t="s">
        <v>51</v>
      </c>
      <c r="D42" s="95">
        <v>1</v>
      </c>
      <c r="E42" s="268">
        <v>0</v>
      </c>
      <c r="F42" s="89">
        <f>D42*E42</f>
        <v>0</v>
      </c>
      <c r="G42" s="1"/>
      <c r="H42" s="3"/>
      <c r="I42" s="269"/>
      <c r="J42" s="5"/>
    </row>
    <row r="43" spans="2:10">
      <c r="B43" s="115" t="s">
        <v>52</v>
      </c>
      <c r="C43" s="110" t="s">
        <v>53</v>
      </c>
      <c r="D43" s="95">
        <v>1</v>
      </c>
      <c r="E43" s="268">
        <v>0</v>
      </c>
      <c r="F43" s="89">
        <f t="shared" si="3"/>
        <v>0</v>
      </c>
      <c r="G43" s="1"/>
      <c r="H43" s="3"/>
      <c r="I43" s="269"/>
      <c r="J43" s="5"/>
    </row>
    <row r="44" spans="2:10">
      <c r="B44" s="116">
        <v>2208</v>
      </c>
      <c r="C44" s="110" t="s">
        <v>54</v>
      </c>
      <c r="D44" s="95">
        <v>1</v>
      </c>
      <c r="E44" s="268">
        <v>0</v>
      </c>
      <c r="F44" s="89">
        <f t="shared" ref="F44:F51" si="4">D44*E44</f>
        <v>0</v>
      </c>
      <c r="G44" s="1"/>
      <c r="H44" s="3"/>
      <c r="I44" s="269"/>
      <c r="J44" s="5"/>
    </row>
    <row r="45" spans="2:10">
      <c r="B45" s="116">
        <v>2209</v>
      </c>
      <c r="C45" s="110" t="s">
        <v>55</v>
      </c>
      <c r="D45" s="95">
        <v>1</v>
      </c>
      <c r="E45" s="268">
        <v>0</v>
      </c>
      <c r="F45" s="89">
        <f t="shared" si="4"/>
        <v>0</v>
      </c>
      <c r="G45" s="1"/>
      <c r="H45" s="3"/>
      <c r="I45" s="269"/>
      <c r="J45" s="5"/>
    </row>
    <row r="46" spans="2:10">
      <c r="B46" s="116">
        <v>2210</v>
      </c>
      <c r="C46" s="110" t="s">
        <v>56</v>
      </c>
      <c r="D46" s="95">
        <v>1</v>
      </c>
      <c r="E46" s="268">
        <v>0</v>
      </c>
      <c r="F46" s="89">
        <f t="shared" si="4"/>
        <v>0</v>
      </c>
      <c r="G46" s="1"/>
      <c r="H46" s="3"/>
      <c r="I46" s="269"/>
      <c r="J46" s="5"/>
    </row>
    <row r="47" spans="2:10">
      <c r="B47" s="115" t="s">
        <v>57</v>
      </c>
      <c r="C47" s="110" t="s">
        <v>58</v>
      </c>
      <c r="D47" s="95">
        <v>1</v>
      </c>
      <c r="E47" s="268">
        <v>0</v>
      </c>
      <c r="F47" s="89">
        <f t="shared" si="4"/>
        <v>0</v>
      </c>
      <c r="G47" s="1"/>
      <c r="H47" s="3"/>
      <c r="I47" s="269"/>
      <c r="J47" s="5"/>
    </row>
    <row r="48" spans="2:10">
      <c r="B48" s="116">
        <v>2211</v>
      </c>
      <c r="C48" s="110" t="s">
        <v>51</v>
      </c>
      <c r="D48" s="95">
        <v>1</v>
      </c>
      <c r="E48" s="268">
        <v>0</v>
      </c>
      <c r="F48" s="89">
        <f t="shared" si="4"/>
        <v>0</v>
      </c>
      <c r="G48" s="1"/>
      <c r="H48" s="3"/>
      <c r="I48" s="269"/>
      <c r="J48" s="5"/>
    </row>
    <row r="49" spans="1:10">
      <c r="B49" s="116">
        <v>2212</v>
      </c>
      <c r="C49" s="110" t="s">
        <v>50</v>
      </c>
      <c r="D49" s="95">
        <v>1</v>
      </c>
      <c r="E49" s="268">
        <v>0</v>
      </c>
      <c r="F49" s="89">
        <f t="shared" si="4"/>
        <v>0</v>
      </c>
      <c r="G49" s="1"/>
      <c r="H49" s="3"/>
      <c r="I49" s="269"/>
      <c r="J49" s="5"/>
    </row>
    <row r="50" spans="1:10">
      <c r="B50" s="115" t="s">
        <v>59</v>
      </c>
      <c r="C50" s="110" t="s">
        <v>60</v>
      </c>
      <c r="D50" s="95">
        <v>1</v>
      </c>
      <c r="E50" s="268">
        <v>0</v>
      </c>
      <c r="F50" s="89">
        <f t="shared" si="4"/>
        <v>0</v>
      </c>
      <c r="G50" s="1"/>
      <c r="H50" s="3"/>
      <c r="I50" s="269"/>
      <c r="J50" s="5"/>
    </row>
    <row r="51" spans="1:10">
      <c r="B51" s="115" t="s">
        <v>61</v>
      </c>
      <c r="C51" s="110" t="s">
        <v>62</v>
      </c>
      <c r="D51" s="95">
        <v>1</v>
      </c>
      <c r="E51" s="268">
        <v>0</v>
      </c>
      <c r="F51" s="89">
        <f t="shared" si="4"/>
        <v>0</v>
      </c>
      <c r="G51" s="1"/>
      <c r="H51" s="3"/>
      <c r="I51" s="269"/>
      <c r="J51" s="5"/>
    </row>
    <row r="52" spans="1:10">
      <c r="B52" s="117"/>
      <c r="C52" s="110"/>
      <c r="D52" s="95"/>
      <c r="E52" s="7"/>
      <c r="F52" s="89"/>
      <c r="G52" s="90"/>
      <c r="H52" s="90"/>
      <c r="I52" s="91"/>
      <c r="J52" s="92"/>
    </row>
    <row r="53" spans="1:10">
      <c r="B53" s="116">
        <v>2215</v>
      </c>
      <c r="C53" s="110" t="s">
        <v>63</v>
      </c>
      <c r="D53" s="95">
        <v>1</v>
      </c>
      <c r="E53" s="268">
        <v>0</v>
      </c>
      <c r="F53" s="89">
        <f t="shared" ref="F53" si="5">D53*E53</f>
        <v>0</v>
      </c>
      <c r="G53" s="1"/>
      <c r="H53" s="3"/>
      <c r="I53" s="269"/>
      <c r="J53" s="5"/>
    </row>
    <row r="54" spans="1:10">
      <c r="B54" s="115" t="s">
        <v>64</v>
      </c>
      <c r="C54" s="110" t="s">
        <v>45</v>
      </c>
      <c r="D54" s="95">
        <v>1</v>
      </c>
      <c r="E54" s="268">
        <v>0</v>
      </c>
      <c r="F54" s="89">
        <f t="shared" ref="F54:F63" si="6">D54*E54</f>
        <v>0</v>
      </c>
      <c r="G54" s="1"/>
      <c r="H54" s="3"/>
      <c r="I54" s="269"/>
      <c r="J54" s="5"/>
    </row>
    <row r="55" spans="1:10">
      <c r="B55" s="116">
        <v>2216</v>
      </c>
      <c r="C55" s="110" t="s">
        <v>49</v>
      </c>
      <c r="D55" s="95">
        <v>1</v>
      </c>
      <c r="E55" s="268">
        <v>0</v>
      </c>
      <c r="F55" s="89">
        <f t="shared" si="6"/>
        <v>0</v>
      </c>
      <c r="G55" s="1"/>
      <c r="H55" s="3"/>
      <c r="I55" s="269"/>
      <c r="J55" s="5"/>
    </row>
    <row r="56" spans="1:10">
      <c r="B56" s="116">
        <v>2217</v>
      </c>
      <c r="C56" s="110" t="s">
        <v>48</v>
      </c>
      <c r="D56" s="95">
        <v>1</v>
      </c>
      <c r="E56" s="268">
        <v>0</v>
      </c>
      <c r="F56" s="89">
        <f t="shared" si="6"/>
        <v>0</v>
      </c>
      <c r="G56" s="1"/>
      <c r="H56" s="3"/>
      <c r="I56" s="269"/>
      <c r="J56" s="5"/>
    </row>
    <row r="57" spans="1:10">
      <c r="B57" s="116">
        <v>2218</v>
      </c>
      <c r="C57" s="110" t="s">
        <v>65</v>
      </c>
      <c r="D57" s="95">
        <v>1</v>
      </c>
      <c r="E57" s="268">
        <v>0</v>
      </c>
      <c r="F57" s="89">
        <f t="shared" si="6"/>
        <v>0</v>
      </c>
      <c r="G57" s="1"/>
      <c r="H57" s="3"/>
      <c r="I57" s="269"/>
      <c r="J57" s="5"/>
    </row>
    <row r="58" spans="1:10">
      <c r="B58" s="106"/>
      <c r="C58" s="110"/>
      <c r="D58" s="95"/>
      <c r="E58" s="7"/>
      <c r="F58" s="89"/>
      <c r="G58" s="90"/>
      <c r="H58" s="90"/>
      <c r="I58" s="91"/>
      <c r="J58" s="92"/>
    </row>
    <row r="59" spans="1:10">
      <c r="B59" s="109">
        <v>2220</v>
      </c>
      <c r="C59" s="110" t="s">
        <v>66</v>
      </c>
      <c r="D59" s="95">
        <v>1</v>
      </c>
      <c r="E59" s="268">
        <v>0</v>
      </c>
      <c r="F59" s="89">
        <f t="shared" si="6"/>
        <v>0</v>
      </c>
      <c r="G59" s="1"/>
      <c r="H59" s="3"/>
      <c r="I59" s="269"/>
      <c r="J59" s="5"/>
    </row>
    <row r="60" spans="1:10">
      <c r="B60" s="109">
        <v>2221</v>
      </c>
      <c r="C60" s="110" t="s">
        <v>67</v>
      </c>
      <c r="D60" s="95">
        <v>1</v>
      </c>
      <c r="E60" s="268">
        <v>0</v>
      </c>
      <c r="F60" s="89">
        <f t="shared" si="6"/>
        <v>0</v>
      </c>
      <c r="G60" s="1"/>
      <c r="H60" s="3"/>
      <c r="I60" s="269"/>
      <c r="J60" s="5"/>
    </row>
    <row r="61" spans="1:10">
      <c r="B61" s="109">
        <v>2222</v>
      </c>
      <c r="C61" s="110" t="s">
        <v>68</v>
      </c>
      <c r="D61" s="95">
        <v>1</v>
      </c>
      <c r="E61" s="268">
        <v>0</v>
      </c>
      <c r="F61" s="89">
        <f t="shared" si="6"/>
        <v>0</v>
      </c>
      <c r="G61" s="1"/>
      <c r="H61" s="3"/>
      <c r="I61" s="269"/>
      <c r="J61" s="5"/>
    </row>
    <row r="62" spans="1:10">
      <c r="A62" t="s">
        <v>14</v>
      </c>
      <c r="B62" s="118" t="s">
        <v>69</v>
      </c>
      <c r="C62" s="119" t="s">
        <v>70</v>
      </c>
      <c r="D62" s="95">
        <v>1</v>
      </c>
      <c r="E62" s="268">
        <v>0</v>
      </c>
      <c r="F62" s="89">
        <f t="shared" si="6"/>
        <v>0</v>
      </c>
      <c r="G62" s="1"/>
      <c r="H62" s="3"/>
      <c r="I62" s="269"/>
      <c r="J62" s="5"/>
    </row>
    <row r="63" spans="1:10">
      <c r="B63" s="118" t="s">
        <v>71</v>
      </c>
      <c r="C63" s="119" t="s">
        <v>72</v>
      </c>
      <c r="D63" s="95">
        <v>1</v>
      </c>
      <c r="E63" s="268">
        <v>0</v>
      </c>
      <c r="F63" s="89">
        <f t="shared" si="6"/>
        <v>0</v>
      </c>
      <c r="G63" s="1"/>
      <c r="H63" s="3"/>
      <c r="I63" s="269"/>
      <c r="J63" s="5"/>
    </row>
    <row r="64" spans="1:10">
      <c r="B64" s="106"/>
      <c r="C64" s="110"/>
      <c r="D64" s="95"/>
      <c r="E64" s="96"/>
      <c r="F64" s="89"/>
      <c r="G64" s="90"/>
      <c r="H64" s="90"/>
      <c r="I64" s="91"/>
      <c r="J64" s="92"/>
    </row>
    <row r="65" spans="2:10" ht="15.6">
      <c r="B65" s="106"/>
      <c r="C65" s="114" t="s">
        <v>73</v>
      </c>
      <c r="D65" s="95"/>
      <c r="E65" s="96"/>
      <c r="F65" s="89"/>
      <c r="G65" s="90"/>
      <c r="H65" s="90"/>
      <c r="I65" s="91"/>
      <c r="J65" s="92"/>
    </row>
    <row r="66" spans="2:10">
      <c r="B66" s="109">
        <v>2232</v>
      </c>
      <c r="C66" s="110" t="s">
        <v>36</v>
      </c>
      <c r="D66" s="95">
        <v>1</v>
      </c>
      <c r="E66" s="268">
        <v>0</v>
      </c>
      <c r="F66" s="96">
        <f t="shared" ref="F66:F69" si="7">D66*E66</f>
        <v>0</v>
      </c>
      <c r="G66" s="1"/>
      <c r="H66" s="3"/>
      <c r="I66" s="269"/>
      <c r="J66" s="5"/>
    </row>
    <row r="67" spans="2:10" ht="28.8">
      <c r="B67" s="120">
        <v>2233</v>
      </c>
      <c r="C67" s="121" t="s">
        <v>74</v>
      </c>
      <c r="D67" s="122"/>
      <c r="E67" s="123"/>
      <c r="F67" s="124"/>
      <c r="G67" s="125"/>
      <c r="H67" s="125"/>
      <c r="I67" s="126"/>
      <c r="J67" s="127"/>
    </row>
    <row r="68" spans="2:10">
      <c r="B68" s="109">
        <v>2235</v>
      </c>
      <c r="C68" s="110" t="s">
        <v>75</v>
      </c>
      <c r="D68" s="95">
        <v>2</v>
      </c>
      <c r="E68" s="268">
        <v>0</v>
      </c>
      <c r="F68" s="89">
        <f t="shared" si="7"/>
        <v>0</v>
      </c>
      <c r="G68" s="1"/>
      <c r="H68" s="3"/>
      <c r="I68" s="269"/>
      <c r="J68" s="5"/>
    </row>
    <row r="69" spans="2:10">
      <c r="B69" s="109">
        <v>2236</v>
      </c>
      <c r="C69" s="110" t="s">
        <v>76</v>
      </c>
      <c r="D69" s="95">
        <v>1</v>
      </c>
      <c r="E69" s="268">
        <v>0</v>
      </c>
      <c r="F69" s="89">
        <f t="shared" si="7"/>
        <v>0</v>
      </c>
      <c r="G69" s="1"/>
      <c r="H69" s="3"/>
      <c r="I69" s="269"/>
      <c r="J69" s="5"/>
    </row>
    <row r="70" spans="2:10">
      <c r="B70" s="109"/>
      <c r="C70" s="110"/>
      <c r="D70" s="95"/>
      <c r="E70" s="7"/>
      <c r="F70" s="89"/>
      <c r="G70" s="90"/>
      <c r="H70" s="90"/>
      <c r="I70" s="91"/>
      <c r="J70" s="92"/>
    </row>
    <row r="71" spans="2:10">
      <c r="B71" s="109"/>
      <c r="C71" s="110"/>
      <c r="D71" s="95"/>
      <c r="E71" s="7"/>
      <c r="F71" s="89"/>
      <c r="G71" s="90"/>
      <c r="H71" s="90"/>
      <c r="I71" s="91"/>
      <c r="J71" s="92"/>
    </row>
    <row r="72" spans="2:10" ht="15.6">
      <c r="B72" s="98"/>
      <c r="C72" s="99" t="s">
        <v>77</v>
      </c>
      <c r="D72" s="99"/>
      <c r="E72" s="128"/>
      <c r="F72" s="112"/>
      <c r="G72" s="103"/>
      <c r="H72" s="103"/>
      <c r="I72" s="104"/>
      <c r="J72" s="105"/>
    </row>
    <row r="73" spans="2:10">
      <c r="B73" s="109">
        <v>2241</v>
      </c>
      <c r="C73" s="110" t="s">
        <v>78</v>
      </c>
      <c r="D73" s="95">
        <v>1</v>
      </c>
      <c r="E73" s="268">
        <v>0</v>
      </c>
      <c r="F73" s="96">
        <f t="shared" ref="F73:F85" si="8">D73*E73</f>
        <v>0</v>
      </c>
      <c r="G73" s="1"/>
      <c r="H73" s="3"/>
      <c r="I73" s="269"/>
      <c r="J73" s="5"/>
    </row>
    <row r="74" spans="2:10">
      <c r="B74" s="106" t="s">
        <v>79</v>
      </c>
      <c r="C74" s="110" t="s">
        <v>80</v>
      </c>
      <c r="D74" s="95">
        <v>1</v>
      </c>
      <c r="E74" s="268">
        <v>0</v>
      </c>
      <c r="F74" s="96">
        <f t="shared" si="8"/>
        <v>0</v>
      </c>
      <c r="G74" s="1"/>
      <c r="H74" s="3"/>
      <c r="I74" s="269"/>
      <c r="J74" s="5"/>
    </row>
    <row r="75" spans="2:10">
      <c r="B75" s="109">
        <v>2242</v>
      </c>
      <c r="C75" s="110" t="s">
        <v>81</v>
      </c>
      <c r="D75" s="95">
        <v>1</v>
      </c>
      <c r="E75" s="268">
        <v>0</v>
      </c>
      <c r="F75" s="89">
        <f t="shared" si="8"/>
        <v>0</v>
      </c>
      <c r="G75" s="1"/>
      <c r="H75" s="3"/>
      <c r="I75" s="269"/>
      <c r="J75" s="5"/>
    </row>
    <row r="76" spans="2:10">
      <c r="B76" s="109">
        <v>2243</v>
      </c>
      <c r="C76" s="110" t="s">
        <v>82</v>
      </c>
      <c r="D76" s="95">
        <v>1</v>
      </c>
      <c r="E76" s="268">
        <v>0</v>
      </c>
      <c r="F76" s="89">
        <f t="shared" si="8"/>
        <v>0</v>
      </c>
      <c r="G76" s="1"/>
      <c r="H76" s="3"/>
      <c r="I76" s="269"/>
      <c r="J76" s="5"/>
    </row>
    <row r="77" spans="2:10">
      <c r="B77" s="109">
        <v>2244</v>
      </c>
      <c r="C77" s="110" t="s">
        <v>83</v>
      </c>
      <c r="D77" s="95">
        <v>1</v>
      </c>
      <c r="E77" s="268">
        <v>0</v>
      </c>
      <c r="F77" s="89">
        <f t="shared" si="8"/>
        <v>0</v>
      </c>
      <c r="G77" s="1"/>
      <c r="H77" s="3"/>
      <c r="I77" s="269"/>
      <c r="J77" s="5"/>
    </row>
    <row r="78" spans="2:10">
      <c r="B78" s="109">
        <v>2245</v>
      </c>
      <c r="C78" s="110" t="s">
        <v>49</v>
      </c>
      <c r="D78" s="95">
        <v>1</v>
      </c>
      <c r="E78" s="268">
        <v>0</v>
      </c>
      <c r="F78" s="89">
        <f t="shared" si="8"/>
        <v>0</v>
      </c>
      <c r="G78" s="1"/>
      <c r="H78" s="3"/>
      <c r="I78" s="269"/>
      <c r="J78" s="5"/>
    </row>
    <row r="79" spans="2:10">
      <c r="B79" s="106" t="s">
        <v>84</v>
      </c>
      <c r="C79" s="110" t="s">
        <v>85</v>
      </c>
      <c r="D79" s="95">
        <v>1</v>
      </c>
      <c r="E79" s="268">
        <v>0</v>
      </c>
      <c r="F79" s="89">
        <f t="shared" si="8"/>
        <v>0</v>
      </c>
      <c r="G79" s="1"/>
      <c r="H79" s="3"/>
      <c r="I79" s="269"/>
      <c r="J79" s="5"/>
    </row>
    <row r="80" spans="2:10">
      <c r="B80" s="109">
        <v>2246</v>
      </c>
      <c r="C80" s="110" t="s">
        <v>86</v>
      </c>
      <c r="D80" s="95">
        <v>1</v>
      </c>
      <c r="E80" s="268">
        <v>0</v>
      </c>
      <c r="F80" s="89">
        <f t="shared" si="8"/>
        <v>0</v>
      </c>
      <c r="G80" s="1"/>
      <c r="H80" s="3"/>
      <c r="I80" s="269"/>
      <c r="J80" s="5"/>
    </row>
    <row r="81" spans="2:10">
      <c r="B81" s="109">
        <v>2247</v>
      </c>
      <c r="C81" s="110" t="s">
        <v>87</v>
      </c>
      <c r="D81" s="95">
        <v>1</v>
      </c>
      <c r="E81" s="268">
        <v>0</v>
      </c>
      <c r="F81" s="89">
        <f t="shared" si="8"/>
        <v>0</v>
      </c>
      <c r="G81" s="1"/>
      <c r="H81" s="3"/>
      <c r="I81" s="269"/>
      <c r="J81" s="5"/>
    </row>
    <row r="82" spans="2:10">
      <c r="B82" s="109">
        <v>2248</v>
      </c>
      <c r="C82" s="110" t="s">
        <v>88</v>
      </c>
      <c r="D82" s="95">
        <v>1</v>
      </c>
      <c r="E82" s="268">
        <v>0</v>
      </c>
      <c r="F82" s="89">
        <f t="shared" si="8"/>
        <v>0</v>
      </c>
      <c r="G82" s="1"/>
      <c r="H82" s="3"/>
      <c r="I82" s="269"/>
      <c r="J82" s="5"/>
    </row>
    <row r="83" spans="2:10">
      <c r="B83" s="106" t="s">
        <v>89</v>
      </c>
      <c r="C83" s="110" t="s">
        <v>85</v>
      </c>
      <c r="D83" s="95">
        <v>1</v>
      </c>
      <c r="E83" s="268">
        <v>0</v>
      </c>
      <c r="F83" s="89">
        <f t="shared" si="8"/>
        <v>0</v>
      </c>
      <c r="G83" s="1"/>
      <c r="H83" s="3"/>
      <c r="I83" s="269"/>
      <c r="J83" s="5"/>
    </row>
    <row r="84" spans="2:10">
      <c r="B84" s="109">
        <v>2249</v>
      </c>
      <c r="C84" s="110" t="s">
        <v>90</v>
      </c>
      <c r="D84" s="95">
        <v>1</v>
      </c>
      <c r="E84" s="268">
        <v>0</v>
      </c>
      <c r="F84" s="89">
        <f t="shared" si="8"/>
        <v>0</v>
      </c>
      <c r="G84" s="1"/>
      <c r="H84" s="3"/>
      <c r="I84" s="269"/>
      <c r="J84" s="5"/>
    </row>
    <row r="85" spans="2:10">
      <c r="B85" s="106" t="s">
        <v>91</v>
      </c>
      <c r="C85" s="110" t="s">
        <v>92</v>
      </c>
      <c r="D85" s="95">
        <v>2</v>
      </c>
      <c r="E85" s="268">
        <v>0</v>
      </c>
      <c r="F85" s="89">
        <f t="shared" si="8"/>
        <v>0</v>
      </c>
      <c r="G85" s="1"/>
      <c r="H85" s="3"/>
      <c r="I85" s="269"/>
      <c r="J85" s="5"/>
    </row>
    <row r="86" spans="2:10" ht="15.6">
      <c r="B86" s="106"/>
      <c r="C86" s="129"/>
      <c r="D86" s="95"/>
      <c r="E86" s="7"/>
      <c r="F86" s="89"/>
      <c r="G86" s="90"/>
      <c r="H86" s="90"/>
      <c r="I86" s="91"/>
      <c r="J86" s="92"/>
    </row>
    <row r="87" spans="2:10">
      <c r="B87" s="109">
        <v>2251</v>
      </c>
      <c r="C87" s="110" t="s">
        <v>93</v>
      </c>
      <c r="D87" s="95">
        <v>1</v>
      </c>
      <c r="E87" s="268">
        <v>0</v>
      </c>
      <c r="F87" s="96">
        <f t="shared" ref="F87:F125" si="9">D87*E87</f>
        <v>0</v>
      </c>
      <c r="G87" s="1"/>
      <c r="H87" s="3"/>
      <c r="I87" s="269"/>
      <c r="J87" s="5"/>
    </row>
    <row r="88" spans="2:10">
      <c r="B88" s="106" t="s">
        <v>94</v>
      </c>
      <c r="C88" s="110" t="s">
        <v>80</v>
      </c>
      <c r="D88" s="95">
        <v>1</v>
      </c>
      <c r="E88" s="268">
        <v>0</v>
      </c>
      <c r="F88" s="96">
        <f t="shared" si="9"/>
        <v>0</v>
      </c>
      <c r="G88" s="1"/>
      <c r="H88" s="3"/>
      <c r="I88" s="269"/>
      <c r="J88" s="5"/>
    </row>
    <row r="89" spans="2:10">
      <c r="B89" s="109">
        <v>2252</v>
      </c>
      <c r="C89" s="110" t="s">
        <v>36</v>
      </c>
      <c r="D89" s="95">
        <v>1</v>
      </c>
      <c r="E89" s="268">
        <v>0</v>
      </c>
      <c r="F89" s="89">
        <f t="shared" si="9"/>
        <v>0</v>
      </c>
      <c r="G89" s="1"/>
      <c r="H89" s="3"/>
      <c r="I89" s="269"/>
      <c r="J89" s="5"/>
    </row>
    <row r="90" spans="2:10">
      <c r="B90" s="109">
        <v>2253</v>
      </c>
      <c r="C90" s="110" t="s">
        <v>46</v>
      </c>
      <c r="D90" s="95">
        <v>1</v>
      </c>
      <c r="E90" s="268">
        <v>0</v>
      </c>
      <c r="F90" s="89">
        <f t="shared" si="9"/>
        <v>0</v>
      </c>
      <c r="G90" s="1"/>
      <c r="H90" s="3"/>
      <c r="I90" s="269"/>
      <c r="J90" s="5"/>
    </row>
    <row r="91" spans="2:10">
      <c r="B91" s="109">
        <v>2254</v>
      </c>
      <c r="C91" s="110" t="s">
        <v>95</v>
      </c>
      <c r="D91" s="95">
        <v>1</v>
      </c>
      <c r="E91" s="268">
        <v>0</v>
      </c>
      <c r="F91" s="89">
        <f t="shared" si="9"/>
        <v>0</v>
      </c>
      <c r="G91" s="1"/>
      <c r="H91" s="3"/>
      <c r="I91" s="269"/>
      <c r="J91" s="5"/>
    </row>
    <row r="92" spans="2:10">
      <c r="B92" s="109">
        <v>2255</v>
      </c>
      <c r="C92" s="110" t="s">
        <v>36</v>
      </c>
      <c r="D92" s="95">
        <v>1</v>
      </c>
      <c r="E92" s="268">
        <v>0</v>
      </c>
      <c r="F92" s="89">
        <f t="shared" si="9"/>
        <v>0</v>
      </c>
      <c r="G92" s="1"/>
      <c r="H92" s="3"/>
      <c r="I92" s="269"/>
      <c r="J92" s="5"/>
    </row>
    <row r="93" spans="2:10">
      <c r="B93" s="109">
        <v>2256</v>
      </c>
      <c r="C93" s="110" t="s">
        <v>46</v>
      </c>
      <c r="D93" s="95">
        <v>1</v>
      </c>
      <c r="E93" s="268">
        <v>0</v>
      </c>
      <c r="F93" s="89">
        <f t="shared" si="9"/>
        <v>0</v>
      </c>
      <c r="G93" s="1"/>
      <c r="H93" s="3"/>
      <c r="I93" s="269"/>
      <c r="J93" s="5"/>
    </row>
    <row r="94" spans="2:10">
      <c r="B94" s="109">
        <v>2257</v>
      </c>
      <c r="C94" s="110" t="s">
        <v>90</v>
      </c>
      <c r="D94" s="95">
        <v>1</v>
      </c>
      <c r="E94" s="268">
        <v>0</v>
      </c>
      <c r="F94" s="89">
        <f t="shared" si="9"/>
        <v>0</v>
      </c>
      <c r="G94" s="1"/>
      <c r="H94" s="3"/>
      <c r="I94" s="269"/>
      <c r="J94" s="5"/>
    </row>
    <row r="95" spans="2:10">
      <c r="B95" s="106" t="s">
        <v>96</v>
      </c>
      <c r="C95" s="110" t="s">
        <v>92</v>
      </c>
      <c r="D95" s="95">
        <v>2</v>
      </c>
      <c r="E95" s="268">
        <v>0</v>
      </c>
      <c r="F95" s="89">
        <f t="shared" si="9"/>
        <v>0</v>
      </c>
      <c r="G95" s="1"/>
      <c r="H95" s="3"/>
      <c r="I95" s="269"/>
      <c r="J95" s="5"/>
    </row>
    <row r="96" spans="2:10">
      <c r="B96" s="106"/>
      <c r="C96" s="110"/>
      <c r="D96" s="95"/>
      <c r="E96" s="7"/>
      <c r="F96" s="89"/>
      <c r="G96" s="90"/>
      <c r="H96" s="90"/>
      <c r="I96" s="91"/>
      <c r="J96" s="92"/>
    </row>
    <row r="97" spans="2:10">
      <c r="B97" s="109">
        <v>2271</v>
      </c>
      <c r="C97" s="110" t="s">
        <v>97</v>
      </c>
      <c r="D97" s="95">
        <v>1</v>
      </c>
      <c r="E97" s="268">
        <v>0</v>
      </c>
      <c r="F97" s="89">
        <f t="shared" si="9"/>
        <v>0</v>
      </c>
      <c r="G97" s="1"/>
      <c r="H97" s="3"/>
      <c r="I97" s="269"/>
      <c r="J97" s="5"/>
    </row>
    <row r="98" spans="2:10">
      <c r="B98" s="109">
        <v>2272</v>
      </c>
      <c r="C98" s="110" t="s">
        <v>98</v>
      </c>
      <c r="D98" s="95">
        <v>1</v>
      </c>
      <c r="E98" s="268">
        <v>0</v>
      </c>
      <c r="F98" s="89">
        <f t="shared" si="9"/>
        <v>0</v>
      </c>
      <c r="G98" s="1"/>
      <c r="H98" s="3"/>
      <c r="I98" s="269"/>
      <c r="J98" s="5"/>
    </row>
    <row r="99" spans="2:10">
      <c r="B99" s="109">
        <v>2273</v>
      </c>
      <c r="C99" s="110" t="s">
        <v>99</v>
      </c>
      <c r="D99" s="95">
        <v>1</v>
      </c>
      <c r="E99" s="268">
        <v>0</v>
      </c>
      <c r="F99" s="89">
        <f t="shared" si="9"/>
        <v>0</v>
      </c>
      <c r="G99" s="1"/>
      <c r="H99" s="3"/>
      <c r="I99" s="269"/>
      <c r="J99" s="5"/>
    </row>
    <row r="100" spans="2:10">
      <c r="B100" s="109">
        <v>2274</v>
      </c>
      <c r="C100" s="110" t="s">
        <v>100</v>
      </c>
      <c r="D100" s="95">
        <v>1</v>
      </c>
      <c r="E100" s="268">
        <v>0</v>
      </c>
      <c r="F100" s="96">
        <f t="shared" si="9"/>
        <v>0</v>
      </c>
      <c r="G100" s="1"/>
      <c r="H100" s="3"/>
      <c r="I100" s="269"/>
      <c r="J100" s="5"/>
    </row>
    <row r="101" spans="2:10">
      <c r="B101" s="106" t="s">
        <v>101</v>
      </c>
      <c r="C101" s="110" t="s">
        <v>102</v>
      </c>
      <c r="D101" s="95">
        <v>1</v>
      </c>
      <c r="E101" s="268">
        <v>0</v>
      </c>
      <c r="F101" s="96">
        <f t="shared" si="9"/>
        <v>0</v>
      </c>
      <c r="G101" s="1"/>
      <c r="H101" s="3"/>
      <c r="I101" s="269"/>
      <c r="J101" s="5"/>
    </row>
    <row r="102" spans="2:10">
      <c r="B102" s="109"/>
      <c r="C102" s="110"/>
      <c r="D102" s="95"/>
      <c r="E102" s="7"/>
      <c r="F102" s="89"/>
      <c r="G102" s="90"/>
      <c r="H102" s="90"/>
      <c r="I102" s="91"/>
      <c r="J102" s="92"/>
    </row>
    <row r="103" spans="2:10">
      <c r="B103" s="109">
        <v>2281</v>
      </c>
      <c r="C103" s="110" t="s">
        <v>103</v>
      </c>
      <c r="D103" s="95">
        <v>1</v>
      </c>
      <c r="E103" s="268">
        <v>0</v>
      </c>
      <c r="F103" s="89">
        <f t="shared" si="9"/>
        <v>0</v>
      </c>
      <c r="G103" s="1"/>
      <c r="H103" s="3"/>
      <c r="I103" s="269"/>
      <c r="J103" s="5"/>
    </row>
    <row r="104" spans="2:10">
      <c r="B104" s="109">
        <v>2282</v>
      </c>
      <c r="C104" s="110" t="s">
        <v>104</v>
      </c>
      <c r="D104" s="95">
        <v>1</v>
      </c>
      <c r="E104" s="268">
        <v>0</v>
      </c>
      <c r="F104" s="89">
        <f t="shared" si="9"/>
        <v>0</v>
      </c>
      <c r="G104" s="1"/>
      <c r="H104" s="3"/>
      <c r="I104" s="269"/>
      <c r="J104" s="5"/>
    </row>
    <row r="105" spans="2:10">
      <c r="B105" s="109">
        <v>2283</v>
      </c>
      <c r="C105" s="110" t="s">
        <v>105</v>
      </c>
      <c r="D105" s="95">
        <v>1</v>
      </c>
      <c r="E105" s="268">
        <v>0</v>
      </c>
      <c r="F105" s="89">
        <f t="shared" si="9"/>
        <v>0</v>
      </c>
      <c r="G105" s="1"/>
      <c r="H105" s="3"/>
      <c r="I105" s="269"/>
      <c r="J105" s="5"/>
    </row>
    <row r="106" spans="2:10">
      <c r="B106" s="117"/>
      <c r="C106" s="110"/>
      <c r="D106" s="95"/>
      <c r="E106" s="7"/>
      <c r="F106" s="89"/>
      <c r="G106" s="90"/>
      <c r="H106" s="90"/>
      <c r="I106" s="91"/>
      <c r="J106" s="92"/>
    </row>
    <row r="107" spans="2:10">
      <c r="B107" s="117"/>
      <c r="C107" s="110"/>
      <c r="D107" s="95"/>
      <c r="E107" s="7"/>
      <c r="F107" s="89"/>
      <c r="G107" s="90"/>
      <c r="H107" s="90"/>
      <c r="I107" s="91"/>
      <c r="J107" s="92"/>
    </row>
    <row r="108" spans="2:10" ht="15.6">
      <c r="B108" s="98"/>
      <c r="C108" s="99" t="s">
        <v>106</v>
      </c>
      <c r="D108" s="99"/>
      <c r="E108" s="100"/>
      <c r="F108" s="101"/>
      <c r="G108" s="130"/>
      <c r="H108" s="130"/>
      <c r="I108" s="131"/>
      <c r="J108" s="132"/>
    </row>
    <row r="109" spans="2:10">
      <c r="B109" s="109">
        <v>2301</v>
      </c>
      <c r="C109" s="110" t="s">
        <v>107</v>
      </c>
      <c r="D109" s="95">
        <v>1</v>
      </c>
      <c r="E109" s="268">
        <v>0</v>
      </c>
      <c r="F109" s="89">
        <f t="shared" si="9"/>
        <v>0</v>
      </c>
      <c r="G109" s="1"/>
      <c r="H109" s="3"/>
      <c r="I109" s="269"/>
      <c r="J109" s="5"/>
    </row>
    <row r="110" spans="2:10">
      <c r="B110" s="106" t="s">
        <v>108</v>
      </c>
      <c r="C110" s="110" t="s">
        <v>109</v>
      </c>
      <c r="D110" s="95">
        <v>1</v>
      </c>
      <c r="E110" s="268">
        <v>0</v>
      </c>
      <c r="F110" s="89">
        <f t="shared" si="9"/>
        <v>0</v>
      </c>
      <c r="G110" s="1"/>
      <c r="H110" s="3"/>
      <c r="I110" s="269"/>
      <c r="J110" s="5"/>
    </row>
    <row r="111" spans="2:10">
      <c r="B111" s="106" t="s">
        <v>110</v>
      </c>
      <c r="C111" s="110" t="s">
        <v>111</v>
      </c>
      <c r="D111" s="95">
        <v>1</v>
      </c>
      <c r="E111" s="268">
        <v>0</v>
      </c>
      <c r="F111" s="89">
        <f t="shared" si="9"/>
        <v>0</v>
      </c>
      <c r="G111" s="1"/>
      <c r="H111" s="3"/>
      <c r="I111" s="269"/>
      <c r="J111" s="5"/>
    </row>
    <row r="112" spans="2:10">
      <c r="B112" s="109">
        <v>2302</v>
      </c>
      <c r="C112" s="110" t="s">
        <v>112</v>
      </c>
      <c r="D112" s="95">
        <v>2</v>
      </c>
      <c r="E112" s="268">
        <v>0</v>
      </c>
      <c r="F112" s="96">
        <f t="shared" si="9"/>
        <v>0</v>
      </c>
      <c r="G112" s="1"/>
      <c r="H112" s="3"/>
      <c r="I112" s="269"/>
      <c r="J112" s="5"/>
    </row>
    <row r="113" spans="2:10">
      <c r="B113" s="109">
        <v>2303</v>
      </c>
      <c r="C113" s="110" t="s">
        <v>113</v>
      </c>
      <c r="D113" s="95">
        <v>1</v>
      </c>
      <c r="E113" s="268">
        <v>0</v>
      </c>
      <c r="F113" s="96">
        <f t="shared" si="9"/>
        <v>0</v>
      </c>
      <c r="G113" s="1"/>
      <c r="H113" s="3"/>
      <c r="I113" s="269"/>
      <c r="J113" s="5"/>
    </row>
    <row r="114" spans="2:10">
      <c r="B114" s="109">
        <v>2304</v>
      </c>
      <c r="C114" s="110" t="s">
        <v>114</v>
      </c>
      <c r="D114" s="95">
        <v>1</v>
      </c>
      <c r="E114" s="268">
        <v>0</v>
      </c>
      <c r="F114" s="89">
        <f t="shared" si="9"/>
        <v>0</v>
      </c>
      <c r="G114" s="1"/>
      <c r="H114" s="3"/>
      <c r="I114" s="269"/>
      <c r="J114" s="5"/>
    </row>
    <row r="115" spans="2:10">
      <c r="B115" s="109">
        <v>2306</v>
      </c>
      <c r="C115" s="110" t="s">
        <v>115</v>
      </c>
      <c r="D115" s="95">
        <v>1</v>
      </c>
      <c r="E115" s="268">
        <v>0</v>
      </c>
      <c r="F115" s="89">
        <f t="shared" si="9"/>
        <v>0</v>
      </c>
      <c r="G115" s="1"/>
      <c r="H115" s="3"/>
      <c r="I115" s="269"/>
      <c r="J115" s="5"/>
    </row>
    <row r="116" spans="2:10">
      <c r="B116" s="106" t="s">
        <v>116</v>
      </c>
      <c r="C116" s="110" t="s">
        <v>117</v>
      </c>
      <c r="D116" s="95">
        <v>1</v>
      </c>
      <c r="E116" s="268">
        <v>0</v>
      </c>
      <c r="F116" s="89">
        <f t="shared" si="9"/>
        <v>0</v>
      </c>
      <c r="G116" s="1"/>
      <c r="H116" s="3"/>
      <c r="I116" s="269"/>
      <c r="J116" s="5"/>
    </row>
    <row r="117" spans="2:10">
      <c r="B117" s="109">
        <v>2307</v>
      </c>
      <c r="C117" s="110" t="s">
        <v>118</v>
      </c>
      <c r="D117" s="95">
        <v>1</v>
      </c>
      <c r="E117" s="268">
        <v>0</v>
      </c>
      <c r="F117" s="89">
        <f t="shared" si="9"/>
        <v>0</v>
      </c>
      <c r="G117" s="1"/>
      <c r="H117" s="3"/>
      <c r="I117" s="269"/>
      <c r="J117" s="5"/>
    </row>
    <row r="118" spans="2:10">
      <c r="B118" s="109">
        <v>2308</v>
      </c>
      <c r="C118" s="110" t="s">
        <v>119</v>
      </c>
      <c r="D118" s="95">
        <v>1</v>
      </c>
      <c r="E118" s="268">
        <v>0</v>
      </c>
      <c r="F118" s="89">
        <f t="shared" si="9"/>
        <v>0</v>
      </c>
      <c r="G118" s="1"/>
      <c r="H118" s="3"/>
      <c r="I118" s="269"/>
      <c r="J118" s="5"/>
    </row>
    <row r="119" spans="2:10">
      <c r="B119" s="106" t="s">
        <v>120</v>
      </c>
      <c r="C119" s="110" t="s">
        <v>121</v>
      </c>
      <c r="D119" s="95">
        <v>1</v>
      </c>
      <c r="E119" s="268">
        <v>0</v>
      </c>
      <c r="F119" s="89">
        <f t="shared" si="9"/>
        <v>0</v>
      </c>
      <c r="G119" s="1"/>
      <c r="H119" s="3"/>
      <c r="I119" s="269"/>
      <c r="J119" s="5"/>
    </row>
    <row r="120" spans="2:10">
      <c r="B120" s="109">
        <v>2310</v>
      </c>
      <c r="C120" s="110" t="s">
        <v>122</v>
      </c>
      <c r="D120" s="95">
        <v>1</v>
      </c>
      <c r="E120" s="268">
        <v>0</v>
      </c>
      <c r="F120" s="89">
        <f t="shared" si="9"/>
        <v>0</v>
      </c>
      <c r="G120" s="1"/>
      <c r="H120" s="3"/>
      <c r="I120" s="269"/>
      <c r="J120" s="5"/>
    </row>
    <row r="121" spans="2:10" ht="28.8">
      <c r="B121" s="120">
        <v>2311</v>
      </c>
      <c r="C121" s="121" t="s">
        <v>123</v>
      </c>
      <c r="D121" s="122"/>
      <c r="E121" s="123"/>
      <c r="F121" s="124"/>
      <c r="G121" s="125"/>
      <c r="H121" s="125"/>
      <c r="I121" s="126"/>
      <c r="J121" s="127"/>
    </row>
    <row r="122" spans="2:10">
      <c r="B122" s="106"/>
      <c r="C122" s="110"/>
      <c r="D122" s="95"/>
      <c r="E122" s="7"/>
      <c r="F122" s="89"/>
      <c r="G122" s="90"/>
      <c r="H122" s="90"/>
      <c r="I122" s="91"/>
      <c r="J122" s="92"/>
    </row>
    <row r="123" spans="2:10">
      <c r="B123" s="106"/>
      <c r="C123" s="110"/>
      <c r="D123" s="95"/>
      <c r="E123" s="7"/>
      <c r="F123" s="89"/>
      <c r="G123" s="90"/>
      <c r="H123" s="90"/>
      <c r="I123" s="91"/>
      <c r="J123" s="92"/>
    </row>
    <row r="124" spans="2:10" ht="15.6">
      <c r="B124" s="98"/>
      <c r="C124" s="99" t="s">
        <v>124</v>
      </c>
      <c r="D124" s="99"/>
      <c r="E124" s="100"/>
      <c r="F124" s="112"/>
      <c r="G124" s="103"/>
      <c r="H124" s="103"/>
      <c r="I124" s="104"/>
      <c r="J124" s="105"/>
    </row>
    <row r="125" spans="2:10">
      <c r="B125" s="109">
        <v>2305</v>
      </c>
      <c r="C125" s="110" t="s">
        <v>125</v>
      </c>
      <c r="D125" s="95">
        <v>1</v>
      </c>
      <c r="E125" s="268">
        <v>0</v>
      </c>
      <c r="F125" s="89">
        <f t="shared" si="9"/>
        <v>0</v>
      </c>
      <c r="G125" s="1"/>
      <c r="H125" s="3"/>
      <c r="I125" s="269"/>
      <c r="J125" s="5"/>
    </row>
    <row r="126" spans="2:10">
      <c r="B126" s="117"/>
      <c r="C126" s="110"/>
      <c r="D126" s="95"/>
      <c r="E126" s="89"/>
      <c r="F126" s="89"/>
      <c r="G126" s="90"/>
      <c r="H126" s="90"/>
      <c r="I126" s="91"/>
      <c r="J126" s="92"/>
    </row>
    <row r="127" spans="2:10">
      <c r="B127" s="133"/>
      <c r="C127" s="134"/>
      <c r="D127" s="135"/>
      <c r="E127" s="89"/>
      <c r="F127" s="136"/>
      <c r="G127" s="90"/>
      <c r="H127" s="90"/>
      <c r="I127" s="91"/>
      <c r="J127" s="92"/>
    </row>
    <row r="128" spans="2:10" s="144" customFormat="1" ht="16.2" thickBot="1">
      <c r="B128" s="137"/>
      <c r="C128" s="138" t="s">
        <v>126</v>
      </c>
      <c r="D128" s="139"/>
      <c r="E128" s="140"/>
      <c r="F128" s="140">
        <f>SUM(F20:F127)</f>
        <v>0</v>
      </c>
      <c r="G128" s="141"/>
      <c r="H128" s="141"/>
      <c r="I128" s="142"/>
      <c r="J128" s="143"/>
    </row>
    <row r="129" spans="2:10">
      <c r="B129" s="54"/>
      <c r="C129" s="54"/>
      <c r="D129" s="55"/>
      <c r="E129" s="56"/>
      <c r="F129" s="145"/>
      <c r="G129" s="57"/>
      <c r="H129" s="57"/>
      <c r="I129" s="67"/>
      <c r="J129" s="57"/>
    </row>
    <row r="130" spans="2:10">
      <c r="B130" s="146"/>
      <c r="C130" s="146"/>
      <c r="D130" s="147"/>
      <c r="E130" s="148"/>
      <c r="F130" s="148"/>
      <c r="G130" s="57"/>
      <c r="H130" s="57"/>
      <c r="I130" s="67"/>
      <c r="J130" s="57"/>
    </row>
    <row r="131" spans="2:10" ht="15" thickBot="1">
      <c r="B131" s="146"/>
      <c r="C131" s="146"/>
      <c r="D131" s="147"/>
      <c r="E131" s="148"/>
      <c r="F131" s="148"/>
      <c r="G131" s="57"/>
      <c r="H131" s="57"/>
      <c r="I131" s="67"/>
      <c r="J131" s="57"/>
    </row>
    <row r="132" spans="2:10" s="85" customFormat="1" ht="18">
      <c r="B132" s="149"/>
      <c r="C132" s="150" t="s">
        <v>127</v>
      </c>
      <c r="D132" s="151"/>
      <c r="E132" s="152"/>
      <c r="F132" s="152"/>
      <c r="G132" s="153"/>
      <c r="H132" s="153"/>
      <c r="I132" s="154"/>
      <c r="J132" s="155"/>
    </row>
    <row r="133" spans="2:10" s="85" customFormat="1" ht="13.95" customHeight="1">
      <c r="B133" s="156"/>
      <c r="C133" s="157"/>
      <c r="D133" s="158"/>
      <c r="E133" s="159"/>
      <c r="F133" s="159"/>
      <c r="G133" s="160"/>
      <c r="H133" s="160"/>
      <c r="I133" s="161"/>
      <c r="J133" s="162"/>
    </row>
    <row r="134" spans="2:10" s="85" customFormat="1" ht="18" customHeight="1">
      <c r="B134" s="163"/>
      <c r="C134" s="164" t="s">
        <v>128</v>
      </c>
      <c r="D134" s="165"/>
      <c r="E134" s="166"/>
      <c r="F134" s="166"/>
      <c r="G134" s="167"/>
      <c r="H134" s="167"/>
      <c r="I134" s="168"/>
      <c r="J134" s="169"/>
    </row>
    <row r="135" spans="2:10" s="85" customFormat="1" ht="15" customHeight="1">
      <c r="B135" s="170">
        <v>2400</v>
      </c>
      <c r="C135" s="110" t="s">
        <v>129</v>
      </c>
      <c r="D135" s="171">
        <v>1</v>
      </c>
      <c r="E135" s="270">
        <v>0</v>
      </c>
      <c r="F135" s="172">
        <f t="shared" ref="F135:F137" si="10">D135*E135</f>
        <v>0</v>
      </c>
      <c r="G135" s="8"/>
      <c r="H135" s="272"/>
      <c r="I135" s="273"/>
      <c r="J135" s="274"/>
    </row>
    <row r="136" spans="2:10" s="85" customFormat="1" ht="15" customHeight="1">
      <c r="B136" s="170">
        <v>2401</v>
      </c>
      <c r="C136" s="110" t="s">
        <v>130</v>
      </c>
      <c r="D136" s="171">
        <v>1</v>
      </c>
      <c r="E136" s="271">
        <v>0</v>
      </c>
      <c r="F136" s="89">
        <f t="shared" si="10"/>
        <v>0</v>
      </c>
      <c r="G136" s="9"/>
      <c r="H136" s="275"/>
      <c r="I136" s="273"/>
      <c r="J136" s="274"/>
    </row>
    <row r="137" spans="2:10" s="85" customFormat="1" ht="15" customHeight="1">
      <c r="B137" s="170">
        <v>2402</v>
      </c>
      <c r="C137" s="110" t="s">
        <v>131</v>
      </c>
      <c r="D137" s="171">
        <v>1</v>
      </c>
      <c r="E137" s="271">
        <v>0</v>
      </c>
      <c r="F137" s="89">
        <f t="shared" si="10"/>
        <v>0</v>
      </c>
      <c r="G137" s="1"/>
      <c r="H137" s="275"/>
      <c r="I137" s="273"/>
      <c r="J137" s="274"/>
    </row>
    <row r="138" spans="2:10" s="85" customFormat="1" ht="15" customHeight="1">
      <c r="B138" s="170"/>
      <c r="C138" s="110"/>
      <c r="D138" s="174"/>
      <c r="E138" s="175"/>
      <c r="F138" s="172"/>
      <c r="G138" s="173"/>
      <c r="H138" s="173"/>
      <c r="I138" s="161"/>
      <c r="J138" s="162"/>
    </row>
    <row r="139" spans="2:10" s="85" customFormat="1" ht="15" customHeight="1">
      <c r="B139" s="170">
        <v>2403</v>
      </c>
      <c r="C139" s="110" t="s">
        <v>98</v>
      </c>
      <c r="D139" s="95">
        <v>1</v>
      </c>
      <c r="E139" s="271">
        <v>0</v>
      </c>
      <c r="F139" s="89">
        <f t="shared" ref="F139:F140" si="11">D139*E139</f>
        <v>0</v>
      </c>
      <c r="G139" s="9"/>
      <c r="H139" s="275"/>
      <c r="I139" s="273"/>
      <c r="J139" s="274"/>
    </row>
    <row r="140" spans="2:10" s="85" customFormat="1" ht="15" customHeight="1">
      <c r="B140" s="170">
        <v>2404</v>
      </c>
      <c r="C140" s="110" t="s">
        <v>132</v>
      </c>
      <c r="D140" s="95">
        <v>2</v>
      </c>
      <c r="E140" s="271">
        <v>0</v>
      </c>
      <c r="F140" s="89">
        <f t="shared" si="11"/>
        <v>0</v>
      </c>
      <c r="G140" s="9"/>
      <c r="H140" s="275"/>
      <c r="I140" s="273"/>
      <c r="J140" s="274"/>
    </row>
    <row r="141" spans="2:10" s="85" customFormat="1" ht="15" customHeight="1">
      <c r="B141" s="170"/>
      <c r="C141" s="176"/>
      <c r="D141" s="174"/>
      <c r="E141" s="174"/>
      <c r="F141" s="174"/>
      <c r="G141" s="173"/>
      <c r="H141" s="173"/>
      <c r="I141" s="161"/>
      <c r="J141" s="162"/>
    </row>
    <row r="142" spans="2:10" s="85" customFormat="1" ht="15" customHeight="1">
      <c r="B142" s="177"/>
      <c r="C142" s="178" t="s">
        <v>133</v>
      </c>
      <c r="D142" s="179"/>
      <c r="E142" s="166"/>
      <c r="F142" s="166"/>
      <c r="G142" s="180"/>
      <c r="H142" s="180"/>
      <c r="I142" s="168"/>
      <c r="J142" s="169"/>
    </row>
    <row r="143" spans="2:10" s="85" customFormat="1" ht="15" customHeight="1">
      <c r="B143" s="117">
        <v>2405</v>
      </c>
      <c r="C143" s="110" t="s">
        <v>134</v>
      </c>
      <c r="D143" s="181">
        <v>1</v>
      </c>
      <c r="E143" s="270">
        <v>0</v>
      </c>
      <c r="F143" s="172">
        <f t="shared" ref="F143:F145" si="12">D143*E143</f>
        <v>0</v>
      </c>
      <c r="G143" s="9"/>
      <c r="H143" s="275"/>
      <c r="I143" s="273"/>
      <c r="J143" s="274"/>
    </row>
    <row r="144" spans="2:10" s="85" customFormat="1" ht="15" customHeight="1">
      <c r="B144" s="117">
        <v>2406</v>
      </c>
      <c r="C144" s="110" t="s">
        <v>135</v>
      </c>
      <c r="D144" s="181">
        <v>1</v>
      </c>
      <c r="E144" s="271">
        <v>0</v>
      </c>
      <c r="F144" s="89">
        <f t="shared" si="12"/>
        <v>0</v>
      </c>
      <c r="G144" s="9"/>
      <c r="H144" s="275"/>
      <c r="I144" s="273"/>
      <c r="J144" s="274"/>
    </row>
    <row r="145" spans="2:10" s="85" customFormat="1" ht="15" customHeight="1">
      <c r="B145" s="117">
        <v>2407</v>
      </c>
      <c r="C145" s="182" t="s">
        <v>136</v>
      </c>
      <c r="D145" s="183">
        <v>1</v>
      </c>
      <c r="E145" s="271">
        <v>0</v>
      </c>
      <c r="F145" s="89">
        <f t="shared" si="12"/>
        <v>0</v>
      </c>
      <c r="G145" s="9"/>
      <c r="H145" s="275"/>
      <c r="I145" s="273"/>
      <c r="J145" s="274"/>
    </row>
    <row r="146" spans="2:10" s="85" customFormat="1" ht="15" customHeight="1">
      <c r="B146" s="170"/>
      <c r="C146" s="176"/>
      <c r="D146" s="174"/>
      <c r="E146" s="174"/>
      <c r="F146" s="174"/>
      <c r="G146" s="173"/>
      <c r="H146" s="173"/>
      <c r="I146" s="161"/>
      <c r="J146" s="162"/>
    </row>
    <row r="147" spans="2:10" s="85" customFormat="1" ht="15" customHeight="1">
      <c r="B147" s="184"/>
      <c r="C147" s="185" t="s">
        <v>137</v>
      </c>
      <c r="D147" s="165"/>
      <c r="E147" s="186"/>
      <c r="F147" s="187"/>
      <c r="G147" s="103"/>
      <c r="H147" s="103"/>
      <c r="I147" s="168"/>
      <c r="J147" s="169"/>
    </row>
    <row r="148" spans="2:10" s="85" customFormat="1" ht="15" customHeight="1">
      <c r="B148" s="170">
        <v>2500</v>
      </c>
      <c r="C148" s="110" t="s">
        <v>138</v>
      </c>
      <c r="D148" s="95">
        <v>2</v>
      </c>
      <c r="E148" s="271">
        <v>0</v>
      </c>
      <c r="F148" s="89">
        <f t="shared" ref="F148" si="13">D148*E148</f>
        <v>0</v>
      </c>
      <c r="G148" s="1"/>
      <c r="H148" s="3"/>
      <c r="I148" s="273"/>
      <c r="J148" s="274"/>
    </row>
    <row r="149" spans="2:10" s="85" customFormat="1" ht="15" customHeight="1">
      <c r="B149" s="170"/>
      <c r="C149" s="110"/>
      <c r="D149" s="95"/>
      <c r="E149" s="175"/>
      <c r="F149" s="172"/>
      <c r="G149" s="90"/>
      <c r="H149" s="90"/>
      <c r="I149" s="161"/>
      <c r="J149" s="162"/>
    </row>
    <row r="150" spans="2:10" s="85" customFormat="1" ht="15" customHeight="1">
      <c r="B150" s="93"/>
      <c r="C150" s="107"/>
      <c r="D150" s="95"/>
      <c r="E150" s="175"/>
      <c r="F150" s="172"/>
      <c r="G150" s="90"/>
      <c r="H150" s="90"/>
      <c r="I150" s="161"/>
      <c r="J150" s="162"/>
    </row>
    <row r="151" spans="2:10" ht="16.2" thickBot="1">
      <c r="B151" s="188"/>
      <c r="C151" s="138" t="s">
        <v>139</v>
      </c>
      <c r="D151" s="189"/>
      <c r="E151" s="190"/>
      <c r="F151" s="190">
        <f>SUM(F135:F150)</f>
        <v>0</v>
      </c>
      <c r="G151" s="191"/>
      <c r="H151" s="191"/>
      <c r="I151" s="192"/>
      <c r="J151" s="193"/>
    </row>
    <row r="152" spans="2:10" s="85" customFormat="1" ht="15" customHeight="1">
      <c r="B152" s="194"/>
      <c r="C152"/>
      <c r="D152" s="147"/>
      <c r="E152" s="148"/>
      <c r="F152" s="56"/>
      <c r="G152" s="57"/>
      <c r="H152" s="57"/>
      <c r="I152" s="195"/>
      <c r="J152" s="196"/>
    </row>
    <row r="153" spans="2:10" s="85" customFormat="1" ht="15" customHeight="1">
      <c r="B153" s="194"/>
      <c r="C153"/>
      <c r="D153" s="147"/>
      <c r="E153" s="148"/>
      <c r="F153" s="56"/>
      <c r="G153" s="57"/>
      <c r="H153" s="57"/>
      <c r="I153" s="195"/>
      <c r="J153" s="196"/>
    </row>
    <row r="154" spans="2:10" s="85" customFormat="1" ht="15" customHeight="1" thickBot="1">
      <c r="B154" s="194"/>
      <c r="C154"/>
      <c r="D154" s="147"/>
      <c r="E154" s="148"/>
      <c r="F154" s="56"/>
      <c r="G154" s="57"/>
      <c r="H154" s="57"/>
      <c r="I154" s="195"/>
      <c r="J154" s="196"/>
    </row>
    <row r="155" spans="2:10" s="85" customFormat="1" ht="18">
      <c r="B155" s="149" t="s">
        <v>140</v>
      </c>
      <c r="C155" s="150" t="s">
        <v>141</v>
      </c>
      <c r="D155" s="151"/>
      <c r="E155" s="152"/>
      <c r="F155" s="152"/>
      <c r="G155" s="153"/>
      <c r="H155" s="153"/>
      <c r="I155" s="154"/>
      <c r="J155" s="155"/>
    </row>
    <row r="156" spans="2:10" s="85" customFormat="1" ht="13.95" customHeight="1">
      <c r="B156" s="156"/>
      <c r="C156" s="157"/>
      <c r="D156" s="158"/>
      <c r="E156" s="159"/>
      <c r="F156" s="159"/>
      <c r="G156" s="160"/>
      <c r="H156" s="160"/>
      <c r="I156" s="161"/>
      <c r="J156" s="162"/>
    </row>
    <row r="157" spans="2:10" s="85" customFormat="1" ht="15" customHeight="1">
      <c r="B157" s="197" t="s">
        <v>142</v>
      </c>
      <c r="C157" s="99" t="s">
        <v>143</v>
      </c>
      <c r="D157" s="99"/>
      <c r="E157" s="198"/>
      <c r="F157" s="199"/>
      <c r="G157" s="103"/>
      <c r="H157" s="103"/>
      <c r="I157" s="168"/>
      <c r="J157" s="169"/>
    </row>
    <row r="158" spans="2:10" s="85" customFormat="1" ht="15" customHeight="1">
      <c r="B158" s="200">
        <v>2602</v>
      </c>
      <c r="C158" s="107" t="s">
        <v>144</v>
      </c>
      <c r="D158" s="108">
        <v>2</v>
      </c>
      <c r="E158" s="271">
        <v>0</v>
      </c>
      <c r="F158" s="89">
        <f t="shared" ref="F158:F168" si="14">D158*E158</f>
        <v>0</v>
      </c>
      <c r="G158" s="1"/>
      <c r="H158" s="3"/>
      <c r="I158" s="273"/>
      <c r="J158" s="274"/>
    </row>
    <row r="159" spans="2:10" s="85" customFormat="1" ht="15" customHeight="1">
      <c r="B159" s="200">
        <v>2603</v>
      </c>
      <c r="C159" s="107" t="s">
        <v>145</v>
      </c>
      <c r="D159" s="108">
        <v>1</v>
      </c>
      <c r="E159" s="271">
        <v>0</v>
      </c>
      <c r="F159" s="89">
        <f t="shared" si="14"/>
        <v>0</v>
      </c>
      <c r="G159" s="1"/>
      <c r="H159" s="3"/>
      <c r="I159" s="273"/>
      <c r="J159" s="274"/>
    </row>
    <row r="160" spans="2:10" s="85" customFormat="1" ht="15" customHeight="1">
      <c r="B160" s="200">
        <v>2604</v>
      </c>
      <c r="C160" s="107" t="s">
        <v>146</v>
      </c>
      <c r="D160" s="108">
        <v>1</v>
      </c>
      <c r="E160" s="271">
        <v>0</v>
      </c>
      <c r="F160" s="89">
        <f t="shared" si="14"/>
        <v>0</v>
      </c>
      <c r="G160" s="1"/>
      <c r="H160" s="3"/>
      <c r="I160" s="273"/>
      <c r="J160" s="274"/>
    </row>
    <row r="161" spans="2:10" s="85" customFormat="1" ht="15" customHeight="1">
      <c r="B161" s="200">
        <v>2605</v>
      </c>
      <c r="C161" s="110" t="s">
        <v>147</v>
      </c>
      <c r="D161" s="95">
        <v>1</v>
      </c>
      <c r="E161" s="271">
        <v>0</v>
      </c>
      <c r="F161" s="89">
        <f t="shared" si="14"/>
        <v>0</v>
      </c>
      <c r="G161" s="1"/>
      <c r="H161" s="3"/>
      <c r="I161" s="273"/>
      <c r="J161" s="274"/>
    </row>
    <row r="162" spans="2:10" s="85" customFormat="1" ht="15" customHeight="1">
      <c r="B162" s="201"/>
      <c r="C162" s="107"/>
      <c r="D162" s="95"/>
      <c r="E162" s="96"/>
      <c r="F162" s="89"/>
      <c r="G162" s="90"/>
      <c r="H162" s="90"/>
      <c r="I162" s="161"/>
      <c r="J162" s="162"/>
    </row>
    <row r="163" spans="2:10" s="85" customFormat="1" ht="15" customHeight="1">
      <c r="B163" s="201"/>
      <c r="C163" s="107"/>
      <c r="D163" s="95"/>
      <c r="E163" s="96"/>
      <c r="F163" s="89"/>
      <c r="G163" s="90"/>
      <c r="H163" s="90"/>
      <c r="I163" s="161"/>
      <c r="J163" s="162"/>
    </row>
    <row r="164" spans="2:10" s="85" customFormat="1" ht="15" customHeight="1">
      <c r="B164" s="202">
        <v>1</v>
      </c>
      <c r="C164" s="99" t="s">
        <v>148</v>
      </c>
      <c r="D164" s="99"/>
      <c r="E164" s="198"/>
      <c r="F164" s="112"/>
      <c r="G164" s="103"/>
      <c r="H164" s="103"/>
      <c r="I164" s="168"/>
      <c r="J164" s="169"/>
    </row>
    <row r="165" spans="2:10" s="85" customFormat="1" ht="15" customHeight="1">
      <c r="B165" s="117">
        <v>2703</v>
      </c>
      <c r="C165" s="107" t="s">
        <v>144</v>
      </c>
      <c r="D165" s="108">
        <v>2</v>
      </c>
      <c r="E165" s="271">
        <v>0</v>
      </c>
      <c r="F165" s="89">
        <f t="shared" si="14"/>
        <v>0</v>
      </c>
      <c r="G165" s="1"/>
      <c r="H165" s="3"/>
      <c r="I165" s="273"/>
      <c r="J165" s="274"/>
    </row>
    <row r="166" spans="2:10" s="85" customFormat="1" ht="15" customHeight="1">
      <c r="B166" s="117">
        <v>2704</v>
      </c>
      <c r="C166" s="107" t="s">
        <v>145</v>
      </c>
      <c r="D166" s="108">
        <v>1</v>
      </c>
      <c r="E166" s="271">
        <v>0</v>
      </c>
      <c r="F166" s="89">
        <f t="shared" si="14"/>
        <v>0</v>
      </c>
      <c r="G166" s="1"/>
      <c r="H166" s="3"/>
      <c r="I166" s="273"/>
      <c r="J166" s="274"/>
    </row>
    <row r="167" spans="2:10" s="85" customFormat="1" ht="15" customHeight="1">
      <c r="B167" s="117">
        <v>2705</v>
      </c>
      <c r="C167" s="107" t="s">
        <v>146</v>
      </c>
      <c r="D167" s="108">
        <v>1</v>
      </c>
      <c r="E167" s="271">
        <v>0</v>
      </c>
      <c r="F167" s="89">
        <f t="shared" si="14"/>
        <v>0</v>
      </c>
      <c r="G167" s="1"/>
      <c r="H167" s="3"/>
      <c r="I167" s="273"/>
      <c r="J167" s="274"/>
    </row>
    <row r="168" spans="2:10" s="85" customFormat="1" ht="15" customHeight="1">
      <c r="B168" s="117">
        <v>2706</v>
      </c>
      <c r="C168" s="110" t="s">
        <v>147</v>
      </c>
      <c r="D168" s="95">
        <v>1</v>
      </c>
      <c r="E168" s="270">
        <v>0</v>
      </c>
      <c r="F168" s="172">
        <f t="shared" si="14"/>
        <v>0</v>
      </c>
      <c r="G168" s="1"/>
      <c r="H168" s="3"/>
      <c r="I168" s="273"/>
      <c r="J168" s="274"/>
    </row>
    <row r="169" spans="2:10" s="85" customFormat="1" ht="15" customHeight="1">
      <c r="B169" s="93"/>
      <c r="D169" s="95"/>
      <c r="E169" s="96"/>
      <c r="F169" s="89"/>
      <c r="G169" s="90"/>
      <c r="H169" s="90"/>
      <c r="I169" s="161"/>
      <c r="J169" s="162"/>
    </row>
    <row r="170" spans="2:10" s="85" customFormat="1" ht="15" customHeight="1">
      <c r="B170" s="93"/>
      <c r="C170" s="107"/>
      <c r="D170" s="95"/>
      <c r="E170" s="175"/>
      <c r="F170" s="172"/>
      <c r="G170" s="90"/>
      <c r="H170" s="90"/>
      <c r="I170" s="161"/>
      <c r="J170" s="162"/>
    </row>
    <row r="171" spans="2:10" s="85" customFormat="1" ht="15" customHeight="1">
      <c r="B171" s="202">
        <v>2</v>
      </c>
      <c r="C171" s="99" t="s">
        <v>149</v>
      </c>
      <c r="D171" s="99"/>
      <c r="E171" s="198"/>
      <c r="F171" s="199"/>
      <c r="G171" s="103"/>
      <c r="H171" s="103"/>
      <c r="I171" s="168"/>
      <c r="J171" s="169"/>
    </row>
    <row r="172" spans="2:10" s="85" customFormat="1" ht="15" customHeight="1">
      <c r="B172" s="117">
        <v>2800</v>
      </c>
      <c r="C172" s="110" t="s">
        <v>145</v>
      </c>
      <c r="D172" s="95">
        <v>1</v>
      </c>
      <c r="E172" s="271">
        <v>0</v>
      </c>
      <c r="F172" s="96">
        <f t="shared" ref="F172" si="15">D172*E172</f>
        <v>0</v>
      </c>
      <c r="G172" s="1"/>
      <c r="H172" s="3"/>
      <c r="I172" s="273"/>
      <c r="J172" s="274"/>
    </row>
    <row r="173" spans="2:10" s="85" customFormat="1" ht="15" customHeight="1">
      <c r="B173" s="117">
        <v>2801</v>
      </c>
      <c r="C173" s="110" t="s">
        <v>146</v>
      </c>
      <c r="D173" s="95">
        <v>1</v>
      </c>
      <c r="E173" s="270">
        <v>0</v>
      </c>
      <c r="F173" s="175">
        <f t="shared" ref="F173" si="16">D173*E173</f>
        <v>0</v>
      </c>
      <c r="G173" s="8"/>
      <c r="H173" s="272"/>
      <c r="I173" s="273"/>
      <c r="J173" s="274"/>
    </row>
    <row r="174" spans="2:10">
      <c r="B174" s="117"/>
      <c r="C174" s="203"/>
      <c r="D174" s="95"/>
      <c r="E174" s="96"/>
      <c r="F174" s="89"/>
      <c r="G174" s="90"/>
      <c r="H174" s="90"/>
      <c r="I174" s="91"/>
      <c r="J174" s="92"/>
    </row>
    <row r="175" spans="2:10">
      <c r="B175" s="117"/>
      <c r="C175" s="110"/>
      <c r="D175" s="95"/>
      <c r="E175" s="96"/>
      <c r="F175" s="89"/>
      <c r="G175" s="90"/>
      <c r="H175" s="90"/>
      <c r="I175" s="91"/>
      <c r="J175" s="92"/>
    </row>
    <row r="176" spans="2:10" ht="15.6">
      <c r="B176" s="202">
        <v>3</v>
      </c>
      <c r="C176" s="185" t="s">
        <v>150</v>
      </c>
      <c r="D176" s="204"/>
      <c r="E176" s="101"/>
      <c r="F176" s="112"/>
      <c r="G176" s="103"/>
      <c r="H176" s="103"/>
      <c r="I176" s="104"/>
      <c r="J176" s="105"/>
    </row>
    <row r="177" spans="2:10">
      <c r="B177" s="117">
        <v>2900</v>
      </c>
      <c r="C177" s="110" t="s">
        <v>145</v>
      </c>
      <c r="D177" s="95">
        <v>1</v>
      </c>
      <c r="E177" s="271">
        <v>0</v>
      </c>
      <c r="F177" s="96">
        <f t="shared" ref="F177:F178" si="17">D177*E177</f>
        <v>0</v>
      </c>
      <c r="G177" s="291"/>
      <c r="H177" s="276"/>
      <c r="I177" s="269"/>
      <c r="J177" s="5"/>
    </row>
    <row r="178" spans="2:10">
      <c r="B178" s="117">
        <v>2901</v>
      </c>
      <c r="C178" s="110" t="s">
        <v>146</v>
      </c>
      <c r="D178" s="95">
        <v>1</v>
      </c>
      <c r="E178" s="270">
        <v>0</v>
      </c>
      <c r="F178" s="175">
        <f t="shared" si="17"/>
        <v>0</v>
      </c>
      <c r="G178" s="291"/>
      <c r="H178" s="276"/>
      <c r="I178" s="269"/>
      <c r="J178" s="5"/>
    </row>
    <row r="179" spans="2:10">
      <c r="B179" s="117"/>
      <c r="C179" s="203"/>
      <c r="D179" s="95"/>
      <c r="E179" s="96"/>
      <c r="F179" s="89"/>
      <c r="G179" s="90"/>
      <c r="H179" s="90"/>
      <c r="I179" s="91"/>
      <c r="J179" s="92"/>
    </row>
    <row r="180" spans="2:10">
      <c r="B180" s="117"/>
      <c r="C180" s="203"/>
      <c r="D180" s="95"/>
      <c r="E180" s="96"/>
      <c r="F180" s="89"/>
      <c r="G180" s="90"/>
      <c r="H180" s="90"/>
      <c r="I180" s="91"/>
      <c r="J180" s="92"/>
    </row>
    <row r="181" spans="2:10" ht="15.6">
      <c r="B181" s="202">
        <v>5</v>
      </c>
      <c r="C181" s="99" t="s">
        <v>151</v>
      </c>
      <c r="D181" s="99"/>
      <c r="E181" s="198"/>
      <c r="F181" s="112"/>
      <c r="G181" s="103"/>
      <c r="H181" s="103"/>
      <c r="I181" s="104"/>
      <c r="J181" s="105"/>
    </row>
    <row r="182" spans="2:10">
      <c r="B182" s="117">
        <v>3000</v>
      </c>
      <c r="C182" s="110" t="s">
        <v>152</v>
      </c>
      <c r="D182" s="95">
        <v>1</v>
      </c>
      <c r="E182" s="271">
        <v>0</v>
      </c>
      <c r="F182" s="96">
        <f t="shared" ref="F182:F191" si="18">D182*E182</f>
        <v>0</v>
      </c>
      <c r="G182" s="90"/>
      <c r="H182" s="3"/>
      <c r="I182" s="269"/>
      <c r="J182" s="5"/>
    </row>
    <row r="183" spans="2:10">
      <c r="B183" s="117">
        <v>3001</v>
      </c>
      <c r="C183" s="110" t="s">
        <v>145</v>
      </c>
      <c r="D183" s="95">
        <v>1</v>
      </c>
      <c r="E183" s="271">
        <v>0</v>
      </c>
      <c r="F183" s="96">
        <f t="shared" si="18"/>
        <v>0</v>
      </c>
      <c r="G183" s="90"/>
      <c r="H183" s="3"/>
      <c r="I183" s="269"/>
      <c r="J183" s="5"/>
    </row>
    <row r="184" spans="2:10">
      <c r="B184" s="117">
        <v>3002</v>
      </c>
      <c r="C184" s="110" t="s">
        <v>146</v>
      </c>
      <c r="D184" s="95">
        <v>1</v>
      </c>
      <c r="E184" s="270">
        <v>0</v>
      </c>
      <c r="F184" s="175">
        <f t="shared" si="18"/>
        <v>0</v>
      </c>
      <c r="G184" s="90"/>
      <c r="H184" s="3"/>
      <c r="I184" s="269"/>
      <c r="J184" s="5"/>
    </row>
    <row r="185" spans="2:10">
      <c r="B185" s="117"/>
      <c r="C185" s="203"/>
      <c r="D185" s="95"/>
      <c r="E185" s="96"/>
      <c r="F185" s="96"/>
      <c r="G185" s="90"/>
      <c r="H185" s="90"/>
      <c r="I185" s="91"/>
      <c r="J185" s="92"/>
    </row>
    <row r="186" spans="2:10">
      <c r="B186" s="117"/>
      <c r="C186" s="206"/>
      <c r="D186" s="95"/>
      <c r="E186" s="96"/>
      <c r="F186" s="89"/>
      <c r="G186" s="90"/>
      <c r="H186" s="90"/>
      <c r="I186" s="91"/>
      <c r="J186" s="92"/>
    </row>
    <row r="187" spans="2:10" ht="15.6">
      <c r="B187" s="202">
        <v>6</v>
      </c>
      <c r="C187" s="99" t="s">
        <v>153</v>
      </c>
      <c r="D187" s="99"/>
      <c r="E187" s="198"/>
      <c r="F187" s="199"/>
      <c r="G187" s="103"/>
      <c r="H187" s="103"/>
      <c r="I187" s="104"/>
      <c r="J187" s="105"/>
    </row>
    <row r="188" spans="2:10">
      <c r="B188" s="207">
        <v>3100</v>
      </c>
      <c r="C188" s="110" t="s">
        <v>154</v>
      </c>
      <c r="D188" s="95">
        <v>1</v>
      </c>
      <c r="E188" s="271">
        <v>0</v>
      </c>
      <c r="F188" s="96">
        <f t="shared" si="18"/>
        <v>0</v>
      </c>
      <c r="G188" s="205"/>
      <c r="H188" s="3"/>
      <c r="I188" s="269"/>
      <c r="J188" s="5"/>
    </row>
    <row r="189" spans="2:10">
      <c r="B189" s="208">
        <v>3101</v>
      </c>
      <c r="C189" s="110" t="s">
        <v>155</v>
      </c>
      <c r="D189" s="95">
        <v>1</v>
      </c>
      <c r="E189" s="271">
        <v>0</v>
      </c>
      <c r="F189" s="96">
        <f t="shared" si="18"/>
        <v>0</v>
      </c>
      <c r="G189" s="205"/>
      <c r="H189" s="3"/>
      <c r="I189" s="269"/>
      <c r="J189" s="5"/>
    </row>
    <row r="190" spans="2:10">
      <c r="B190" s="209">
        <v>3102</v>
      </c>
      <c r="C190" s="110" t="s">
        <v>43</v>
      </c>
      <c r="D190" s="95">
        <v>1</v>
      </c>
      <c r="E190" s="270">
        <v>0</v>
      </c>
      <c r="F190" s="175">
        <f t="shared" si="18"/>
        <v>0</v>
      </c>
      <c r="G190" s="205"/>
      <c r="H190" s="3"/>
      <c r="I190" s="269"/>
      <c r="J190" s="5"/>
    </row>
    <row r="191" spans="2:10">
      <c r="B191" s="200">
        <v>3103</v>
      </c>
      <c r="C191" s="110" t="s">
        <v>156</v>
      </c>
      <c r="D191" s="95">
        <v>1</v>
      </c>
      <c r="E191" s="271">
        <v>0</v>
      </c>
      <c r="F191" s="96">
        <f t="shared" si="18"/>
        <v>0</v>
      </c>
      <c r="G191" s="205"/>
      <c r="H191" s="3"/>
      <c r="I191" s="269"/>
      <c r="J191" s="5"/>
    </row>
    <row r="192" spans="2:10">
      <c r="B192" s="209">
        <v>3104</v>
      </c>
      <c r="C192" s="110" t="s">
        <v>157</v>
      </c>
      <c r="D192" s="95">
        <v>1</v>
      </c>
      <c r="E192" s="270">
        <v>0</v>
      </c>
      <c r="F192" s="175">
        <f t="shared" ref="F192" si="19">D192*E192</f>
        <v>0</v>
      </c>
      <c r="G192" s="205"/>
      <c r="H192" s="3"/>
      <c r="I192" s="269"/>
      <c r="J192" s="5"/>
    </row>
    <row r="193" spans="1:86">
      <c r="B193" s="200">
        <v>3105</v>
      </c>
      <c r="C193" s="110" t="s">
        <v>145</v>
      </c>
      <c r="D193" s="95">
        <v>1</v>
      </c>
      <c r="E193" s="271">
        <v>0</v>
      </c>
      <c r="F193" s="96">
        <f t="shared" ref="F193" si="20">D193*E193</f>
        <v>0</v>
      </c>
      <c r="G193" s="205"/>
      <c r="H193" s="3"/>
      <c r="I193" s="269"/>
      <c r="J193" s="5"/>
    </row>
    <row r="194" spans="1:86">
      <c r="B194" s="209">
        <v>3106</v>
      </c>
      <c r="C194" s="110" t="s">
        <v>146</v>
      </c>
      <c r="D194" s="95">
        <v>1</v>
      </c>
      <c r="E194" s="271">
        <v>0</v>
      </c>
      <c r="F194" s="96">
        <f t="shared" ref="F194" si="21">D194*E194</f>
        <v>0</v>
      </c>
      <c r="G194" s="205"/>
      <c r="H194" s="3"/>
      <c r="I194" s="269"/>
      <c r="J194" s="5"/>
    </row>
    <row r="195" spans="1:86">
      <c r="B195" s="209">
        <v>3107</v>
      </c>
      <c r="C195" s="110" t="s">
        <v>158</v>
      </c>
      <c r="D195" s="95">
        <v>1</v>
      </c>
      <c r="E195" s="270">
        <v>0</v>
      </c>
      <c r="F195" s="96">
        <f t="shared" ref="F195" si="22">D195*E195</f>
        <v>0</v>
      </c>
      <c r="G195" s="205"/>
      <c r="H195" s="3"/>
      <c r="I195" s="269"/>
      <c r="J195" s="5"/>
    </row>
    <row r="196" spans="1:86">
      <c r="B196" s="117"/>
      <c r="C196" s="210"/>
      <c r="D196" s="95"/>
      <c r="E196" s="96"/>
      <c r="F196" s="89"/>
      <c r="G196" s="90"/>
      <c r="H196" s="90"/>
      <c r="I196" s="91"/>
      <c r="J196" s="92"/>
    </row>
    <row r="197" spans="1:86">
      <c r="B197" s="211"/>
      <c r="C197" s="212"/>
      <c r="D197" s="213"/>
      <c r="E197" s="96"/>
      <c r="F197" s="214"/>
      <c r="G197" s="90"/>
      <c r="H197" s="90"/>
      <c r="I197" s="91"/>
      <c r="J197" s="92"/>
    </row>
    <row r="198" spans="1:86" ht="16.2" thickBot="1">
      <c r="B198" s="188"/>
      <c r="C198" s="138" t="s">
        <v>159</v>
      </c>
      <c r="D198" s="189"/>
      <c r="E198" s="190"/>
      <c r="F198" s="190">
        <f>SUM(F158:F197)</f>
        <v>0</v>
      </c>
      <c r="G198" s="191"/>
      <c r="H198" s="191"/>
      <c r="I198" s="192"/>
      <c r="J198" s="193"/>
    </row>
    <row r="199" spans="1:86">
      <c r="B199" s="54"/>
      <c r="C199" s="54"/>
      <c r="D199" s="55"/>
      <c r="E199" s="56"/>
      <c r="F199" s="145"/>
      <c r="G199" s="57"/>
      <c r="H199" s="57"/>
      <c r="I199" s="67"/>
      <c r="J199" s="57"/>
    </row>
    <row r="200" spans="1:86">
      <c r="B200" s="54"/>
      <c r="C200" s="54"/>
      <c r="D200" s="55"/>
      <c r="E200" s="56"/>
      <c r="F200" s="145"/>
      <c r="G200" s="57"/>
      <c r="H200" s="57"/>
      <c r="I200" s="67"/>
      <c r="J200" s="57"/>
    </row>
    <row r="201" spans="1:86" ht="15" thickBot="1">
      <c r="B201" s="54"/>
      <c r="C201" s="54"/>
      <c r="D201" s="55"/>
      <c r="E201" s="56"/>
      <c r="F201" s="145"/>
      <c r="G201" s="57"/>
      <c r="H201" s="57"/>
      <c r="I201" s="67"/>
      <c r="J201" s="57"/>
    </row>
    <row r="202" spans="1:86" ht="15.6">
      <c r="A202" s="57"/>
      <c r="B202" s="215"/>
      <c r="C202" s="216" t="s">
        <v>126</v>
      </c>
      <c r="D202" s="217"/>
      <c r="E202" s="218"/>
      <c r="F202" s="218">
        <f>F128</f>
        <v>0</v>
      </c>
      <c r="G202" s="219"/>
      <c r="H202" s="219"/>
      <c r="I202" s="220"/>
      <c r="J202" s="221"/>
      <c r="K202" s="57"/>
      <c r="L202" s="57"/>
    </row>
    <row r="203" spans="1:86" ht="15.6">
      <c r="A203" s="57"/>
      <c r="B203" s="222"/>
      <c r="C203" s="223" t="s">
        <v>160</v>
      </c>
      <c r="D203" s="224"/>
      <c r="E203" s="225"/>
      <c r="F203" s="225">
        <f>F151</f>
        <v>0</v>
      </c>
      <c r="G203" s="226"/>
      <c r="H203" s="226"/>
      <c r="I203" s="227"/>
      <c r="J203" s="228"/>
      <c r="K203" s="57"/>
      <c r="L203" s="57"/>
    </row>
    <row r="204" spans="1:86" ht="15.6">
      <c r="A204" s="57"/>
      <c r="B204" s="229"/>
      <c r="C204" s="223" t="s">
        <v>159</v>
      </c>
      <c r="D204" s="227"/>
      <c r="E204" s="230"/>
      <c r="F204" s="230">
        <f>F198</f>
        <v>0</v>
      </c>
      <c r="G204" s="226"/>
      <c r="H204" s="226"/>
      <c r="I204" s="227"/>
      <c r="J204" s="228"/>
      <c r="K204" s="57"/>
      <c r="L204" s="57"/>
    </row>
    <row r="205" spans="1:86" s="107" customFormat="1" ht="15.6">
      <c r="A205" s="57"/>
      <c r="B205" s="229"/>
      <c r="C205" s="231"/>
      <c r="D205" s="227"/>
      <c r="E205" s="230"/>
      <c r="F205" s="230"/>
      <c r="G205" s="226"/>
      <c r="H205" s="226"/>
      <c r="I205" s="227"/>
      <c r="J205" s="228"/>
      <c r="K205" s="57"/>
      <c r="L205" s="57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</row>
    <row r="206" spans="1:86" s="240" customFormat="1" ht="16.2" thickBot="1">
      <c r="A206" s="232"/>
      <c r="B206" s="233"/>
      <c r="C206" s="234" t="s">
        <v>161</v>
      </c>
      <c r="D206" s="235"/>
      <c r="E206" s="236"/>
      <c r="F206" s="236">
        <f>SUM(F202:F205)</f>
        <v>0</v>
      </c>
      <c r="G206" s="237"/>
      <c r="H206" s="237"/>
      <c r="I206" s="235"/>
      <c r="J206" s="238"/>
      <c r="K206" s="232"/>
      <c r="L206" s="232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39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  <c r="BC206" s="239"/>
      <c r="BD206" s="239"/>
      <c r="BE206" s="239"/>
      <c r="BF206" s="239"/>
      <c r="BG206" s="239"/>
      <c r="BH206" s="239"/>
      <c r="BI206" s="239"/>
      <c r="BJ206" s="239"/>
      <c r="BK206" s="239"/>
      <c r="BL206" s="239"/>
      <c r="BM206" s="239"/>
      <c r="BN206" s="239"/>
      <c r="BO206" s="239"/>
      <c r="BP206" s="239"/>
      <c r="BQ206" s="239"/>
      <c r="BR206" s="239"/>
      <c r="BS206" s="239"/>
      <c r="BT206" s="239"/>
      <c r="BU206" s="239"/>
      <c r="BV206" s="239"/>
      <c r="BW206" s="239"/>
      <c r="BX206" s="239"/>
      <c r="BY206" s="239"/>
      <c r="BZ206" s="239"/>
      <c r="CA206" s="239"/>
      <c r="CB206" s="239"/>
      <c r="CC206" s="239"/>
      <c r="CD206" s="239"/>
      <c r="CE206" s="239"/>
      <c r="CF206" s="239"/>
      <c r="CG206" s="239"/>
      <c r="CH206" s="239"/>
    </row>
    <row r="207" spans="1:86">
      <c r="A207" s="57"/>
      <c r="B207" s="54"/>
      <c r="C207" s="241"/>
      <c r="D207" s="55"/>
      <c r="E207" s="56"/>
      <c r="F207" s="56"/>
      <c r="G207" s="57"/>
      <c r="H207" s="57"/>
      <c r="I207" s="55"/>
      <c r="J207" s="57"/>
      <c r="K207" s="57"/>
      <c r="L207" s="57"/>
    </row>
    <row r="208" spans="1:86">
      <c r="A208" s="57"/>
      <c r="B208" s="54"/>
      <c r="C208" s="241"/>
      <c r="D208" s="55"/>
      <c r="E208" s="56"/>
      <c r="F208" s="56"/>
      <c r="G208" s="57"/>
      <c r="H208" s="57"/>
      <c r="I208" s="55"/>
      <c r="J208" s="57"/>
      <c r="K208" s="57"/>
      <c r="L208" s="57"/>
    </row>
    <row r="209" spans="1:12" ht="15" thickBot="1">
      <c r="A209" s="57"/>
      <c r="B209" s="54"/>
      <c r="C209" s="241"/>
      <c r="D209" s="55"/>
      <c r="E209" s="56"/>
      <c r="F209" s="56"/>
      <c r="G209" s="57"/>
      <c r="H209" s="57"/>
      <c r="I209" s="55"/>
      <c r="J209" s="57"/>
      <c r="K209" s="57"/>
      <c r="L209" s="57"/>
    </row>
    <row r="210" spans="1:12" ht="17.399999999999999">
      <c r="A210" s="57"/>
      <c r="B210" s="242"/>
      <c r="C210" s="243" t="s">
        <v>162</v>
      </c>
      <c r="D210" s="244"/>
      <c r="E210" s="245"/>
      <c r="F210" s="245"/>
      <c r="G210" s="246"/>
      <c r="H210" s="246"/>
      <c r="I210" s="244"/>
      <c r="J210" s="247"/>
      <c r="K210" s="57"/>
      <c r="L210" s="57"/>
    </row>
    <row r="211" spans="1:12">
      <c r="A211" s="57"/>
      <c r="B211" s="248"/>
      <c r="C211" s="134"/>
      <c r="D211" s="135"/>
      <c r="E211" s="89"/>
      <c r="F211" s="89"/>
      <c r="G211" s="90"/>
      <c r="H211" s="90"/>
      <c r="I211" s="135"/>
      <c r="J211" s="249"/>
      <c r="K211" s="57"/>
      <c r="L211" s="57"/>
    </row>
    <row r="212" spans="1:12">
      <c r="A212" s="57"/>
      <c r="B212" s="133" t="str">
        <f>""</f>
        <v/>
      </c>
      <c r="C212" s="134" t="str">
        <f>"MONTAGEKOSTEN KEUKENAPPARATUUR"</f>
        <v>MONTAGEKOSTEN KEUKENAPPARATUUR</v>
      </c>
      <c r="D212" s="135">
        <v>1</v>
      </c>
      <c r="E212" s="2">
        <v>0</v>
      </c>
      <c r="F212" s="89">
        <f>D212*E212</f>
        <v>0</v>
      </c>
      <c r="G212" s="90"/>
      <c r="H212" s="3"/>
      <c r="I212" s="4"/>
      <c r="J212" s="5"/>
      <c r="K212" s="57"/>
      <c r="L212" s="57"/>
    </row>
    <row r="213" spans="1:12">
      <c r="A213" s="57"/>
      <c r="B213" s="133" t="str">
        <f>""</f>
        <v/>
      </c>
      <c r="C213" s="134" t="str">
        <f>"MONTAGEKOSTEN AFZUIGING"</f>
        <v>MONTAGEKOSTEN AFZUIGING</v>
      </c>
      <c r="D213" s="135">
        <v>1</v>
      </c>
      <c r="E213" s="2">
        <v>0</v>
      </c>
      <c r="F213" s="89">
        <f>D213*E213</f>
        <v>0</v>
      </c>
      <c r="G213" s="90"/>
      <c r="H213" s="3"/>
      <c r="I213" s="4"/>
      <c r="J213" s="5"/>
      <c r="K213" s="57"/>
      <c r="L213" s="57"/>
    </row>
    <row r="214" spans="1:12">
      <c r="A214" s="57"/>
      <c r="B214" s="133" t="str">
        <f>""</f>
        <v/>
      </c>
      <c r="C214" s="134" t="str">
        <f>"MONTAGEKOSTEN KOELING"</f>
        <v>MONTAGEKOSTEN KOELING</v>
      </c>
      <c r="D214" s="135">
        <v>1</v>
      </c>
      <c r="E214" s="2">
        <v>0</v>
      </c>
      <c r="F214" s="89">
        <f>D214*E214</f>
        <v>0</v>
      </c>
      <c r="G214" s="90"/>
      <c r="H214" s="3"/>
      <c r="I214" s="4"/>
      <c r="J214" s="5"/>
      <c r="K214" s="57"/>
      <c r="L214" s="57"/>
    </row>
    <row r="215" spans="1:12">
      <c r="A215" s="57"/>
      <c r="B215" s="133"/>
      <c r="C215" s="134" t="s">
        <v>163</v>
      </c>
      <c r="D215" s="135">
        <v>1</v>
      </c>
      <c r="E215" s="2">
        <v>0</v>
      </c>
      <c r="F215" s="89">
        <f>D215*E215</f>
        <v>0</v>
      </c>
      <c r="G215" s="90"/>
      <c r="H215" s="3"/>
      <c r="I215" s="4"/>
      <c r="J215" s="5"/>
      <c r="K215" s="57"/>
      <c r="L215" s="57"/>
    </row>
    <row r="216" spans="1:12">
      <c r="A216" s="57"/>
      <c r="B216" s="133"/>
      <c r="C216" s="134"/>
      <c r="D216" s="135"/>
      <c r="E216" s="89"/>
      <c r="F216" s="90"/>
      <c r="G216" s="90"/>
      <c r="H216" s="90"/>
      <c r="I216" s="135"/>
      <c r="J216" s="92"/>
      <c r="K216" s="57"/>
      <c r="L216" s="57"/>
    </row>
    <row r="217" spans="1:12" ht="16.2" thickBot="1">
      <c r="A217" s="57"/>
      <c r="B217" s="188"/>
      <c r="C217" s="234" t="s">
        <v>164</v>
      </c>
      <c r="D217" s="189"/>
      <c r="E217" s="190"/>
      <c r="F217" s="190">
        <f>SUM(F212:F216)</f>
        <v>0</v>
      </c>
      <c r="G217" s="191"/>
      <c r="H217" s="191"/>
      <c r="I217" s="192"/>
      <c r="J217" s="193"/>
      <c r="K217" s="57"/>
      <c r="L217" s="57"/>
    </row>
    <row r="218" spans="1:12">
      <c r="A218" s="57"/>
      <c r="B218" s="250"/>
      <c r="C218" s="251"/>
      <c r="D218" s="252"/>
      <c r="E218" s="253"/>
      <c r="F218" s="253"/>
      <c r="G218" s="254"/>
      <c r="H218" s="254"/>
      <c r="I218" s="255"/>
      <c r="J218" s="254"/>
      <c r="K218" s="57"/>
      <c r="L218" s="57"/>
    </row>
    <row r="219" spans="1:12">
      <c r="A219" s="57"/>
      <c r="B219" s="54"/>
      <c r="C219" s="54"/>
      <c r="D219" s="55"/>
      <c r="E219" s="56"/>
      <c r="F219" s="57"/>
      <c r="G219" s="57"/>
      <c r="H219" s="57"/>
      <c r="I219" s="55"/>
      <c r="J219" s="57"/>
      <c r="K219" s="57"/>
      <c r="L219" s="57"/>
    </row>
    <row r="220" spans="1:12" ht="15" thickBot="1">
      <c r="A220" s="57"/>
      <c r="B220" s="54"/>
      <c r="C220" s="54"/>
      <c r="D220" s="55"/>
      <c r="E220" s="56"/>
      <c r="F220" s="57"/>
      <c r="G220" s="57"/>
      <c r="H220" s="57"/>
      <c r="I220" s="55"/>
      <c r="J220" s="57"/>
      <c r="K220" s="57"/>
      <c r="L220" s="57"/>
    </row>
    <row r="221" spans="1:12" ht="17.399999999999999">
      <c r="A221" s="57"/>
      <c r="B221" s="242"/>
      <c r="C221" s="243" t="s">
        <v>165</v>
      </c>
      <c r="D221" s="244"/>
      <c r="E221" s="245"/>
      <c r="F221" s="246"/>
      <c r="G221" s="246"/>
      <c r="H221" s="246"/>
      <c r="I221" s="244"/>
      <c r="J221" s="247"/>
      <c r="K221" s="57"/>
      <c r="L221" s="57"/>
    </row>
    <row r="222" spans="1:12">
      <c r="A222" s="57"/>
      <c r="B222" s="248"/>
      <c r="C222" s="90"/>
      <c r="D222" s="135"/>
      <c r="E222" s="89"/>
      <c r="F222" s="89"/>
      <c r="G222" s="90"/>
      <c r="H222" s="90"/>
      <c r="I222" s="135"/>
      <c r="J222" s="92"/>
      <c r="K222" s="57"/>
      <c r="L222" s="57"/>
    </row>
    <row r="223" spans="1:12">
      <c r="A223" s="57"/>
      <c r="B223" s="133"/>
      <c r="C223" s="256" t="s">
        <v>166</v>
      </c>
      <c r="D223" s="135"/>
      <c r="E223" s="89"/>
      <c r="F223" s="257">
        <f>F206</f>
        <v>0</v>
      </c>
      <c r="G223" s="90"/>
      <c r="H223" s="90"/>
      <c r="I223" s="135"/>
      <c r="J223" s="92"/>
      <c r="K223" s="57"/>
      <c r="L223" s="57"/>
    </row>
    <row r="224" spans="1:12">
      <c r="A224" s="57"/>
      <c r="B224" s="133"/>
      <c r="C224" s="256" t="s">
        <v>167</v>
      </c>
      <c r="D224" s="135"/>
      <c r="E224" s="89"/>
      <c r="F224" s="257">
        <f>F217</f>
        <v>0</v>
      </c>
      <c r="G224" s="90"/>
      <c r="H224" s="90"/>
      <c r="I224" s="135"/>
      <c r="J224" s="92"/>
      <c r="K224" s="57"/>
      <c r="L224" s="57"/>
    </row>
    <row r="225" spans="1:12">
      <c r="A225" s="57"/>
      <c r="B225" s="133"/>
      <c r="C225" s="256" t="s">
        <v>168</v>
      </c>
      <c r="D225" s="135"/>
      <c r="E225" s="89"/>
      <c r="F225" s="290">
        <v>0</v>
      </c>
      <c r="G225" s="90"/>
      <c r="H225" s="90"/>
      <c r="I225" s="135"/>
      <c r="J225" s="92"/>
      <c r="K225" s="57"/>
      <c r="L225" s="57"/>
    </row>
    <row r="226" spans="1:12">
      <c r="A226" s="57"/>
      <c r="B226" s="133"/>
      <c r="C226" s="256"/>
      <c r="D226" s="135"/>
      <c r="E226" s="89"/>
      <c r="F226" s="89"/>
      <c r="G226" s="90"/>
      <c r="H226" s="90"/>
      <c r="I226" s="135"/>
      <c r="J226" s="92"/>
      <c r="K226" s="57"/>
      <c r="L226" s="57"/>
    </row>
    <row r="227" spans="1:12" ht="16.2" thickBot="1">
      <c r="A227" s="57"/>
      <c r="B227" s="258"/>
      <c r="C227" s="259" t="s">
        <v>169</v>
      </c>
      <c r="D227" s="260"/>
      <c r="E227" s="261"/>
      <c r="F227" s="262">
        <f>F223+F224+F225</f>
        <v>0</v>
      </c>
      <c r="G227" s="263"/>
      <c r="H227" s="263"/>
      <c r="I227" s="264"/>
      <c r="J227" s="265"/>
      <c r="K227" s="57"/>
      <c r="L227" s="57"/>
    </row>
    <row r="228" spans="1:12">
      <c r="A228" s="57"/>
      <c r="B228" s="54"/>
      <c r="C228" s="266"/>
      <c r="D228" s="55"/>
      <c r="E228" s="56"/>
      <c r="F228" s="56"/>
      <c r="G228" s="57"/>
      <c r="H228" s="57"/>
      <c r="I228" s="55"/>
      <c r="J228" s="57"/>
      <c r="K228" s="57"/>
      <c r="L228" s="57"/>
    </row>
  </sheetData>
  <protectedRanges>
    <protectedRange sqref="I25:I125" name="Bereik46"/>
    <protectedRange sqref="I135:I140" name="Bereik45"/>
    <protectedRange sqref="I143:I145" name="Bereik44"/>
    <protectedRange sqref="I148" name="Bereik43"/>
    <protectedRange sqref="I158:I161" name="Bereik42"/>
    <protectedRange sqref="I165:I168" name="Bereik41"/>
    <protectedRange sqref="I172:I173" name="Bereik40"/>
    <protectedRange sqref="I177:I178" name="Bereik39"/>
    <protectedRange sqref="I182:I184" name="Bereik38"/>
    <protectedRange sqref="I188:I195" name="Bereik37"/>
    <protectedRange sqref="H212:J215" name="Bereik30"/>
    <protectedRange sqref="E212:E215" name="Bereik29"/>
    <protectedRange sqref="H158:J195" name="Bereik28"/>
    <protectedRange sqref="E158:E195" name="Bereik27"/>
    <protectedRange sqref="H135:J148" name="Bereik26"/>
    <protectedRange sqref="E135:E148" name="Bereik25"/>
    <protectedRange sqref="H125:J125" name="Bereik24"/>
    <protectedRange sqref="E125" name="Bereik23"/>
    <protectedRange sqref="H109:J120" name="Bereik22"/>
    <protectedRange sqref="E109:E120" name="Bereik21"/>
    <protectedRange sqref="H97:J105" name="Bereik20"/>
    <protectedRange sqref="E97:E105" name="Bereik19"/>
    <protectedRange sqref="H87:J95" name="Bereik18"/>
    <protectedRange sqref="E87:E95" name="Bereik17"/>
    <protectedRange sqref="H73:J85" name="Bereik16"/>
    <protectedRange sqref="E73:E85" name="Bereik15"/>
    <protectedRange sqref="H68:J69" name="Bereik14"/>
    <protectedRange sqref="E68:E69" name="Bereik13"/>
    <protectedRange sqref="H66:J66" name="Bereik12"/>
    <protectedRange sqref="E66" name="Bereik11"/>
    <protectedRange sqref="H59:J63" name="Bereik10"/>
    <protectedRange sqref="E59:E63" name="Bereik9"/>
    <protectedRange sqref="H53:J57" name="Bereik8"/>
    <protectedRange sqref="E53:E57" name="Bereik7"/>
    <protectedRange sqref="H41:J51" name="Bereik6"/>
    <protectedRange sqref="E41:E51" name="Bereik5"/>
    <protectedRange sqref="H33:J39" name="Bereik4"/>
    <protectedRange sqref="E33:E39" name="Bereik3"/>
    <protectedRange sqref="E25:E28" name="Bereik2"/>
    <protectedRange sqref="I212:I215" name="Bereik1"/>
    <protectedRange sqref="F221:F227" name="Bereik31"/>
    <protectedRange sqref="F210:F217" name="Bereik32"/>
    <protectedRange sqref="F202:F206" name="Bereik33"/>
    <protectedRange sqref="F198" name="Bereik34"/>
    <protectedRange sqref="F151" name="Bereik35"/>
    <protectedRange sqref="F128" name="Bereik36"/>
  </protectedRanges>
  <dataValidations disablePrompts="1" count="1">
    <dataValidation type="list" allowBlank="1" showInputMessage="1" showErrorMessage="1" sqref="I198 I216:I220 I151 I204:I211 I227:I228" xr:uid="{FC034861-47FC-9945-9121-425AE3429B6C}">
      <formula1>#REF!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280C-30A9-4E6F-8915-3C83BA9A7450}">
  <dimension ref="A1:G21"/>
  <sheetViews>
    <sheetView tabSelected="1" workbookViewId="0">
      <selection activeCell="G14" sqref="G14"/>
    </sheetView>
  </sheetViews>
  <sheetFormatPr defaultRowHeight="14.4"/>
  <cols>
    <col min="1" max="1" width="15.6640625" customWidth="1"/>
    <col min="2" max="2" width="43.33203125" bestFit="1" customWidth="1"/>
    <col min="3" max="3" width="22.88671875" customWidth="1"/>
    <col min="4" max="4" width="19.88671875" customWidth="1"/>
    <col min="5" max="5" width="25" customWidth="1"/>
    <col min="6" max="6" width="41.44140625" customWidth="1"/>
    <col min="7" max="7" width="32.109375" customWidth="1"/>
  </cols>
  <sheetData>
    <row r="1" spans="1:7" ht="19.8">
      <c r="A1" s="16" t="s">
        <v>170</v>
      </c>
      <c r="B1" s="18" t="s">
        <v>171</v>
      </c>
      <c r="C1" s="277"/>
      <c r="D1" s="278"/>
      <c r="E1" s="278"/>
      <c r="F1" s="278"/>
      <c r="G1" s="278"/>
    </row>
    <row r="2" spans="1:7" ht="42" customHeight="1">
      <c r="A2" s="16" t="s">
        <v>172</v>
      </c>
      <c r="B2" s="18" t="s">
        <v>173</v>
      </c>
      <c r="C2" s="279"/>
      <c r="D2" s="23"/>
      <c r="E2" s="280" t="s">
        <v>174</v>
      </c>
      <c r="F2" s="297" t="s">
        <v>175</v>
      </c>
      <c r="G2" s="297"/>
    </row>
    <row r="3" spans="1:7" ht="42" customHeight="1">
      <c r="A3" s="16" t="s">
        <v>176</v>
      </c>
      <c r="B3" s="22">
        <v>46057</v>
      </c>
      <c r="C3" s="279"/>
      <c r="D3" s="23"/>
      <c r="E3" s="281"/>
      <c r="F3" s="294" t="s">
        <v>177</v>
      </c>
      <c r="G3" s="295"/>
    </row>
    <row r="4" spans="1:7">
      <c r="A4" s="16" t="s">
        <v>178</v>
      </c>
      <c r="B4" s="11" t="s">
        <v>7</v>
      </c>
      <c r="C4" s="278"/>
      <c r="D4" s="23"/>
      <c r="E4" s="23"/>
      <c r="F4" s="298" t="s">
        <v>8</v>
      </c>
      <c r="G4" s="299"/>
    </row>
    <row r="5" spans="1:7">
      <c r="A5" s="16"/>
      <c r="B5" s="11"/>
      <c r="C5" s="278"/>
      <c r="D5" s="282"/>
      <c r="E5" s="282"/>
      <c r="F5" s="300"/>
      <c r="G5" s="301"/>
    </row>
    <row r="6" spans="1:7">
      <c r="C6" s="278"/>
      <c r="D6" s="282"/>
      <c r="E6" s="282"/>
      <c r="F6" s="282"/>
      <c r="G6" s="282"/>
    </row>
    <row r="7" spans="1:7">
      <c r="C7" s="278"/>
      <c r="D7" s="282"/>
      <c r="E7" s="282"/>
      <c r="F7" s="282"/>
      <c r="G7" s="282"/>
    </row>
    <row r="8" spans="1:7" ht="21">
      <c r="B8" s="283" t="s">
        <v>179</v>
      </c>
    </row>
    <row r="9" spans="1:7" ht="41.4">
      <c r="B9" s="284" t="s">
        <v>180</v>
      </c>
      <c r="C9" s="285"/>
      <c r="D9" s="285" t="s">
        <v>190</v>
      </c>
      <c r="E9" s="285" t="s">
        <v>181</v>
      </c>
      <c r="F9" s="284" t="s">
        <v>182</v>
      </c>
    </row>
    <row r="10" spans="1:7">
      <c r="B10" s="286" t="s">
        <v>183</v>
      </c>
      <c r="C10" s="287"/>
      <c r="D10" s="287">
        <v>20</v>
      </c>
      <c r="E10" s="17"/>
      <c r="F10" s="19">
        <f>E10*D10</f>
        <v>0</v>
      </c>
    </row>
    <row r="11" spans="1:7">
      <c r="B11" s="286" t="s">
        <v>184</v>
      </c>
      <c r="C11" s="287"/>
      <c r="D11" s="287">
        <v>5</v>
      </c>
      <c r="E11" s="17"/>
      <c r="F11" s="19">
        <f>E11*D11</f>
        <v>0</v>
      </c>
    </row>
    <row r="12" spans="1:7">
      <c r="B12" s="286" t="s">
        <v>185</v>
      </c>
      <c r="C12" s="287"/>
      <c r="D12" s="287">
        <v>5</v>
      </c>
      <c r="E12" s="17"/>
      <c r="F12" s="19">
        <f>E12*D12</f>
        <v>0</v>
      </c>
    </row>
    <row r="13" spans="1:7">
      <c r="B13" s="292" t="s">
        <v>186</v>
      </c>
      <c r="C13" s="292"/>
      <c r="D13" s="292"/>
      <c r="E13" s="296"/>
      <c r="F13" s="288">
        <f>SUM(F10:F12)</f>
        <v>0</v>
      </c>
    </row>
    <row r="15" spans="1:7" ht="21">
      <c r="B15" s="283" t="s">
        <v>189</v>
      </c>
    </row>
    <row r="16" spans="1:7">
      <c r="B16" s="284" t="s">
        <v>187</v>
      </c>
      <c r="C16" s="285"/>
      <c r="D16" s="285" t="s">
        <v>191</v>
      </c>
      <c r="E16" s="285" t="s">
        <v>192</v>
      </c>
      <c r="F16" s="284" t="s">
        <v>182</v>
      </c>
    </row>
    <row r="17" spans="2:6">
      <c r="B17" s="286" t="s">
        <v>188</v>
      </c>
      <c r="C17" s="287"/>
      <c r="D17" s="287">
        <v>1</v>
      </c>
      <c r="E17" s="17"/>
      <c r="F17" s="20">
        <f>E17*D17</f>
        <v>0</v>
      </c>
    </row>
    <row r="18" spans="2:6">
      <c r="B18" s="292" t="s">
        <v>193</v>
      </c>
      <c r="C18" s="292"/>
      <c r="D18" s="292"/>
      <c r="E18" s="293"/>
      <c r="F18" s="289">
        <f>SUM(F17:F17)</f>
        <v>0</v>
      </c>
    </row>
    <row r="21" spans="2:6">
      <c r="B21" s="292" t="s">
        <v>195</v>
      </c>
      <c r="C21" s="292"/>
      <c r="D21" s="292"/>
      <c r="E21" s="293"/>
      <c r="F21" s="289">
        <f>(F13*5)+(F18*5)</f>
        <v>0</v>
      </c>
    </row>
  </sheetData>
  <mergeCells count="7">
    <mergeCell ref="B21:E21"/>
    <mergeCell ref="F3:G3"/>
    <mergeCell ref="B13:E13"/>
    <mergeCell ref="B18:E18"/>
    <mergeCell ref="F2:G2"/>
    <mergeCell ref="F4:G4"/>
    <mergeCell ref="F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5" ma:contentTypeDescription="Een nieuw document maken." ma:contentTypeScope="" ma:versionID="f52719ceab826e0e200d592d949b05ae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3147855e258a5313b20d1fe2b3245105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3BBB3-4375-4F4A-8A14-6B82EB6BA824}">
  <ds:schemaRefs>
    <ds:schemaRef ds:uri="2d99f15f-cf07-484e-a6b2-d764e48b776b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bba25a7a-e915-4276-833c-6575bc1da0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0ECF40-DABA-486B-BA02-33B910C8E3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83087-3F3A-4A52-AB6C-F70652CEF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Levering</vt:lpstr>
      <vt:lpstr>Onderhoudstarieven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Smit</dc:creator>
  <cp:keywords/>
  <dc:description/>
  <cp:lastModifiedBy>Kolanska, M (Monika)</cp:lastModifiedBy>
  <cp:revision/>
  <dcterms:created xsi:type="dcterms:W3CDTF">2020-04-10T11:50:59Z</dcterms:created>
  <dcterms:modified xsi:type="dcterms:W3CDTF">2026-02-04T16:09:16Z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MediaServiceImageTags">
    <vt:lpwstr/>
  </property>
</Properties>
</file>