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iq.sharepoint.com/sites/Klanten2/Gedeelde documenten/Klanten/Stichting Prisma Almere/Aanbestedingsdocumenten/"/>
    </mc:Choice>
  </mc:AlternateContent>
  <xr:revisionPtr revIDLastSave="528" documentId="8_{7D11844D-D781-4E7E-BF09-9F04E1693176}" xr6:coauthVersionLast="47" xr6:coauthVersionMax="47" xr10:uidLastSave="{8F55A34D-16DF-4C2E-909C-CC911F2CED9D}"/>
  <bookViews>
    <workbookView xWindow="33720" yWindow="-90" windowWidth="29040" windowHeight="15720" activeTab="3" xr2:uid="{00000000-000D-0000-FFFF-FFFF00000000}"/>
  </bookViews>
  <sheets>
    <sheet name="Voorblad" sheetId="3" r:id="rId1"/>
    <sheet name="Instructies" sheetId="4" r:id="rId2"/>
    <sheet name="Eisen Stichting Prisma Almere" sheetId="5" r:id="rId3"/>
    <sheet name="Totale Kosten Inschrijving" sheetId="6" r:id="rId4"/>
    <sheet name="Implementatie" sheetId="7" r:id="rId5"/>
    <sheet name="Exploitatie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6" l="1"/>
  <c r="C11" i="6"/>
  <c r="J11" i="6"/>
  <c r="K6" i="6"/>
  <c r="I9" i="6"/>
  <c r="J9" i="6"/>
  <c r="C65" i="8"/>
  <c r="C10" i="6" s="1"/>
  <c r="E27" i="8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G8" i="8"/>
  <c r="H8" i="8" s="1"/>
  <c r="G7" i="8"/>
  <c r="H7" i="8" s="1"/>
  <c r="G6" i="8"/>
  <c r="H6" i="8" s="1"/>
  <c r="E52" i="8"/>
  <c r="E53" i="8"/>
  <c r="E51" i="8"/>
  <c r="D42" i="8"/>
  <c r="C8" i="6" s="1"/>
  <c r="D8" i="6" s="1"/>
  <c r="E8" i="6" s="1"/>
  <c r="F8" i="6" s="1"/>
  <c r="G8" i="6" s="1"/>
  <c r="H8" i="6" s="1"/>
  <c r="I8" i="6" s="1"/>
  <c r="J8" i="6" l="1"/>
  <c r="I11" i="6"/>
  <c r="K10" i="6"/>
  <c r="E54" i="8"/>
  <c r="C9" i="6" s="1"/>
  <c r="H27" i="8"/>
  <c r="C7" i="6" s="1"/>
  <c r="D9" i="6" l="1"/>
  <c r="C6" i="6"/>
  <c r="K7" i="6"/>
  <c r="E9" i="6" l="1"/>
  <c r="D11" i="6"/>
  <c r="K8" i="6"/>
  <c r="F9" i="6" l="1"/>
  <c r="E11" i="6"/>
  <c r="G9" i="6" l="1"/>
  <c r="F11" i="6"/>
  <c r="H9" i="6" l="1"/>
  <c r="G11" i="6"/>
  <c r="H11" i="6" l="1"/>
  <c r="K9" i="6" l="1"/>
</calcChain>
</file>

<file path=xl/sharedStrings.xml><?xml version="1.0" encoding="utf-8"?>
<sst xmlns="http://schemas.openxmlformats.org/spreadsheetml/2006/main" count="157" uniqueCount="117">
  <si>
    <t>Datum:</t>
  </si>
  <si>
    <t>Versie:</t>
  </si>
  <si>
    <t>Bedrijfsnaam:</t>
  </si>
  <si>
    <t>Naam ondertekenaar: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</si>
  <si>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</si>
  <si>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</si>
  <si>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</si>
  <si>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</si>
  <si>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</si>
  <si>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</si>
  <si>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</si>
  <si>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</si>
  <si>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</si>
  <si>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</si>
  <si>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</si>
  <si>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</si>
  <si>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</si>
  <si>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Eisen Stichting Prisma Almere</t>
  </si>
  <si>
    <t>Nr</t>
  </si>
  <si>
    <t>Eis</t>
  </si>
  <si>
    <t>Referentie tab</t>
  </si>
  <si>
    <t>BTW: Alle opgegeven kosten/prijzen zijn inclusief BTW en op twee decimalen nauwkeurig</t>
  </si>
  <si>
    <t>Implementatie en Exploitatie</t>
  </si>
  <si>
    <t>De implementatiekosten zijn onderdeel van de TKI berekening en worden eenmalig bij de start van de Raamovereenkomst gefactureerd.</t>
  </si>
  <si>
    <t>Implementatie</t>
  </si>
  <si>
    <t>Het indienen van nulprijzen is niet toegestaan.</t>
  </si>
  <si>
    <t>Strategisch en/of manipulatief inschrijven is niet toegestaan.</t>
  </si>
  <si>
    <t>Totale Kosten Inschrijver</t>
  </si>
  <si>
    <t>Samenvatting opgegeven kosten</t>
  </si>
  <si>
    <t>Initiële looptijd</t>
  </si>
  <si>
    <t>Verlenging</t>
  </si>
  <si>
    <t>Onderdeel</t>
  </si>
  <si>
    <t>Jaar 1</t>
  </si>
  <si>
    <t>Jaar 2</t>
  </si>
  <si>
    <t>Jaar 3</t>
  </si>
  <si>
    <t>Jaar 4</t>
  </si>
  <si>
    <t>Jaar 5</t>
  </si>
  <si>
    <t>Jaar 6</t>
  </si>
  <si>
    <t>Jaar 7</t>
  </si>
  <si>
    <t>Totaal TKI</t>
  </si>
  <si>
    <t>Tabel 1: Eenmalige implementatiekosten</t>
  </si>
  <si>
    <t>Tabel 2: Aanschaf hardware</t>
  </si>
  <si>
    <t>Tabel 3: Jaarlijkse beheer- en suportkosten</t>
  </si>
  <si>
    <t>Tabel 4: Inzet op afroep</t>
  </si>
  <si>
    <t>Totaal</t>
  </si>
  <si>
    <t>- Inschrijver dient in dit tabblad niets in te vullen of aan te passen, alle ingevulde bedragen uit de andere tabbladen worden automatisch overgenomen.</t>
  </si>
  <si>
    <t>- Bovenstaande tabel geeft een samenvatting van de prijzen en vergoedingen opgenomen in de andere tabbladen.</t>
  </si>
  <si>
    <t>- De optelsom van alle prijscomponenten over de gehele looptijd vormt de TKI (Totale Kosten Inschrijver).</t>
  </si>
  <si>
    <t>- Er wordt geen gebruik gemaakt van weging tussen de verschillende tabellen.</t>
  </si>
  <si>
    <t>Kosten Implementatie</t>
  </si>
  <si>
    <t xml:space="preserve">Tabel 1: Eenmalige implementatiekosten </t>
  </si>
  <si>
    <t>Tarief</t>
  </si>
  <si>
    <t>Eenmalige implementatiekosten</t>
  </si>
  <si>
    <t>- In de bovenstaande tabel vult Inschrijver de algemene kosten voor de totale Implementatie in (zie Programma van Eisen voor de definitie).</t>
  </si>
  <si>
    <t>- De kosten voor de Implementatie zijn all-in kosten voor het opleveren van wifi- en netwerkomgeving tot de volledige ingebruikname door de eindgebruikers.</t>
  </si>
  <si>
    <t>Kosten Exploitatie</t>
  </si>
  <si>
    <t>Locatie</t>
  </si>
  <si>
    <t>Huidige hardware</t>
  </si>
  <si>
    <t>Aangeboden hardware</t>
  </si>
  <si>
    <t>Aantal</t>
  </si>
  <si>
    <t>Inkoopprijs per stuk</t>
  </si>
  <si>
    <t xml:space="preserve">Verkoopprijs per stuk </t>
  </si>
  <si>
    <t>Subtotaal</t>
  </si>
  <si>
    <t xml:space="preserve">Stichting Prisma Almere kantoor </t>
  </si>
  <si>
    <t>WAC540</t>
  </si>
  <si>
    <t>Sterrenschool De Ruimte</t>
  </si>
  <si>
    <t xml:space="preserve">De Verwondering </t>
  </si>
  <si>
    <t xml:space="preserve">De Kleine Wereld </t>
  </si>
  <si>
    <t>WAX628</t>
  </si>
  <si>
    <t>Het Drieluik</t>
  </si>
  <si>
    <t>De Windwijzer</t>
  </si>
  <si>
    <t xml:space="preserve">De Optimist </t>
  </si>
  <si>
    <t>De Dukdalf</t>
  </si>
  <si>
    <t>De Omnibus</t>
  </si>
  <si>
    <t xml:space="preserve">De Kraanvogel </t>
  </si>
  <si>
    <t>De Klimop</t>
  </si>
  <si>
    <t xml:space="preserve">Buitenburcht </t>
  </si>
  <si>
    <t xml:space="preserve">De Olijfboom </t>
  </si>
  <si>
    <t xml:space="preserve">Ichthus </t>
  </si>
  <si>
    <t xml:space="preserve">De Regenboog </t>
  </si>
  <si>
    <t xml:space="preserve">Het Kompas </t>
  </si>
  <si>
    <t xml:space="preserve">De Lichtboei </t>
  </si>
  <si>
    <t xml:space="preserve">De Driemaster </t>
  </si>
  <si>
    <t xml:space="preserve">De Ark </t>
  </si>
  <si>
    <t>WAC540; 1x WAX628 (bijgebouw)</t>
  </si>
  <si>
    <t xml:space="preserve">De verbeelding </t>
  </si>
  <si>
    <t>De Sterrenzee</t>
  </si>
  <si>
    <t xml:space="preserve">Subtotaal     </t>
  </si>
  <si>
    <t>Opslagpercentage hardware</t>
  </si>
  <si>
    <t>- In de bovenstaande tabel vult Inschrijver de aangeboden hardware en een inkoopprijs in.</t>
  </si>
  <si>
    <t>- De Inschrijver geeft het opslagpercentage voor de hardware op.</t>
  </si>
  <si>
    <t>- De aantallen van de hardware betreft een indicatief aantal. Hier kunnen geen rechten aan ontleend worden.</t>
  </si>
  <si>
    <t>- De de subtotaal regel  van de bovenstaande tabel worden de TKI voor dit onderdeel berekend door de verschillende onderdelen bij elkaar op te tellen.</t>
  </si>
  <si>
    <t>Type</t>
  </si>
  <si>
    <t>Vaste prijs per jaar</t>
  </si>
  <si>
    <t>Prijs</t>
  </si>
  <si>
    <t>2e lijns</t>
  </si>
  <si>
    <t>Beheer en Support</t>
  </si>
  <si>
    <t>3e lijns</t>
  </si>
  <si>
    <t>- In de bovenstaande tabel vult Inschrijver de jaarlijkse beheer en supportkosten in (zie Programma van Eisen voor de definitie).</t>
  </si>
  <si>
    <t xml:space="preserve"> Aantal uur per jaar</t>
  </si>
  <si>
    <t>Functionaris</t>
  </si>
  <si>
    <t>Prijs per uur</t>
  </si>
  <si>
    <t>Lead architect/consultant</t>
  </si>
  <si>
    <t>Uitvoerend architect/consultant</t>
  </si>
  <si>
    <t>Onderhoudsconsultant</t>
  </si>
  <si>
    <t>- In de bovenstaande tabel vult Inschrijver de uurtarieven voor de verschillende functionarissen in.</t>
  </si>
  <si>
    <t>- Het aantal uren betreft een indicatief aantal. Hier kunnen geen rechten aan ontleend worden.</t>
  </si>
  <si>
    <t>Tabel 5: Overname apparartuur</t>
  </si>
  <si>
    <t>Vergoeding oude apparatuur</t>
  </si>
  <si>
    <t>- In de bovenstaande tabel vult Inschrijver de vergoeding die zij beriedt is Opdrachtgever te geven voor de huidige apparatuur.</t>
  </si>
  <si>
    <t>- Opdrachtnemer is verantwoordelijk voor de afvoer van de oude apparatuur. Het geven van een vergoeding is geen verplichting (een 0-waarde is dus toegestaan).</t>
  </si>
  <si>
    <t>Tabel 5: Overname apparatuur</t>
  </si>
  <si>
    <t>Europese Aanbesteding WiFi
Stichting Prisma Almere</t>
  </si>
  <si>
    <t>TenderNed kenmerk: TN 530597</t>
  </si>
  <si>
    <t xml:space="preserve">Totale Kosten Inschrijver (TKI). De TKI berekening is van toepassing op de gehele looptijd van de initiële Raamovereenkomst (4 jaar) en de eventuele verlening (4 maal 1 jaar). </t>
  </si>
  <si>
    <t>Jaar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</si>
</sst>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Titillium Web"/>
    </font>
    <font>
      <b/>
      <sz val="16"/>
      <color theme="1"/>
      <name val="Titillium Web"/>
    </font>
    <font>
      <b/>
      <sz val="11"/>
      <color theme="1"/>
      <name val="Titillium Web"/>
    </font>
    <font>
      <b/>
      <sz val="11"/>
      <name val="Titillium Web"/>
    </font>
    <font>
      <b/>
      <sz val="11"/>
      <color theme="0"/>
      <name val="Titillium Web"/>
    </font>
    <font>
      <sz val="8"/>
      <color theme="1"/>
      <name val="Titillium Web"/>
    </font>
    <font>
      <u/>
      <sz val="8"/>
      <color theme="1"/>
      <name val="Titillium Web"/>
    </font>
    <font>
      <sz val="11"/>
      <color theme="0"/>
      <name val="Titillium Web"/>
    </font>
    <font>
      <b/>
      <sz val="12"/>
      <color theme="1"/>
      <name val="Calibri"/>
      <family val="2"/>
      <scheme val="minor"/>
    </font>
    <font>
      <b/>
      <sz val="14"/>
      <color theme="1"/>
      <name val="Titillium Web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5" fillId="0" borderId="0" xfId="0" applyFont="1"/>
    <xf numFmtId="0" fontId="7" fillId="3" borderId="4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3" borderId="7" xfId="0" applyFont="1" applyFill="1" applyBorder="1" applyProtection="1">
      <protection locked="0"/>
    </xf>
    <xf numFmtId="0" fontId="6" fillId="0" borderId="0" xfId="0" applyFont="1"/>
    <xf numFmtId="0" fontId="5" fillId="0" borderId="4" xfId="0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5" borderId="4" xfId="0" applyFont="1" applyFill="1" applyBorder="1"/>
    <xf numFmtId="0" fontId="5" fillId="6" borderId="4" xfId="0" applyFont="1" applyFill="1" applyBorder="1"/>
    <xf numFmtId="0" fontId="5" fillId="3" borderId="4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9" fillId="7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5" fillId="0" borderId="20" xfId="0" applyFont="1" applyBorder="1" applyAlignment="1">
      <alignment vertical="center"/>
    </xf>
    <xf numFmtId="164" fontId="5" fillId="0" borderId="9" xfId="1" applyNumberFormat="1" applyFont="1" applyBorder="1" applyAlignment="1">
      <alignment horizontal="center" vertical="center"/>
    </xf>
    <xf numFmtId="164" fontId="5" fillId="8" borderId="1" xfId="1" applyNumberFormat="1" applyFont="1" applyFill="1" applyBorder="1" applyAlignment="1">
      <alignment horizontal="center" vertical="center"/>
    </xf>
    <xf numFmtId="164" fontId="5" fillId="8" borderId="9" xfId="1" applyNumberFormat="1" applyFont="1" applyFill="1" applyBorder="1" applyAlignment="1">
      <alignment horizontal="center" vertical="center"/>
    </xf>
    <xf numFmtId="164" fontId="5" fillId="8" borderId="10" xfId="1" applyNumberFormat="1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164" fontId="5" fillId="0" borderId="22" xfId="1" applyNumberFormat="1" applyFont="1" applyBorder="1" applyAlignment="1">
      <alignment horizontal="center" vertical="center"/>
    </xf>
    <xf numFmtId="164" fontId="5" fillId="0" borderId="23" xfId="1" applyNumberFormat="1" applyFont="1" applyBorder="1" applyAlignment="1">
      <alignment horizontal="center" vertical="center"/>
    </xf>
    <xf numFmtId="0" fontId="11" fillId="4" borderId="26" xfId="0" applyFont="1" applyFill="1" applyBorder="1" applyAlignment="1">
      <alignment vertical="center"/>
    </xf>
    <xf numFmtId="0" fontId="10" fillId="4" borderId="27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5" fillId="4" borderId="24" xfId="0" applyFont="1" applyFill="1" applyBorder="1" applyAlignment="1">
      <alignment vertical="center"/>
    </xf>
    <xf numFmtId="49" fontId="10" fillId="4" borderId="28" xfId="0" applyNumberFormat="1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29" xfId="0" applyFont="1" applyFill="1" applyBorder="1" applyAlignment="1">
      <alignment vertical="center"/>
    </xf>
    <xf numFmtId="49" fontId="10" fillId="4" borderId="30" xfId="0" applyNumberFormat="1" applyFont="1" applyFill="1" applyBorder="1" applyAlignment="1">
      <alignment vertical="center"/>
    </xf>
    <xf numFmtId="0" fontId="10" fillId="4" borderId="31" xfId="0" applyFont="1" applyFill="1" applyBorder="1" applyAlignment="1">
      <alignment vertical="center"/>
    </xf>
    <xf numFmtId="0" fontId="5" fillId="4" borderId="31" xfId="0" applyFont="1" applyFill="1" applyBorder="1" applyAlignment="1">
      <alignment vertical="center"/>
    </xf>
    <xf numFmtId="0" fontId="5" fillId="4" borderId="32" xfId="0" applyFont="1" applyFill="1" applyBorder="1" applyAlignment="1">
      <alignment vertical="center"/>
    </xf>
    <xf numFmtId="0" fontId="7" fillId="0" borderId="0" xfId="0" applyFont="1"/>
    <xf numFmtId="0" fontId="9" fillId="7" borderId="16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44" fontId="5" fillId="10" borderId="4" xfId="1" applyFont="1" applyFill="1" applyBorder="1" applyAlignment="1" applyProtection="1">
      <alignment vertical="center"/>
      <protection locked="0"/>
    </xf>
    <xf numFmtId="44" fontId="5" fillId="10" borderId="1" xfId="1" applyFont="1" applyFill="1" applyBorder="1" applyAlignment="1" applyProtection="1">
      <alignment vertical="center"/>
      <protection locked="0"/>
    </xf>
    <xf numFmtId="44" fontId="2" fillId="0" borderId="17" xfId="1" applyFont="1" applyBorder="1" applyAlignment="1" applyProtection="1">
      <alignment horizontal="center" vertical="center"/>
    </xf>
    <xf numFmtId="44" fontId="2" fillId="0" borderId="11" xfId="1" applyFont="1" applyBorder="1" applyAlignment="1" applyProtection="1">
      <alignment horizontal="center" vertical="center"/>
    </xf>
    <xf numFmtId="1" fontId="2" fillId="0" borderId="9" xfId="3" applyNumberFormat="1" applyFont="1" applyBorder="1" applyAlignment="1" applyProtection="1">
      <alignment horizontal="center" vertical="center"/>
    </xf>
    <xf numFmtId="1" fontId="2" fillId="0" borderId="11" xfId="3" applyNumberFormat="1" applyFont="1" applyBorder="1" applyAlignment="1" applyProtection="1">
      <alignment horizontal="center" vertical="center"/>
    </xf>
    <xf numFmtId="0" fontId="5" fillId="0" borderId="18" xfId="0" applyFont="1" applyBorder="1" applyAlignment="1">
      <alignment horizontal="center" vertical="center"/>
    </xf>
    <xf numFmtId="44" fontId="5" fillId="5" borderId="36" xfId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44" fontId="5" fillId="5" borderId="39" xfId="1" applyFont="1" applyFill="1" applyBorder="1" applyAlignment="1" applyProtection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44" fontId="5" fillId="5" borderId="37" xfId="1" applyFont="1" applyFill="1" applyBorder="1" applyAlignment="1" applyProtection="1">
      <alignment vertical="center"/>
    </xf>
    <xf numFmtId="0" fontId="2" fillId="0" borderId="0" xfId="0" applyFont="1"/>
    <xf numFmtId="0" fontId="14" fillId="0" borderId="0" xfId="0" applyFont="1" applyAlignment="1">
      <alignment horizontal="right"/>
    </xf>
    <xf numFmtId="44" fontId="7" fillId="5" borderId="4" xfId="1" applyFont="1" applyFill="1" applyBorder="1" applyProtection="1"/>
    <xf numFmtId="0" fontId="13" fillId="0" borderId="0" xfId="0" applyFont="1" applyAlignment="1">
      <alignment horizontal="right"/>
    </xf>
    <xf numFmtId="0" fontId="5" fillId="4" borderId="24" xfId="0" applyFont="1" applyFill="1" applyBorder="1"/>
    <xf numFmtId="0" fontId="5" fillId="0" borderId="28" xfId="0" applyFont="1" applyBorder="1"/>
    <xf numFmtId="0" fontId="5" fillId="4" borderId="29" xfId="0" applyFont="1" applyFill="1" applyBorder="1"/>
    <xf numFmtId="0" fontId="5" fillId="4" borderId="32" xfId="0" applyFont="1" applyFill="1" applyBorder="1"/>
    <xf numFmtId="0" fontId="10" fillId="0" borderId="0" xfId="0" applyFont="1" applyAlignment="1">
      <alignment vertical="center"/>
    </xf>
    <xf numFmtId="44" fontId="4" fillId="2" borderId="40" xfId="1" applyFont="1" applyFill="1" applyBorder="1" applyAlignment="1" applyProtection="1">
      <alignment vertical="center" wrapText="1"/>
    </xf>
    <xf numFmtId="44" fontId="4" fillId="2" borderId="38" xfId="1" applyFont="1" applyFill="1" applyBorder="1" applyAlignment="1" applyProtection="1">
      <alignment vertical="center" wrapText="1"/>
    </xf>
    <xf numFmtId="0" fontId="2" fillId="0" borderId="0" xfId="0" applyFont="1" applyAlignment="1">
      <alignment vertical="center"/>
    </xf>
    <xf numFmtId="44" fontId="7" fillId="5" borderId="7" xfId="1" applyFont="1" applyFill="1" applyBorder="1" applyAlignment="1" applyProtection="1">
      <alignment vertical="center"/>
    </xf>
    <xf numFmtId="44" fontId="4" fillId="2" borderId="1" xfId="1" applyFont="1" applyFill="1" applyBorder="1" applyAlignment="1" applyProtection="1">
      <alignment vertical="center" wrapText="1"/>
    </xf>
    <xf numFmtId="44" fontId="4" fillId="2" borderId="12" xfId="1" applyFont="1" applyFill="1" applyBorder="1" applyAlignment="1" applyProtection="1">
      <alignment vertical="center" wrapText="1"/>
    </xf>
    <xf numFmtId="44" fontId="5" fillId="5" borderId="4" xfId="1" applyFont="1" applyFill="1" applyBorder="1" applyProtection="1"/>
    <xf numFmtId="0" fontId="5" fillId="10" borderId="18" xfId="0" applyFont="1" applyFill="1" applyBorder="1" applyAlignment="1" applyProtection="1">
      <alignment vertical="center"/>
      <protection locked="0"/>
    </xf>
    <xf numFmtId="0" fontId="5" fillId="10" borderId="1" xfId="0" applyFont="1" applyFill="1" applyBorder="1" applyAlignment="1" applyProtection="1">
      <alignment vertical="center"/>
      <protection locked="0"/>
    </xf>
    <xf numFmtId="0" fontId="5" fillId="10" borderId="12" xfId="0" applyFont="1" applyFill="1" applyBorder="1" applyAlignment="1" applyProtection="1">
      <alignment vertical="center"/>
      <protection locked="0"/>
    </xf>
    <xf numFmtId="44" fontId="5" fillId="10" borderId="18" xfId="1" applyFont="1" applyFill="1" applyBorder="1" applyAlignment="1" applyProtection="1">
      <alignment vertical="center"/>
      <protection locked="0"/>
    </xf>
    <xf numFmtId="44" fontId="5" fillId="10" borderId="12" xfId="1" applyFont="1" applyFill="1" applyBorder="1" applyAlignment="1" applyProtection="1">
      <alignment vertical="center"/>
      <protection locked="0"/>
    </xf>
    <xf numFmtId="9" fontId="2" fillId="10" borderId="7" xfId="2" applyFont="1" applyFill="1" applyBorder="1" applyAlignment="1" applyProtection="1">
      <alignment horizontal="center" vertical="center"/>
      <protection locked="0"/>
    </xf>
    <xf numFmtId="44" fontId="3" fillId="10" borderId="36" xfId="1" applyFont="1" applyFill="1" applyBorder="1" applyAlignment="1" applyProtection="1">
      <alignment horizontal="center" vertical="center" wrapText="1"/>
      <protection locked="0"/>
    </xf>
    <xf numFmtId="44" fontId="3" fillId="10" borderId="37" xfId="1" applyFont="1" applyFill="1" applyBorder="1" applyAlignment="1" applyProtection="1">
      <alignment horizontal="center" vertical="center" wrapText="1"/>
      <protection locked="0"/>
    </xf>
    <xf numFmtId="44" fontId="3" fillId="10" borderId="2" xfId="1" applyFont="1" applyFill="1" applyBorder="1" applyAlignment="1" applyProtection="1">
      <alignment horizontal="center" vertical="center" wrapText="1"/>
      <protection locked="0"/>
    </xf>
    <xf numFmtId="44" fontId="3" fillId="10" borderId="38" xfId="1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>
      <alignment vertical="center"/>
    </xf>
    <xf numFmtId="0" fontId="12" fillId="7" borderId="8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10" borderId="23" xfId="0" applyFont="1" applyFill="1" applyBorder="1" applyAlignment="1" applyProtection="1">
      <alignment vertical="center"/>
      <protection locked="0"/>
    </xf>
    <xf numFmtId="0" fontId="5" fillId="0" borderId="23" xfId="0" applyFont="1" applyBorder="1" applyAlignment="1">
      <alignment horizontal="center" vertical="center"/>
    </xf>
    <xf numFmtId="44" fontId="5" fillId="10" borderId="23" xfId="1" applyFont="1" applyFill="1" applyBorder="1" applyAlignment="1" applyProtection="1">
      <alignment vertical="center"/>
      <protection locked="0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44" fontId="5" fillId="5" borderId="19" xfId="0" applyNumberFormat="1" applyFont="1" applyFill="1" applyBorder="1" applyAlignment="1">
      <alignment vertical="center"/>
    </xf>
    <xf numFmtId="44" fontId="5" fillId="5" borderId="10" xfId="1" applyFont="1" applyFill="1" applyBorder="1" applyAlignment="1">
      <alignment vertical="center"/>
    </xf>
    <xf numFmtId="44" fontId="5" fillId="5" borderId="25" xfId="1" applyFont="1" applyFill="1" applyBorder="1" applyAlignment="1">
      <alignment vertical="center"/>
    </xf>
    <xf numFmtId="44" fontId="5" fillId="5" borderId="13" xfId="1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164" fontId="7" fillId="5" borderId="43" xfId="1" applyNumberFormat="1" applyFont="1" applyFill="1" applyBorder="1" applyAlignment="1">
      <alignment horizontal="center" vertical="center"/>
    </xf>
    <xf numFmtId="164" fontId="7" fillId="5" borderId="44" xfId="1" applyNumberFormat="1" applyFont="1" applyFill="1" applyBorder="1" applyAlignment="1">
      <alignment horizontal="center" vertical="center"/>
    </xf>
    <xf numFmtId="164" fontId="7" fillId="5" borderId="45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7" borderId="46" xfId="0" applyFont="1" applyFill="1" applyBorder="1" applyAlignment="1">
      <alignment horizontal="center" vertical="center"/>
    </xf>
    <xf numFmtId="164" fontId="7" fillId="5" borderId="47" xfId="1" applyNumberFormat="1" applyFont="1" applyFill="1" applyBorder="1" applyAlignment="1">
      <alignment horizontal="center" vertical="center"/>
    </xf>
    <xf numFmtId="164" fontId="7" fillId="5" borderId="48" xfId="1" applyNumberFormat="1" applyFont="1" applyFill="1" applyBorder="1" applyAlignment="1">
      <alignment horizontal="center" vertical="center"/>
    </xf>
    <xf numFmtId="0" fontId="9" fillId="7" borderId="40" xfId="0" applyFont="1" applyFill="1" applyBorder="1" applyAlignment="1">
      <alignment horizontal="center" vertical="center"/>
    </xf>
    <xf numFmtId="164" fontId="5" fillId="8" borderId="2" xfId="1" applyNumberFormat="1" applyFont="1" applyFill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26" xfId="1" applyNumberFormat="1" applyFont="1" applyBorder="1" applyAlignment="1">
      <alignment horizontal="center" vertical="center"/>
    </xf>
    <xf numFmtId="164" fontId="5" fillId="8" borderId="11" xfId="1" applyNumberFormat="1" applyFont="1" applyFill="1" applyBorder="1" applyAlignment="1">
      <alignment horizontal="center" vertical="center"/>
    </xf>
    <xf numFmtId="164" fontId="5" fillId="8" borderId="12" xfId="1" applyNumberFormat="1" applyFont="1" applyFill="1" applyBorder="1" applyAlignment="1">
      <alignment horizontal="center" vertical="center"/>
    </xf>
    <xf numFmtId="164" fontId="5" fillId="8" borderId="13" xfId="1" applyNumberFormat="1" applyFont="1" applyFill="1" applyBorder="1" applyAlignment="1">
      <alignment horizontal="center" vertical="center"/>
    </xf>
    <xf numFmtId="164" fontId="7" fillId="5" borderId="49" xfId="1" applyNumberFormat="1" applyFont="1" applyFill="1" applyBorder="1" applyAlignment="1">
      <alignment horizontal="center" vertical="center"/>
    </xf>
    <xf numFmtId="164" fontId="7" fillId="9" borderId="15" xfId="1" applyNumberFormat="1" applyFont="1" applyFill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164" fontId="5" fillId="8" borderId="38" xfId="1" applyNumberFormat="1" applyFont="1" applyFill="1" applyBorder="1" applyAlignment="1">
      <alignment horizontal="center" vertical="center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03DC-1DC7-4856-B5FD-F247BA3C1DF9}">
  <dimension ref="B2:B28"/>
  <sheetViews>
    <sheetView showGridLines="0" zoomScale="80" zoomScaleNormal="80" workbookViewId="0"/>
  </sheetViews>
  <sheetFormatPr defaultColWidth="8.7265625" defaultRowHeight="19" x14ac:dyDescent="0.65"/>
  <cols>
    <col min="1" max="1" width="19.26953125" style="1" customWidth="1"/>
    <col min="2" max="2" width="59.81640625" style="1" customWidth="1"/>
    <col min="3" max="3" width="19.26953125" style="1" customWidth="1"/>
    <col min="4" max="16384" width="8.7265625" style="1"/>
  </cols>
  <sheetData>
    <row r="2" spans="2:2" ht="53" x14ac:dyDescent="0.85">
      <c r="B2" s="99" t="s">
        <v>113</v>
      </c>
    </row>
    <row r="3" spans="2:2" x14ac:dyDescent="0.65">
      <c r="B3" s="100"/>
    </row>
    <row r="4" spans="2:2" x14ac:dyDescent="0.65">
      <c r="B4" s="120" t="s">
        <v>114</v>
      </c>
    </row>
    <row r="5" spans="2:2" x14ac:dyDescent="0.65">
      <c r="B5" s="100"/>
    </row>
    <row r="6" spans="2:2" ht="19.5" thickBot="1" x14ac:dyDescent="0.7">
      <c r="B6" s="100" t="s">
        <v>0</v>
      </c>
    </row>
    <row r="7" spans="2:2" ht="19.5" thickBot="1" x14ac:dyDescent="0.7">
      <c r="B7" s="2"/>
    </row>
    <row r="8" spans="2:2" x14ac:dyDescent="0.65">
      <c r="B8" s="100"/>
    </row>
    <row r="9" spans="2:2" ht="19.5" thickBot="1" x14ac:dyDescent="0.7">
      <c r="B9" s="100" t="s">
        <v>1</v>
      </c>
    </row>
    <row r="10" spans="2:2" ht="19.5" thickBot="1" x14ac:dyDescent="0.7">
      <c r="B10" s="2"/>
    </row>
    <row r="11" spans="2:2" x14ac:dyDescent="0.65">
      <c r="B11" s="100"/>
    </row>
    <row r="12" spans="2:2" ht="19.5" thickBot="1" x14ac:dyDescent="0.7">
      <c r="B12" s="100" t="s">
        <v>2</v>
      </c>
    </row>
    <row r="13" spans="2:2" ht="19.5" thickBot="1" x14ac:dyDescent="0.7">
      <c r="B13" s="2"/>
    </row>
    <row r="14" spans="2:2" x14ac:dyDescent="0.65">
      <c r="B14" s="100"/>
    </row>
    <row r="15" spans="2:2" ht="19.5" thickBot="1" x14ac:dyDescent="0.7">
      <c r="B15" s="100" t="s">
        <v>3</v>
      </c>
    </row>
    <row r="16" spans="2:2" ht="19.5" thickBot="1" x14ac:dyDescent="0.7">
      <c r="B16" s="2"/>
    </row>
    <row r="17" spans="2:2" x14ac:dyDescent="0.65">
      <c r="B17" s="100"/>
    </row>
    <row r="18" spans="2:2" ht="19.5" thickBot="1" x14ac:dyDescent="0.7">
      <c r="B18" s="100" t="s">
        <v>4</v>
      </c>
    </row>
    <row r="19" spans="2:2" ht="19.5" thickBot="1" x14ac:dyDescent="0.7">
      <c r="B19" s="2"/>
    </row>
    <row r="20" spans="2:2" x14ac:dyDescent="0.65">
      <c r="B20" s="100"/>
    </row>
    <row r="21" spans="2:2" ht="19.5" thickBot="1" x14ac:dyDescent="0.7">
      <c r="B21" s="100" t="s">
        <v>5</v>
      </c>
    </row>
    <row r="22" spans="2:2" x14ac:dyDescent="0.65">
      <c r="B22" s="4"/>
    </row>
    <row r="23" spans="2:2" x14ac:dyDescent="0.65">
      <c r="B23" s="3"/>
    </row>
    <row r="24" spans="2:2" x14ac:dyDescent="0.65">
      <c r="B24" s="3"/>
    </row>
    <row r="25" spans="2:2" x14ac:dyDescent="0.65">
      <c r="B25" s="3"/>
    </row>
    <row r="26" spans="2:2" x14ac:dyDescent="0.65">
      <c r="B26" s="3"/>
    </row>
    <row r="27" spans="2:2" x14ac:dyDescent="0.65">
      <c r="B27" s="3"/>
    </row>
    <row r="28" spans="2:2" ht="19.5" thickBot="1" x14ac:dyDescent="0.7">
      <c r="B28" s="5"/>
    </row>
  </sheetData>
  <sheetProtection algorithmName="SHA-512" hashValue="36a2ru/AgT1Bs4HpZWgxHinox2ychUXXEiLRW3/s53oiqPir5Y1iCT0ODB4mg3jpKWaPFjX3fxqDwqUrRS3kdw==" saltValue="Qo5j2xCBjQ8/eCVJOty1a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6BFF3-1EDE-4A96-9FB7-C29A812C5CCF}">
  <dimension ref="B2:D15"/>
  <sheetViews>
    <sheetView showGridLines="0" zoomScale="80" zoomScaleNormal="80" workbookViewId="0"/>
  </sheetViews>
  <sheetFormatPr defaultColWidth="8.7265625" defaultRowHeight="19" x14ac:dyDescent="0.65"/>
  <cols>
    <col min="1" max="1" width="4.1796875" style="1" customWidth="1"/>
    <col min="2" max="2" width="13.26953125" style="1" customWidth="1"/>
    <col min="3" max="3" width="4.1796875" style="1" customWidth="1"/>
    <col min="4" max="4" width="96.1796875" style="1" customWidth="1"/>
    <col min="5" max="16384" width="8.7265625" style="1"/>
  </cols>
  <sheetData>
    <row r="2" spans="2:4" ht="26.5" x14ac:dyDescent="0.85">
      <c r="B2" s="6" t="s">
        <v>6</v>
      </c>
    </row>
    <row r="3" spans="2:4" ht="19.5" thickBot="1" x14ac:dyDescent="0.7"/>
    <row r="4" spans="2:4" ht="19.5" thickBot="1" x14ac:dyDescent="0.7">
      <c r="B4" s="7" t="s">
        <v>7</v>
      </c>
      <c r="D4" s="1" t="s">
        <v>8</v>
      </c>
    </row>
    <row r="6" spans="2:4" ht="19.5" thickBot="1" x14ac:dyDescent="0.7"/>
    <row r="7" spans="2:4" ht="57.5" thickBot="1" x14ac:dyDescent="0.7">
      <c r="B7" s="13" t="s">
        <v>9</v>
      </c>
      <c r="D7" s="8" t="s">
        <v>10</v>
      </c>
    </row>
    <row r="8" spans="2:4" x14ac:dyDescent="0.65">
      <c r="B8" s="9"/>
      <c r="D8" s="8"/>
    </row>
    <row r="9" spans="2:4" ht="19.5" thickBot="1" x14ac:dyDescent="0.7"/>
    <row r="10" spans="2:4" ht="57.5" thickBot="1" x14ac:dyDescent="0.7">
      <c r="B10" s="10" t="s">
        <v>11</v>
      </c>
      <c r="D10" s="8" t="s">
        <v>12</v>
      </c>
    </row>
    <row r="11" spans="2:4" x14ac:dyDescent="0.65">
      <c r="D11" s="8"/>
    </row>
    <row r="12" spans="2:4" ht="19.5" thickBot="1" x14ac:dyDescent="0.7"/>
    <row r="13" spans="2:4" ht="19.5" thickBot="1" x14ac:dyDescent="0.7">
      <c r="B13" s="11" t="s">
        <v>13</v>
      </c>
      <c r="D13" s="1" t="s">
        <v>14</v>
      </c>
    </row>
    <row r="14" spans="2:4" ht="19.5" thickBot="1" x14ac:dyDescent="0.7"/>
    <row r="15" spans="2:4" ht="19.5" thickBot="1" x14ac:dyDescent="0.7">
      <c r="B15" s="12" t="s">
        <v>15</v>
      </c>
      <c r="D15" s="1" t="s">
        <v>16</v>
      </c>
    </row>
  </sheetData>
  <sheetProtection algorithmName="SHA-512" hashValue="UV+aYXQnwASH+IkZ9khOwKofwxuOzc3Typ7BSVQsQaNv/M8k4B4ijRiL/+8CTtdaPKqKeY+9o/WO4wFU9M8ojA==" saltValue="larY34Re/3gvADOwnxUEV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A3FA-07CF-4BBA-8559-F83799E184D8}">
  <dimension ref="B2:D9"/>
  <sheetViews>
    <sheetView showGridLines="0" zoomScale="80" zoomScaleNormal="80" workbookViewId="0"/>
  </sheetViews>
  <sheetFormatPr defaultColWidth="8.7265625" defaultRowHeight="19" x14ac:dyDescent="0.65"/>
  <cols>
    <col min="1" max="2" width="8.7265625" style="1"/>
    <col min="3" max="3" width="79.26953125" style="8" customWidth="1"/>
    <col min="4" max="4" width="30.26953125" style="14" customWidth="1"/>
    <col min="5" max="16384" width="8.7265625" style="1"/>
  </cols>
  <sheetData>
    <row r="2" spans="2:4" ht="26.5" x14ac:dyDescent="0.85">
      <c r="B2" s="6" t="s">
        <v>17</v>
      </c>
    </row>
    <row r="3" spans="2:4" ht="19.5" thickBot="1" x14ac:dyDescent="0.7"/>
    <row r="4" spans="2:4" s="15" customFormat="1" ht="19.5" thickBot="1" x14ac:dyDescent="0.7">
      <c r="B4" s="16" t="s">
        <v>18</v>
      </c>
      <c r="C4" s="92" t="s">
        <v>19</v>
      </c>
      <c r="D4" s="16" t="s">
        <v>20</v>
      </c>
    </row>
    <row r="5" spans="2:4" x14ac:dyDescent="0.65">
      <c r="B5" s="93">
        <v>1</v>
      </c>
      <c r="C5" s="96" t="s">
        <v>21</v>
      </c>
      <c r="D5" s="93" t="s">
        <v>22</v>
      </c>
    </row>
    <row r="6" spans="2:4" ht="38" x14ac:dyDescent="0.65">
      <c r="B6" s="94">
        <v>2</v>
      </c>
      <c r="C6" s="97" t="s">
        <v>115</v>
      </c>
      <c r="D6" s="93" t="s">
        <v>22</v>
      </c>
    </row>
    <row r="7" spans="2:4" ht="38" x14ac:dyDescent="0.65">
      <c r="B7" s="94">
        <v>3</v>
      </c>
      <c r="C7" s="97" t="s">
        <v>23</v>
      </c>
      <c r="D7" s="94" t="s">
        <v>24</v>
      </c>
    </row>
    <row r="8" spans="2:4" x14ac:dyDescent="0.65">
      <c r="B8" s="94">
        <v>4</v>
      </c>
      <c r="C8" s="97" t="s">
        <v>25</v>
      </c>
      <c r="D8" s="93" t="s">
        <v>22</v>
      </c>
    </row>
    <row r="9" spans="2:4" ht="19.5" thickBot="1" x14ac:dyDescent="0.7">
      <c r="B9" s="95">
        <v>5</v>
      </c>
      <c r="C9" s="98" t="s">
        <v>26</v>
      </c>
      <c r="D9" s="95" t="s">
        <v>22</v>
      </c>
    </row>
  </sheetData>
  <sheetProtection algorithmName="SHA-512" hashValue="BH4XMb/Y/wdW7t9cw0BcMfHq3gDczoVG7EiF5YFbHW+OrevCdHC/oGC6tJsxaP3KFDpNHUWz4m+b3/+8/2XaCA==" saltValue="oMgLLOI4MossW/8cb/rGj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875E-784F-44F8-91F6-0A337C26C26A}">
  <dimension ref="B2:L20"/>
  <sheetViews>
    <sheetView showGridLines="0" tabSelected="1" zoomScale="80" zoomScaleNormal="80" workbookViewId="0"/>
  </sheetViews>
  <sheetFormatPr defaultColWidth="8.7265625" defaultRowHeight="19" x14ac:dyDescent="0.65"/>
  <cols>
    <col min="1" max="1" width="8.7265625" style="1"/>
    <col min="2" max="2" width="61.26953125" style="1" customWidth="1"/>
    <col min="3" max="7" width="15.54296875" style="17" customWidth="1"/>
    <col min="8" max="10" width="15.1796875" style="17" customWidth="1"/>
    <col min="11" max="11" width="20.453125" style="17" customWidth="1"/>
    <col min="12" max="12" width="15.1796875" style="17" customWidth="1"/>
    <col min="13" max="16384" width="8.7265625" style="1"/>
  </cols>
  <sheetData>
    <row r="2" spans="2:12" ht="26.5" x14ac:dyDescent="0.85">
      <c r="B2" s="6" t="s">
        <v>27</v>
      </c>
    </row>
    <row r="3" spans="2:12" ht="19.5" thickBot="1" x14ac:dyDescent="0.7"/>
    <row r="4" spans="2:12" ht="19.5" thickBot="1" x14ac:dyDescent="0.7">
      <c r="B4" s="18" t="s">
        <v>28</v>
      </c>
      <c r="C4" s="121" t="s">
        <v>29</v>
      </c>
      <c r="D4" s="122"/>
      <c r="E4" s="122"/>
      <c r="F4" s="122"/>
      <c r="G4" s="121" t="s">
        <v>30</v>
      </c>
      <c r="H4" s="122"/>
      <c r="I4" s="122"/>
      <c r="J4" s="123"/>
      <c r="L4" s="1"/>
    </row>
    <row r="5" spans="2:12" x14ac:dyDescent="0.65">
      <c r="B5" s="42" t="s">
        <v>31</v>
      </c>
      <c r="C5" s="43" t="s">
        <v>32</v>
      </c>
      <c r="D5" s="44" t="s">
        <v>33</v>
      </c>
      <c r="E5" s="44" t="s">
        <v>34</v>
      </c>
      <c r="F5" s="127" t="s">
        <v>35</v>
      </c>
      <c r="G5" s="43" t="s">
        <v>36</v>
      </c>
      <c r="H5" s="44" t="s">
        <v>37</v>
      </c>
      <c r="I5" s="44" t="s">
        <v>38</v>
      </c>
      <c r="J5" s="45" t="s">
        <v>116</v>
      </c>
      <c r="K5" s="124" t="s">
        <v>39</v>
      </c>
      <c r="L5" s="1"/>
    </row>
    <row r="6" spans="2:12" x14ac:dyDescent="0.65">
      <c r="B6" s="19" t="s">
        <v>40</v>
      </c>
      <c r="C6" s="20">
        <f>Implementatie!C6</f>
        <v>0</v>
      </c>
      <c r="D6" s="21"/>
      <c r="E6" s="21"/>
      <c r="F6" s="128"/>
      <c r="G6" s="22"/>
      <c r="H6" s="21"/>
      <c r="I6" s="21"/>
      <c r="J6" s="23"/>
      <c r="K6" s="125">
        <f>SUM(C6:J6)</f>
        <v>0</v>
      </c>
      <c r="L6" s="1"/>
    </row>
    <row r="7" spans="2:12" x14ac:dyDescent="0.65">
      <c r="B7" s="19" t="s">
        <v>41</v>
      </c>
      <c r="C7" s="20">
        <f>Exploitatie!H27</f>
        <v>0</v>
      </c>
      <c r="D7" s="21"/>
      <c r="E7" s="21"/>
      <c r="F7" s="128"/>
      <c r="G7" s="22"/>
      <c r="H7" s="21"/>
      <c r="I7" s="21"/>
      <c r="J7" s="23"/>
      <c r="K7" s="125">
        <f>SUM(C7:J7)</f>
        <v>0</v>
      </c>
      <c r="L7" s="1"/>
    </row>
    <row r="8" spans="2:12" x14ac:dyDescent="0.65">
      <c r="B8" s="19" t="s">
        <v>42</v>
      </c>
      <c r="C8" s="20">
        <f>Exploitatie!D42</f>
        <v>0</v>
      </c>
      <c r="D8" s="24">
        <f t="shared" ref="D8:H9" si="0">C8</f>
        <v>0</v>
      </c>
      <c r="E8" s="24">
        <f t="shared" si="0"/>
        <v>0</v>
      </c>
      <c r="F8" s="129">
        <f t="shared" si="0"/>
        <v>0</v>
      </c>
      <c r="G8" s="20">
        <f t="shared" si="0"/>
        <v>0</v>
      </c>
      <c r="H8" s="24">
        <f t="shared" si="0"/>
        <v>0</v>
      </c>
      <c r="I8" s="24">
        <f t="shared" ref="I8:I9" si="1">H8</f>
        <v>0</v>
      </c>
      <c r="J8" s="25">
        <f t="shared" ref="J8:J9" si="2">I8</f>
        <v>0</v>
      </c>
      <c r="K8" s="125">
        <f>SUM(C8:J8)</f>
        <v>0</v>
      </c>
      <c r="L8" s="1"/>
    </row>
    <row r="9" spans="2:12" x14ac:dyDescent="0.65">
      <c r="B9" s="26" t="s">
        <v>43</v>
      </c>
      <c r="C9" s="27">
        <f>Exploitatie!E54</f>
        <v>0</v>
      </c>
      <c r="D9" s="28">
        <f t="shared" si="0"/>
        <v>0</v>
      </c>
      <c r="E9" s="28">
        <f t="shared" si="0"/>
        <v>0</v>
      </c>
      <c r="F9" s="130">
        <f t="shared" si="0"/>
        <v>0</v>
      </c>
      <c r="G9" s="20">
        <f t="shared" si="0"/>
        <v>0</v>
      </c>
      <c r="H9" s="24">
        <f t="shared" si="0"/>
        <v>0</v>
      </c>
      <c r="I9" s="24">
        <f t="shared" si="1"/>
        <v>0</v>
      </c>
      <c r="J9" s="25">
        <f t="shared" si="2"/>
        <v>0</v>
      </c>
      <c r="K9" s="125">
        <f t="shared" ref="K9:K10" si="3">SUM(C9:J9)</f>
        <v>0</v>
      </c>
      <c r="L9" s="1"/>
    </row>
    <row r="10" spans="2:12" ht="19.5" thickBot="1" x14ac:dyDescent="0.7">
      <c r="B10" s="26" t="s">
        <v>112</v>
      </c>
      <c r="C10" s="136">
        <f>Exploitatie!C65</f>
        <v>0</v>
      </c>
      <c r="D10" s="132"/>
      <c r="E10" s="132"/>
      <c r="F10" s="137"/>
      <c r="G10" s="131"/>
      <c r="H10" s="132"/>
      <c r="I10" s="132"/>
      <c r="J10" s="133"/>
      <c r="K10" s="126">
        <f t="shared" si="3"/>
        <v>0</v>
      </c>
      <c r="L10" s="1"/>
    </row>
    <row r="11" spans="2:12" ht="19.5" thickBot="1" x14ac:dyDescent="0.7">
      <c r="B11" s="116" t="s">
        <v>44</v>
      </c>
      <c r="C11" s="117">
        <f>SUM(C6:C9)-C10</f>
        <v>0</v>
      </c>
      <c r="D11" s="118">
        <f t="shared" ref="D11:K11" si="4">SUM(D6:D9)</f>
        <v>0</v>
      </c>
      <c r="E11" s="118">
        <f t="shared" si="4"/>
        <v>0</v>
      </c>
      <c r="F11" s="134">
        <f t="shared" si="4"/>
        <v>0</v>
      </c>
      <c r="G11" s="117">
        <f t="shared" si="4"/>
        <v>0</v>
      </c>
      <c r="H11" s="118">
        <f t="shared" si="4"/>
        <v>0</v>
      </c>
      <c r="I11" s="118">
        <f t="shared" si="4"/>
        <v>0</v>
      </c>
      <c r="J11" s="119">
        <f>SUM(J6:J9)</f>
        <v>0</v>
      </c>
      <c r="K11" s="135">
        <f>SUM(K6:K9)-K10</f>
        <v>0</v>
      </c>
      <c r="L11" s="1"/>
    </row>
    <row r="13" spans="2:12" x14ac:dyDescent="0.65">
      <c r="B13" s="29" t="s">
        <v>11</v>
      </c>
      <c r="C13" s="30"/>
      <c r="D13" s="31"/>
      <c r="E13" s="32"/>
      <c r="F13" s="1"/>
      <c r="G13" s="1"/>
      <c r="H13" s="1"/>
      <c r="I13" s="1"/>
      <c r="J13" s="1"/>
      <c r="K13" s="1"/>
      <c r="L13" s="1"/>
    </row>
    <row r="14" spans="2:12" x14ac:dyDescent="0.65">
      <c r="B14" s="33" t="s">
        <v>45</v>
      </c>
      <c r="C14" s="34"/>
      <c r="D14" s="35"/>
      <c r="E14" s="36"/>
      <c r="F14" s="1"/>
      <c r="G14" s="1"/>
      <c r="H14" s="1"/>
      <c r="I14" s="1"/>
      <c r="J14" s="1"/>
      <c r="K14" s="1"/>
      <c r="L14" s="1"/>
    </row>
    <row r="15" spans="2:12" x14ac:dyDescent="0.65">
      <c r="B15" s="33" t="s">
        <v>46</v>
      </c>
      <c r="C15" s="34"/>
      <c r="D15" s="35"/>
      <c r="E15" s="36"/>
      <c r="F15" s="1"/>
      <c r="G15" s="1"/>
      <c r="H15" s="1"/>
      <c r="I15" s="1"/>
      <c r="J15" s="1"/>
      <c r="K15" s="1"/>
      <c r="L15" s="1"/>
    </row>
    <row r="16" spans="2:12" x14ac:dyDescent="0.65">
      <c r="B16" s="33" t="s">
        <v>47</v>
      </c>
      <c r="C16" s="34"/>
      <c r="D16" s="35"/>
      <c r="E16" s="36"/>
      <c r="F16" s="1"/>
      <c r="G16" s="1"/>
      <c r="H16" s="1"/>
      <c r="I16" s="1"/>
      <c r="J16" s="1"/>
      <c r="K16" s="1"/>
      <c r="L16" s="1"/>
    </row>
    <row r="17" spans="2:12" x14ac:dyDescent="0.65">
      <c r="B17" s="37" t="s">
        <v>48</v>
      </c>
      <c r="C17" s="38"/>
      <c r="D17" s="39"/>
      <c r="E17" s="40"/>
      <c r="F17" s="1"/>
      <c r="G17" s="1"/>
      <c r="H17" s="1"/>
      <c r="I17" s="1"/>
      <c r="J17" s="1"/>
      <c r="K17" s="1"/>
      <c r="L17" s="1"/>
    </row>
    <row r="20" spans="2:12" x14ac:dyDescent="0.65">
      <c r="B20" s="41"/>
    </row>
  </sheetData>
  <sheetProtection algorithmName="SHA-512" hashValue="Z/iZ+aryXuJYgvFTAD3MW2Kdhe6BC8roEpdRn1XDBOENAvShhbXxkpxY79OEr708xnuv1kW8KS9Nx9FehknYdQ==" saltValue="7DLar4pogpgoEkca55oIag==" spinCount="100000" sheet="1" objects="1" scenarios="1"/>
  <mergeCells count="2">
    <mergeCell ref="C4:F4"/>
    <mergeCell ref="G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EBB3-8DB0-4AD4-850A-658587A83C33}">
  <dimension ref="B2:F10"/>
  <sheetViews>
    <sheetView showGridLines="0" zoomScale="80" zoomScaleNormal="80" workbookViewId="0">
      <selection activeCell="C7" sqref="C7"/>
    </sheetView>
  </sheetViews>
  <sheetFormatPr defaultColWidth="8.7265625" defaultRowHeight="19" x14ac:dyDescent="0.65"/>
  <cols>
    <col min="1" max="1" width="8.7265625" style="1"/>
    <col min="2" max="2" width="39.54296875" style="1" customWidth="1"/>
    <col min="3" max="3" width="18.453125" style="1" customWidth="1"/>
    <col min="4" max="4" width="17.54296875" style="1" customWidth="1"/>
    <col min="5" max="5" width="34.81640625" style="1" customWidth="1"/>
    <col min="6" max="6" width="17.54296875" style="1" customWidth="1"/>
    <col min="7" max="16384" width="8.7265625" style="1"/>
  </cols>
  <sheetData>
    <row r="2" spans="2:6" ht="26.5" x14ac:dyDescent="0.85">
      <c r="B2" s="6" t="s">
        <v>49</v>
      </c>
    </row>
    <row r="3" spans="2:6" x14ac:dyDescent="0.65">
      <c r="B3" s="41"/>
    </row>
    <row r="4" spans="2:6" ht="19.5" thickBot="1" x14ac:dyDescent="0.7">
      <c r="B4" s="18" t="s">
        <v>50</v>
      </c>
    </row>
    <row r="5" spans="2:6" ht="19.5" thickBot="1" x14ac:dyDescent="0.7">
      <c r="B5" s="86" t="s">
        <v>31</v>
      </c>
      <c r="C5" s="87" t="s">
        <v>51</v>
      </c>
    </row>
    <row r="6" spans="2:6" ht="19.5" thickBot="1" x14ac:dyDescent="0.7">
      <c r="B6" s="85" t="s">
        <v>52</v>
      </c>
      <c r="C6" s="46">
        <v>0</v>
      </c>
    </row>
    <row r="7" spans="2:6" x14ac:dyDescent="0.65">
      <c r="B7" s="9"/>
      <c r="C7" s="9"/>
      <c r="D7" s="9"/>
    </row>
    <row r="8" spans="2:6" x14ac:dyDescent="0.65">
      <c r="B8" s="29" t="s">
        <v>11</v>
      </c>
      <c r="C8" s="30"/>
      <c r="D8" s="31"/>
      <c r="E8" s="63"/>
      <c r="F8" s="64"/>
    </row>
    <row r="9" spans="2:6" x14ac:dyDescent="0.65">
      <c r="B9" s="33" t="s">
        <v>53</v>
      </c>
      <c r="C9" s="34"/>
      <c r="D9" s="35"/>
      <c r="E9" s="65"/>
      <c r="F9" s="64"/>
    </row>
    <row r="10" spans="2:6" x14ac:dyDescent="0.65">
      <c r="B10" s="37" t="s">
        <v>54</v>
      </c>
      <c r="C10" s="38"/>
      <c r="D10" s="38"/>
      <c r="E10" s="66"/>
      <c r="F10" s="6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DFA5D-5C36-4374-926C-5097BB25431A}">
  <dimension ref="B1:H70"/>
  <sheetViews>
    <sheetView showGridLines="0" topLeftCell="A35" zoomScale="80" zoomScaleNormal="80" workbookViewId="0">
      <selection activeCell="D41" sqref="D41"/>
    </sheetView>
  </sheetViews>
  <sheetFormatPr defaultColWidth="9.1796875" defaultRowHeight="13" x14ac:dyDescent="0.3"/>
  <cols>
    <col min="1" max="1" width="1.7265625" style="59" customWidth="1"/>
    <col min="2" max="2" width="35.453125" style="59" customWidth="1"/>
    <col min="3" max="3" width="35" style="59" customWidth="1"/>
    <col min="4" max="4" width="34.453125" style="59" customWidth="1"/>
    <col min="5" max="5" width="16.7265625" style="59" customWidth="1"/>
    <col min="6" max="6" width="28.54296875" style="59" customWidth="1"/>
    <col min="7" max="8" width="23.1796875" style="59" customWidth="1"/>
    <col min="9" max="16384" width="9.1796875" style="59"/>
  </cols>
  <sheetData>
    <row r="1" spans="2:8" s="1" customFormat="1" ht="20.149999999999999" customHeight="1" x14ac:dyDescent="0.65"/>
    <row r="2" spans="2:8" s="1" customFormat="1" ht="20.149999999999999" customHeight="1" x14ac:dyDescent="0.85">
      <c r="B2" s="6" t="s">
        <v>55</v>
      </c>
    </row>
    <row r="3" spans="2:8" s="1" customFormat="1" ht="20.149999999999999" customHeight="1" x14ac:dyDescent="0.65">
      <c r="B3" s="41"/>
    </row>
    <row r="4" spans="2:8" s="1" customFormat="1" ht="20.149999999999999" customHeight="1" thickBot="1" x14ac:dyDescent="0.7">
      <c r="B4" s="18" t="s">
        <v>41</v>
      </c>
    </row>
    <row r="5" spans="2:8" s="1" customFormat="1" ht="20.149999999999999" customHeight="1" thickBot="1" x14ac:dyDescent="0.7">
      <c r="B5" s="88" t="s">
        <v>56</v>
      </c>
      <c r="C5" s="88" t="s">
        <v>57</v>
      </c>
      <c r="D5" s="89" t="s">
        <v>58</v>
      </c>
      <c r="E5" s="90" t="s">
        <v>59</v>
      </c>
      <c r="F5" s="90" t="s">
        <v>60</v>
      </c>
      <c r="G5" s="89" t="s">
        <v>61</v>
      </c>
      <c r="H5" s="91" t="s">
        <v>62</v>
      </c>
    </row>
    <row r="6" spans="2:8" s="1" customFormat="1" ht="20.149999999999999" customHeight="1" x14ac:dyDescent="0.65">
      <c r="B6" s="104" t="s">
        <v>63</v>
      </c>
      <c r="C6" s="107" t="s">
        <v>64</v>
      </c>
      <c r="D6" s="75"/>
      <c r="E6" s="52">
        <v>7</v>
      </c>
      <c r="F6" s="78">
        <v>0</v>
      </c>
      <c r="G6" s="112">
        <f>F6+(F6*$B$29)</f>
        <v>0</v>
      </c>
      <c r="H6" s="53">
        <f>G6*E6</f>
        <v>0</v>
      </c>
    </row>
    <row r="7" spans="2:8" s="1" customFormat="1" ht="20.149999999999999" customHeight="1" x14ac:dyDescent="0.65">
      <c r="B7" s="105" t="s">
        <v>65</v>
      </c>
      <c r="C7" s="108" t="s">
        <v>64</v>
      </c>
      <c r="D7" s="76"/>
      <c r="E7" s="54">
        <v>34</v>
      </c>
      <c r="F7" s="47">
        <v>0</v>
      </c>
      <c r="G7" s="113">
        <f t="shared" ref="G7:G25" si="0">F7+(F7*$B$29)</f>
        <v>0</v>
      </c>
      <c r="H7" s="55">
        <f t="shared" ref="H7:H25" si="1">G7*E7</f>
        <v>0</v>
      </c>
    </row>
    <row r="8" spans="2:8" s="1" customFormat="1" ht="20.149999999999999" customHeight="1" x14ac:dyDescent="0.65">
      <c r="B8" s="105" t="s">
        <v>66</v>
      </c>
      <c r="C8" s="108" t="s">
        <v>64</v>
      </c>
      <c r="D8" s="76"/>
      <c r="E8" s="54">
        <v>23</v>
      </c>
      <c r="F8" s="47">
        <v>0</v>
      </c>
      <c r="G8" s="113">
        <f t="shared" si="0"/>
        <v>0</v>
      </c>
      <c r="H8" s="55">
        <f t="shared" si="1"/>
        <v>0</v>
      </c>
    </row>
    <row r="9" spans="2:8" s="1" customFormat="1" ht="20.149999999999999" customHeight="1" x14ac:dyDescent="0.65">
      <c r="B9" s="105" t="s">
        <v>67</v>
      </c>
      <c r="C9" s="108" t="s">
        <v>68</v>
      </c>
      <c r="D9" s="76"/>
      <c r="E9" s="54">
        <v>30</v>
      </c>
      <c r="F9" s="47">
        <v>0</v>
      </c>
      <c r="G9" s="113">
        <f t="shared" si="0"/>
        <v>0</v>
      </c>
      <c r="H9" s="55">
        <f t="shared" si="1"/>
        <v>0</v>
      </c>
    </row>
    <row r="10" spans="2:8" s="1" customFormat="1" ht="20.149999999999999" customHeight="1" x14ac:dyDescent="0.65">
      <c r="B10" s="105" t="s">
        <v>69</v>
      </c>
      <c r="C10" s="108" t="s">
        <v>64</v>
      </c>
      <c r="D10" s="76"/>
      <c r="E10" s="54">
        <v>42</v>
      </c>
      <c r="F10" s="47">
        <v>0</v>
      </c>
      <c r="G10" s="113">
        <f t="shared" si="0"/>
        <v>0</v>
      </c>
      <c r="H10" s="55">
        <f t="shared" ref="H10:H19" si="2">G10*E10</f>
        <v>0</v>
      </c>
    </row>
    <row r="11" spans="2:8" s="1" customFormat="1" ht="20.149999999999999" customHeight="1" x14ac:dyDescent="0.65">
      <c r="B11" s="105" t="s">
        <v>70</v>
      </c>
      <c r="C11" s="108" t="s">
        <v>64</v>
      </c>
      <c r="D11" s="76"/>
      <c r="E11" s="54">
        <v>11</v>
      </c>
      <c r="F11" s="47">
        <v>0</v>
      </c>
      <c r="G11" s="113">
        <f t="shared" si="0"/>
        <v>0</v>
      </c>
      <c r="H11" s="55">
        <f t="shared" si="2"/>
        <v>0</v>
      </c>
    </row>
    <row r="12" spans="2:8" s="1" customFormat="1" ht="20.149999999999999" customHeight="1" x14ac:dyDescent="0.65">
      <c r="B12" s="105" t="s">
        <v>71</v>
      </c>
      <c r="C12" s="108" t="s">
        <v>64</v>
      </c>
      <c r="D12" s="76"/>
      <c r="E12" s="54">
        <v>19</v>
      </c>
      <c r="F12" s="47">
        <v>0</v>
      </c>
      <c r="G12" s="113">
        <f t="shared" si="0"/>
        <v>0</v>
      </c>
      <c r="H12" s="55">
        <f t="shared" si="2"/>
        <v>0</v>
      </c>
    </row>
    <row r="13" spans="2:8" s="1" customFormat="1" ht="20.149999999999999" customHeight="1" x14ac:dyDescent="0.65">
      <c r="B13" s="105" t="s">
        <v>72</v>
      </c>
      <c r="C13" s="108" t="s">
        <v>64</v>
      </c>
      <c r="D13" s="76"/>
      <c r="E13" s="54">
        <v>23</v>
      </c>
      <c r="F13" s="47">
        <v>0</v>
      </c>
      <c r="G13" s="113">
        <f t="shared" si="0"/>
        <v>0</v>
      </c>
      <c r="H13" s="55">
        <f t="shared" ref="H13:H14" si="3">G13*E13</f>
        <v>0</v>
      </c>
    </row>
    <row r="14" spans="2:8" s="1" customFormat="1" ht="20.149999999999999" customHeight="1" x14ac:dyDescent="0.65">
      <c r="B14" s="105" t="s">
        <v>73</v>
      </c>
      <c r="C14" s="108" t="s">
        <v>64</v>
      </c>
      <c r="D14" s="76"/>
      <c r="E14" s="54">
        <v>41</v>
      </c>
      <c r="F14" s="47">
        <v>0</v>
      </c>
      <c r="G14" s="113">
        <f t="shared" si="0"/>
        <v>0</v>
      </c>
      <c r="H14" s="55">
        <f t="shared" si="3"/>
        <v>0</v>
      </c>
    </row>
    <row r="15" spans="2:8" s="1" customFormat="1" ht="20.149999999999999" customHeight="1" x14ac:dyDescent="0.65">
      <c r="B15" s="105" t="s">
        <v>74</v>
      </c>
      <c r="C15" s="108" t="s">
        <v>64</v>
      </c>
      <c r="D15" s="76"/>
      <c r="E15" s="54">
        <v>26</v>
      </c>
      <c r="F15" s="47">
        <v>0</v>
      </c>
      <c r="G15" s="113">
        <f t="shared" si="0"/>
        <v>0</v>
      </c>
      <c r="H15" s="55">
        <f t="shared" si="2"/>
        <v>0</v>
      </c>
    </row>
    <row r="16" spans="2:8" s="1" customFormat="1" ht="20.149999999999999" customHeight="1" x14ac:dyDescent="0.65">
      <c r="B16" s="105" t="s">
        <v>75</v>
      </c>
      <c r="C16" s="108" t="s">
        <v>64</v>
      </c>
      <c r="D16" s="76"/>
      <c r="E16" s="54">
        <v>26</v>
      </c>
      <c r="F16" s="47">
        <v>0</v>
      </c>
      <c r="G16" s="113">
        <f t="shared" si="0"/>
        <v>0</v>
      </c>
      <c r="H16" s="55">
        <f t="shared" si="2"/>
        <v>0</v>
      </c>
    </row>
    <row r="17" spans="2:8" s="1" customFormat="1" ht="20.149999999999999" customHeight="1" x14ac:dyDescent="0.65">
      <c r="B17" s="105" t="s">
        <v>76</v>
      </c>
      <c r="C17" s="108" t="s">
        <v>64</v>
      </c>
      <c r="D17" s="76"/>
      <c r="E17" s="54">
        <v>21</v>
      </c>
      <c r="F17" s="47">
        <v>0</v>
      </c>
      <c r="G17" s="113">
        <f t="shared" si="0"/>
        <v>0</v>
      </c>
      <c r="H17" s="55">
        <f t="shared" si="2"/>
        <v>0</v>
      </c>
    </row>
    <row r="18" spans="2:8" s="1" customFormat="1" ht="20.149999999999999" customHeight="1" x14ac:dyDescent="0.65">
      <c r="B18" s="105" t="s">
        <v>77</v>
      </c>
      <c r="C18" s="108" t="s">
        <v>64</v>
      </c>
      <c r="D18" s="76"/>
      <c r="E18" s="54">
        <v>11</v>
      </c>
      <c r="F18" s="47">
        <v>0</v>
      </c>
      <c r="G18" s="113">
        <f t="shared" si="0"/>
        <v>0</v>
      </c>
      <c r="H18" s="55">
        <f t="shared" si="2"/>
        <v>0</v>
      </c>
    </row>
    <row r="19" spans="2:8" s="1" customFormat="1" ht="20.149999999999999" customHeight="1" x14ac:dyDescent="0.65">
      <c r="B19" s="105" t="s">
        <v>78</v>
      </c>
      <c r="C19" s="108" t="s">
        <v>64</v>
      </c>
      <c r="D19" s="76"/>
      <c r="E19" s="54">
        <v>11</v>
      </c>
      <c r="F19" s="47">
        <v>0</v>
      </c>
      <c r="G19" s="113">
        <f t="shared" si="0"/>
        <v>0</v>
      </c>
      <c r="H19" s="55">
        <f t="shared" si="2"/>
        <v>0</v>
      </c>
    </row>
    <row r="20" spans="2:8" s="1" customFormat="1" ht="20.149999999999999" customHeight="1" x14ac:dyDescent="0.65">
      <c r="B20" s="105" t="s">
        <v>79</v>
      </c>
      <c r="C20" s="108" t="s">
        <v>64</v>
      </c>
      <c r="D20" s="76"/>
      <c r="E20" s="54">
        <v>20</v>
      </c>
      <c r="F20" s="47">
        <v>0</v>
      </c>
      <c r="G20" s="113">
        <f t="shared" si="0"/>
        <v>0</v>
      </c>
      <c r="H20" s="55">
        <f t="shared" ref="H20:H21" si="4">G20*E20</f>
        <v>0</v>
      </c>
    </row>
    <row r="21" spans="2:8" s="1" customFormat="1" ht="20.149999999999999" customHeight="1" x14ac:dyDescent="0.65">
      <c r="B21" s="105" t="s">
        <v>80</v>
      </c>
      <c r="C21" s="108" t="s">
        <v>64</v>
      </c>
      <c r="D21" s="76"/>
      <c r="E21" s="54">
        <v>14</v>
      </c>
      <c r="F21" s="47">
        <v>0</v>
      </c>
      <c r="G21" s="113">
        <f t="shared" si="0"/>
        <v>0</v>
      </c>
      <c r="H21" s="55">
        <f t="shared" si="4"/>
        <v>0</v>
      </c>
    </row>
    <row r="22" spans="2:8" s="1" customFormat="1" ht="20.149999999999999" customHeight="1" x14ac:dyDescent="0.65">
      <c r="B22" s="105" t="s">
        <v>81</v>
      </c>
      <c r="C22" s="108" t="s">
        <v>64</v>
      </c>
      <c r="D22" s="76"/>
      <c r="E22" s="54">
        <v>13</v>
      </c>
      <c r="F22" s="47">
        <v>0</v>
      </c>
      <c r="G22" s="113">
        <f t="shared" si="0"/>
        <v>0</v>
      </c>
      <c r="H22" s="55">
        <f t="shared" ref="H22:H24" si="5">G22*E22</f>
        <v>0</v>
      </c>
    </row>
    <row r="23" spans="2:8" s="1" customFormat="1" ht="20.149999999999999" customHeight="1" x14ac:dyDescent="0.65">
      <c r="B23" s="105" t="s">
        <v>82</v>
      </c>
      <c r="C23" s="108" t="s">
        <v>64</v>
      </c>
      <c r="D23" s="76"/>
      <c r="E23" s="54">
        <v>12</v>
      </c>
      <c r="F23" s="47">
        <v>0</v>
      </c>
      <c r="G23" s="113">
        <f t="shared" si="0"/>
        <v>0</v>
      </c>
      <c r="H23" s="55">
        <f t="shared" si="5"/>
        <v>0</v>
      </c>
    </row>
    <row r="24" spans="2:8" s="1" customFormat="1" ht="20.149999999999999" customHeight="1" x14ac:dyDescent="0.65">
      <c r="B24" s="106" t="s">
        <v>83</v>
      </c>
      <c r="C24" s="109" t="s">
        <v>84</v>
      </c>
      <c r="D24" s="101"/>
      <c r="E24" s="102">
        <v>13</v>
      </c>
      <c r="F24" s="103">
        <v>0</v>
      </c>
      <c r="G24" s="114">
        <f t="shared" si="0"/>
        <v>0</v>
      </c>
      <c r="H24" s="55">
        <f t="shared" si="5"/>
        <v>0</v>
      </c>
    </row>
    <row r="25" spans="2:8" ht="20.149999999999999" customHeight="1" x14ac:dyDescent="0.3">
      <c r="B25" s="106" t="s">
        <v>85</v>
      </c>
      <c r="C25" s="109" t="s">
        <v>64</v>
      </c>
      <c r="D25" s="101"/>
      <c r="E25" s="102">
        <v>30</v>
      </c>
      <c r="F25" s="103">
        <v>0</v>
      </c>
      <c r="G25" s="114">
        <f t="shared" si="0"/>
        <v>0</v>
      </c>
      <c r="H25" s="55">
        <f t="shared" si="1"/>
        <v>0</v>
      </c>
    </row>
    <row r="26" spans="2:8" ht="20.149999999999999" customHeight="1" thickBot="1" x14ac:dyDescent="0.35">
      <c r="B26" s="56" t="s">
        <v>86</v>
      </c>
      <c r="C26" s="110" t="s">
        <v>64</v>
      </c>
      <c r="D26" s="77"/>
      <c r="E26" s="57">
        <v>10</v>
      </c>
      <c r="F26" s="79"/>
      <c r="G26" s="115"/>
      <c r="H26" s="58"/>
    </row>
    <row r="27" spans="2:8" ht="20.149999999999999" customHeight="1" thickBot="1" x14ac:dyDescent="0.85">
      <c r="C27" s="1"/>
      <c r="D27" s="1"/>
      <c r="E27" s="111">
        <f>SUM(E6:E26)</f>
        <v>437</v>
      </c>
      <c r="F27" s="1"/>
      <c r="G27" s="60" t="s">
        <v>87</v>
      </c>
      <c r="H27" s="61">
        <f>SUM(H6:H25)</f>
        <v>0</v>
      </c>
    </row>
    <row r="28" spans="2:8" ht="20.149999999999999" customHeight="1" x14ac:dyDescent="0.35">
      <c r="B28" s="88" t="s">
        <v>88</v>
      </c>
      <c r="F28" s="62"/>
    </row>
    <row r="29" spans="2:8" ht="20.149999999999999" customHeight="1" thickBot="1" x14ac:dyDescent="0.4">
      <c r="B29" s="80">
        <v>0</v>
      </c>
      <c r="F29" s="62"/>
    </row>
    <row r="30" spans="2:8" ht="20.149999999999999" customHeight="1" x14ac:dyDescent="0.3"/>
    <row r="31" spans="2:8" s="1" customFormat="1" ht="20.149999999999999" customHeight="1" x14ac:dyDescent="0.65">
      <c r="B31" s="29" t="s">
        <v>11</v>
      </c>
      <c r="C31" s="30"/>
      <c r="D31" s="31"/>
      <c r="E31" s="63"/>
      <c r="F31" s="64"/>
    </row>
    <row r="32" spans="2:8" s="1" customFormat="1" ht="20.149999999999999" customHeight="1" x14ac:dyDescent="0.65">
      <c r="B32" s="33" t="s">
        <v>89</v>
      </c>
      <c r="C32" s="34"/>
      <c r="D32" s="35"/>
      <c r="E32" s="65"/>
      <c r="F32" s="64"/>
    </row>
    <row r="33" spans="2:6" s="1" customFormat="1" ht="20.149999999999999" customHeight="1" x14ac:dyDescent="0.65">
      <c r="B33" s="33" t="s">
        <v>90</v>
      </c>
      <c r="C33" s="34"/>
      <c r="D33" s="35"/>
      <c r="E33" s="65"/>
      <c r="F33" s="64"/>
    </row>
    <row r="34" spans="2:6" s="1" customFormat="1" ht="20.149999999999999" customHeight="1" x14ac:dyDescent="0.65">
      <c r="B34" s="33" t="s">
        <v>91</v>
      </c>
      <c r="C34" s="34"/>
      <c r="D34" s="35"/>
      <c r="E34" s="65"/>
      <c r="F34" s="64"/>
    </row>
    <row r="35" spans="2:6" s="1" customFormat="1" ht="20.149999999999999" customHeight="1" x14ac:dyDescent="0.65">
      <c r="B35" s="37" t="s">
        <v>92</v>
      </c>
      <c r="C35" s="38"/>
      <c r="D35" s="38"/>
      <c r="E35" s="66"/>
      <c r="F35" s="64"/>
    </row>
    <row r="36" spans="2:6" ht="20.149999999999999" customHeight="1" x14ac:dyDescent="0.3"/>
    <row r="37" spans="2:6" ht="20.149999999999999" customHeight="1" x14ac:dyDescent="0.3"/>
    <row r="38" spans="2:6" s="1" customFormat="1" ht="20.149999999999999" customHeight="1" thickBot="1" x14ac:dyDescent="0.7">
      <c r="B38" s="67" t="s">
        <v>42</v>
      </c>
      <c r="C38" s="9"/>
      <c r="D38" s="9"/>
    </row>
    <row r="39" spans="2:6" ht="20.149999999999999" customHeight="1" thickBot="1" x14ac:dyDescent="0.35">
      <c r="B39" s="88" t="s">
        <v>93</v>
      </c>
      <c r="C39" s="88" t="s">
        <v>94</v>
      </c>
      <c r="D39" s="91" t="s">
        <v>95</v>
      </c>
    </row>
    <row r="40" spans="2:6" ht="20.149999999999999" customHeight="1" x14ac:dyDescent="0.3">
      <c r="B40" s="48" t="s">
        <v>96</v>
      </c>
      <c r="C40" s="68" t="s">
        <v>97</v>
      </c>
      <c r="D40" s="81">
        <v>0</v>
      </c>
    </row>
    <row r="41" spans="2:6" ht="20.149999999999999" customHeight="1" thickBot="1" x14ac:dyDescent="0.35">
      <c r="B41" s="49" t="s">
        <v>98</v>
      </c>
      <c r="C41" s="69" t="s">
        <v>97</v>
      </c>
      <c r="D41" s="82">
        <v>0</v>
      </c>
    </row>
    <row r="42" spans="2:6" ht="20.149999999999999" customHeight="1" thickBot="1" x14ac:dyDescent="0.85">
      <c r="B42" s="70"/>
      <c r="C42" s="60" t="s">
        <v>87</v>
      </c>
      <c r="D42" s="71">
        <f>D40+D41</f>
        <v>0</v>
      </c>
    </row>
    <row r="43" spans="2:6" ht="20.149999999999999" customHeight="1" x14ac:dyDescent="0.3"/>
    <row r="44" spans="2:6" s="1" customFormat="1" ht="20.149999999999999" customHeight="1" x14ac:dyDescent="0.65">
      <c r="B44" s="29" t="s">
        <v>11</v>
      </c>
      <c r="C44" s="30"/>
      <c r="D44" s="31"/>
      <c r="E44" s="63"/>
      <c r="F44" s="64"/>
    </row>
    <row r="45" spans="2:6" s="1" customFormat="1" ht="20.149999999999999" customHeight="1" x14ac:dyDescent="0.65">
      <c r="B45" s="33" t="s">
        <v>99</v>
      </c>
      <c r="C45" s="34"/>
      <c r="D45" s="35"/>
      <c r="E45" s="65"/>
      <c r="F45" s="64"/>
    </row>
    <row r="46" spans="2:6" s="1" customFormat="1" ht="20.149999999999999" customHeight="1" x14ac:dyDescent="0.65">
      <c r="B46" s="37" t="s">
        <v>92</v>
      </c>
      <c r="C46" s="38"/>
      <c r="D46" s="38"/>
      <c r="E46" s="66"/>
      <c r="F46" s="64"/>
    </row>
    <row r="47" spans="2:6" ht="20.149999999999999" customHeight="1" x14ac:dyDescent="0.3"/>
    <row r="48" spans="2:6" ht="20.149999999999999" customHeight="1" x14ac:dyDescent="0.3"/>
    <row r="49" spans="2:6" s="1" customFormat="1" ht="20.149999999999999" customHeight="1" thickBot="1" x14ac:dyDescent="0.7">
      <c r="B49" s="18" t="s">
        <v>43</v>
      </c>
    </row>
    <row r="50" spans="2:6" ht="20.149999999999999" customHeight="1" x14ac:dyDescent="0.3">
      <c r="B50" s="88" t="s">
        <v>100</v>
      </c>
      <c r="C50" s="88" t="s">
        <v>101</v>
      </c>
      <c r="D50" s="88" t="s">
        <v>102</v>
      </c>
      <c r="E50" s="91" t="s">
        <v>62</v>
      </c>
    </row>
    <row r="51" spans="2:6" ht="20.149999999999999" customHeight="1" x14ac:dyDescent="0.3">
      <c r="B51" s="50">
        <v>20</v>
      </c>
      <c r="C51" s="72" t="s">
        <v>103</v>
      </c>
      <c r="D51" s="83">
        <v>0</v>
      </c>
      <c r="E51" s="55">
        <f>B51*D51</f>
        <v>0</v>
      </c>
    </row>
    <row r="52" spans="2:6" ht="20.149999999999999" customHeight="1" x14ac:dyDescent="0.3">
      <c r="B52" s="50">
        <v>20</v>
      </c>
      <c r="C52" s="72" t="s">
        <v>104</v>
      </c>
      <c r="D52" s="83">
        <v>0</v>
      </c>
      <c r="E52" s="55">
        <f t="shared" ref="E52:E53" si="6">B52*D52</f>
        <v>0</v>
      </c>
    </row>
    <row r="53" spans="2:6" ht="20" customHeight="1" thickBot="1" x14ac:dyDescent="0.35">
      <c r="B53" s="51">
        <v>40</v>
      </c>
      <c r="C53" s="73" t="s">
        <v>105</v>
      </c>
      <c r="D53" s="84">
        <v>0</v>
      </c>
      <c r="E53" s="58">
        <f t="shared" si="6"/>
        <v>0</v>
      </c>
    </row>
    <row r="54" spans="2:6" ht="20.149999999999999" customHeight="1" thickBot="1" x14ac:dyDescent="0.85">
      <c r="D54" s="60" t="s">
        <v>87</v>
      </c>
      <c r="E54" s="74">
        <f>SUM(E51:E53)</f>
        <v>0</v>
      </c>
    </row>
    <row r="55" spans="2:6" ht="20.149999999999999" customHeight="1" x14ac:dyDescent="0.3"/>
    <row r="56" spans="2:6" s="1" customFormat="1" ht="20.149999999999999" customHeight="1" x14ac:dyDescent="0.65">
      <c r="B56" s="29" t="s">
        <v>11</v>
      </c>
      <c r="C56" s="30"/>
      <c r="D56" s="31"/>
      <c r="E56" s="63"/>
      <c r="F56" s="64"/>
    </row>
    <row r="57" spans="2:6" s="1" customFormat="1" ht="20.149999999999999" customHeight="1" x14ac:dyDescent="0.65">
      <c r="B57" s="33" t="s">
        <v>106</v>
      </c>
      <c r="C57" s="34"/>
      <c r="D57" s="35"/>
      <c r="E57" s="65"/>
      <c r="F57" s="64"/>
    </row>
    <row r="58" spans="2:6" s="1" customFormat="1" ht="20.149999999999999" customHeight="1" x14ac:dyDescent="0.65">
      <c r="B58" s="33" t="s">
        <v>107</v>
      </c>
      <c r="C58" s="34"/>
      <c r="D58" s="35"/>
      <c r="E58" s="65"/>
      <c r="F58" s="64"/>
    </row>
    <row r="59" spans="2:6" s="1" customFormat="1" ht="20.149999999999999" customHeight="1" x14ac:dyDescent="0.65">
      <c r="B59" s="37" t="s">
        <v>92</v>
      </c>
      <c r="C59" s="38"/>
      <c r="D59" s="38"/>
      <c r="E59" s="66"/>
      <c r="F59" s="64"/>
    </row>
    <row r="60" spans="2:6" ht="20.5" customHeight="1" x14ac:dyDescent="0.3"/>
    <row r="61" spans="2:6" ht="20.5" customHeight="1" x14ac:dyDescent="0.3"/>
    <row r="62" spans="2:6" ht="20.5" customHeight="1" thickBot="1" x14ac:dyDescent="0.7">
      <c r="B62" s="67" t="s">
        <v>108</v>
      </c>
      <c r="C62" s="9"/>
      <c r="D62" s="9"/>
      <c r="E62" s="1"/>
    </row>
    <row r="63" spans="2:6" ht="20.5" customHeight="1" x14ac:dyDescent="0.3">
      <c r="B63" s="88" t="s">
        <v>31</v>
      </c>
      <c r="C63" s="91" t="s">
        <v>95</v>
      </c>
    </row>
    <row r="64" spans="2:6" ht="20.5" customHeight="1" thickBot="1" x14ac:dyDescent="0.35">
      <c r="B64" s="69" t="s">
        <v>109</v>
      </c>
      <c r="C64" s="82">
        <v>0</v>
      </c>
    </row>
    <row r="65" spans="2:5" ht="20.5" customHeight="1" thickBot="1" x14ac:dyDescent="0.85">
      <c r="B65" s="60" t="s">
        <v>87</v>
      </c>
      <c r="C65" s="71">
        <f>C64</f>
        <v>0</v>
      </c>
    </row>
    <row r="66" spans="2:5" ht="20.5" customHeight="1" x14ac:dyDescent="0.3"/>
    <row r="67" spans="2:5" ht="20.5" customHeight="1" x14ac:dyDescent="0.65">
      <c r="B67" s="29" t="s">
        <v>11</v>
      </c>
      <c r="C67" s="30"/>
      <c r="D67" s="31"/>
      <c r="E67" s="63"/>
    </row>
    <row r="68" spans="2:5" ht="20.5" customHeight="1" x14ac:dyDescent="0.65">
      <c r="B68" s="33" t="s">
        <v>110</v>
      </c>
      <c r="C68" s="34"/>
      <c r="D68" s="35"/>
      <c r="E68" s="65"/>
    </row>
    <row r="69" spans="2:5" ht="20.5" customHeight="1" x14ac:dyDescent="0.65">
      <c r="B69" s="37" t="s">
        <v>111</v>
      </c>
      <c r="C69" s="38"/>
      <c r="D69" s="38"/>
      <c r="E69" s="66"/>
    </row>
    <row r="70" spans="2:5" ht="20.5" customHeigh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6B1C53E80DB54A95E75A56CAE4BD07" ma:contentTypeVersion="3" ma:contentTypeDescription="Een nieuw document maken." ma:contentTypeScope="" ma:versionID="46a1d166b4b496e5d0438c01ad4fc45c">
  <xsd:schema xmlns:xsd="http://www.w3.org/2001/XMLSchema" xmlns:xs="http://www.w3.org/2001/XMLSchema" xmlns:p="http://schemas.microsoft.com/office/2006/metadata/properties" xmlns:ns2="27f0aab7-ece3-4c0c-a4b7-c6725d2e326b" targetNamespace="http://schemas.microsoft.com/office/2006/metadata/properties" ma:root="true" ma:fieldsID="fe6aac0f9f50c87ab33d4963fcb2e96a" ns2:_="">
    <xsd:import namespace="27f0aab7-ece3-4c0c-a4b7-c6725d2e32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0aab7-ece3-4c0c-a4b7-c6725d2e3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33B5A4FD-996A-40D1-B7A7-F5774DA82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0aab7-ece3-4c0c-a4b7-c6725d2e3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Instructies</vt:lpstr>
      <vt:lpstr>Eisen Stichting Prisma Almere</vt:lpstr>
      <vt:lpstr>Totale Kosten Inschrijving</vt:lpstr>
      <vt:lpstr>Implementatie</vt:lpstr>
      <vt:lpstr>Exploitatie</vt:lpstr>
    </vt:vector>
  </TitlesOfParts>
  <Manager/>
  <Company>InkoopIQ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 Jansen | InkoopIQ</dc:creator>
  <cp:keywords/>
  <dc:description/>
  <cp:lastModifiedBy>Nico Jansen | InkoopIQ</cp:lastModifiedBy>
  <cp:revision/>
  <dcterms:created xsi:type="dcterms:W3CDTF">2008-11-21T10:07:29Z</dcterms:created>
  <dcterms:modified xsi:type="dcterms:W3CDTF">2025-06-03T13:02:17Z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0x010100A26B1C53E80DB54A95E75A56CAE4BD07</vt:lpwstr>
  </property>
  <property fmtid="{D5CDD505-2E9C-101B-9397-08002B2CF9AE}" pid="9" name="MediaServiceImageTags">
    <vt:lpwstr/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xd_Signature">
    <vt:bool>false</vt:bool>
  </property>
</Properties>
</file>