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vrkennemerland.sharepoint.com/sites/prj-t-b-inhuur-uitzendkrachten-ea-fb/Gedeelde documenten/3. Aanbesteding/Nota van inlichtingen 2/"/>
    </mc:Choice>
  </mc:AlternateContent>
  <xr:revisionPtr revIDLastSave="830" documentId="11_B3BE0E261959B5F7CC52FDC746AEBFD911DF49F6" xr6:coauthVersionLast="47" xr6:coauthVersionMax="47" xr10:uidLastSave="{6E8607B3-48C9-414E-A96E-0EFFBAB5F467}"/>
  <bookViews>
    <workbookView xWindow="-135" yWindow="-135" windowWidth="29070" windowHeight="17550" xr2:uid="{00000000-000D-0000-FFFF-FFFF00000000}"/>
  </bookViews>
  <sheets>
    <sheet name="Bijllage 11A Kostprijsfactor" sheetId="1" r:id="rId1"/>
    <sheet name="Bijlage 11b Prijzenblad" sheetId="2" r:id="rId2"/>
  </sheets>
  <definedNames>
    <definedName name="_xlnm.Print_Area" localSheetId="0">'Bijllage 11A Kostprijsfactor'!#REF!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8" i="1" l="1"/>
  <c r="G21" i="1"/>
  <c r="H21" i="1" s="1"/>
  <c r="C21" i="1"/>
  <c r="D21" i="1" s="1"/>
  <c r="H38" i="1" l="1"/>
  <c r="H45" i="1" s="1"/>
  <c r="O45" i="1"/>
  <c r="K45" i="1"/>
  <c r="G45" i="1"/>
  <c r="C45" i="1"/>
  <c r="O38" i="1"/>
  <c r="K38" i="1"/>
  <c r="C38" i="1"/>
  <c r="D38" i="1" s="1"/>
  <c r="D45" i="1" s="1"/>
  <c r="O21" i="1" a="1"/>
  <c r="O21" i="1" s="1"/>
  <c r="P21" i="1" s="1"/>
  <c r="K21" i="1" a="1"/>
  <c r="K21" i="1" s="1"/>
  <c r="L21" i="1" s="1"/>
  <c r="P38" i="1" l="1"/>
  <c r="P45" i="1" s="1"/>
  <c r="P47" i="1" s="1"/>
  <c r="P48" i="1" s="1"/>
  <c r="L38" i="1"/>
  <c r="H47" i="1"/>
  <c r="H48" i="1" s="1"/>
  <c r="C31" i="2" s="1"/>
  <c r="E31" i="2" s="1"/>
  <c r="G31" i="2" s="1"/>
  <c r="L45" i="1" l="1"/>
  <c r="L47" i="1" s="1"/>
  <c r="L48" i="1" s="1"/>
  <c r="C19" i="2"/>
  <c r="E19" i="2" s="1"/>
  <c r="G19" i="2" s="1"/>
  <c r="D47" i="1"/>
  <c r="D48" i="1" s="1"/>
  <c r="C13" i="2" l="1"/>
  <c r="E13" i="2" s="1"/>
  <c r="G13" i="2" s="1"/>
  <c r="C25" i="2"/>
  <c r="E25" i="2" s="1"/>
  <c r="G25" i="2" s="1"/>
  <c r="G8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<sst xmlns="http://schemas.openxmlformats.org/spreadsheetml/2006/main" count="167" uniqueCount="56">
  <si>
    <t xml:space="preserve">Inschrijver </t>
  </si>
  <si>
    <t>Bruto uurloon</t>
  </si>
  <si>
    <t xml:space="preserve">Reserveringen </t>
  </si>
  <si>
    <t>Vakantiedagen</t>
  </si>
  <si>
    <t>Feestdagen</t>
  </si>
  <si>
    <t>Werkgeverslasten</t>
  </si>
  <si>
    <t>Overige directe kosten</t>
  </si>
  <si>
    <t>Subtotaal werkgeverslasten</t>
  </si>
  <si>
    <t>Overig</t>
  </si>
  <si>
    <t>leegloop</t>
  </si>
  <si>
    <t>Kostprijs (%)</t>
  </si>
  <si>
    <t>Kostprijsfactor</t>
  </si>
  <si>
    <t>Onderdeel</t>
  </si>
  <si>
    <t>Werkelijk %</t>
  </si>
  <si>
    <t xml:space="preserve">Opbouw kostprijs </t>
  </si>
  <si>
    <t xml:space="preserve">Kort verzuim/ bijzonder verlof </t>
  </si>
  <si>
    <t xml:space="preserve">Subtotaal loon + reserveringen </t>
  </si>
  <si>
    <t xml:space="preserve">Subtotaal overig </t>
  </si>
  <si>
    <t>Zorgverzekeringswet</t>
  </si>
  <si>
    <t>Awf-premie</t>
  </si>
  <si>
    <t>Aof-premie (incl. kinderopvang)</t>
  </si>
  <si>
    <t>WGA-premie</t>
  </si>
  <si>
    <t>ZW Flex (gedifferentieerde premiepercentage Whk)</t>
  </si>
  <si>
    <t>Transitievergoeding</t>
  </si>
  <si>
    <t xml:space="preserve">Pensioenpremie </t>
  </si>
  <si>
    <t>Aanvulling ZW (alleen bij uitzendbeding JA)</t>
  </si>
  <si>
    <t>Private aanvulling WW (optioneel, max 0,15%)</t>
  </si>
  <si>
    <t>Sociaal fonds (maximaal 0,2%)</t>
  </si>
  <si>
    <t xml:space="preserve">ZW (WULBZ) Ziekte </t>
  </si>
  <si>
    <t>FASE A</t>
  </si>
  <si>
    <t>FASE B</t>
  </si>
  <si>
    <t>Instructies:</t>
  </si>
  <si>
    <t xml:space="preserve">Inhuur Uitzendkrachten </t>
  </si>
  <si>
    <t>Bruto uurloon
 €</t>
  </si>
  <si>
    <t>Nominale Bureaumarge €</t>
  </si>
  <si>
    <t>Totale uurtarief</t>
  </si>
  <si>
    <t>Aantal uren</t>
  </si>
  <si>
    <t>Fictieve inschrijfprijs (Fase A) €</t>
  </si>
  <si>
    <t>Uurtarief</t>
  </si>
  <si>
    <t>Fictieve inschrijfprijs (Fase B) €</t>
  </si>
  <si>
    <t>Brutouurloon €</t>
  </si>
  <si>
    <t xml:space="preserve">Bijlage 11a Kostprijsfactor </t>
  </si>
  <si>
    <t xml:space="preserve">Bijlage 11b Prijzenblad </t>
  </si>
  <si>
    <t xml:space="preserve">FASE A Regulier </t>
  </si>
  <si>
    <t xml:space="preserve">FASE B Regulier </t>
  </si>
  <si>
    <t xml:space="preserve">FASE A Medisch personeel </t>
  </si>
  <si>
    <t>IKB</t>
  </si>
  <si>
    <t>WGA-hiaat verzekering</t>
  </si>
  <si>
    <t>Subtotaal</t>
  </si>
  <si>
    <t xml:space="preserve">Overwerkuren </t>
  </si>
  <si>
    <t>Toeslaguren</t>
  </si>
  <si>
    <t>Totaal fictieve inschrijfprijs</t>
  </si>
  <si>
    <r>
      <t xml:space="preserve">Vul alleen de geel geardeerde velden in. 
De overige omlijnde velden worden automatisch ingevuld aan de hand van informatie die wordt ingevuld in de geel gearceerde velden.
</t>
    </r>
    <r>
      <rPr>
        <b/>
        <sz val="9"/>
        <color rgb="FFFF0000"/>
        <rFont val="Arial"/>
        <family val="2"/>
      </rPr>
      <t xml:space="preserve">
LET OP! Zie ook het beschrijvend document voor toelichting. </t>
    </r>
  </si>
  <si>
    <r>
      <t xml:space="preserve">Vul alleen de geel geardeerde velden in. De overige omlijnde velden worden automatisch ingevuld aan de hand van informatie die wordt ingevuld in de geel gearceerde velden.
</t>
    </r>
    <r>
      <rPr>
        <b/>
        <sz val="9"/>
        <color rgb="FFFF0000"/>
        <rFont val="Arial"/>
        <family val="2"/>
      </rPr>
      <t xml:space="preserve">
LET OP! Zie ook het beschrijvend document voor toelichting. </t>
    </r>
  </si>
  <si>
    <t xml:space="preserve">FASE B Medisch personeel </t>
  </si>
  <si>
    <t xml:space="preserve">Pensioencompensatie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</si>
</sst>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 &quot;€&quot;\ * #,##0.00_ ;_ &quot;€&quot;\ * \-#,##0.00_ ;_ &quot;€&quot;\ * &quot;-&quot;??_ ;_ @_ "/>
  </numFmts>
  <fonts count="20" x14ac:knownFonts="1">
    <font>
      <sz val="11"/>
      <color theme="1"/>
      <name val="Aptos Narrow"/>
      <family val="2"/>
      <scheme val="minor"/>
    </font>
    <font>
      <sz val="9"/>
      <color theme="1"/>
      <name val="Arial"/>
      <family val="2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9"/>
      <color theme="0"/>
      <name val="Arial"/>
      <family val="2"/>
    </font>
    <font>
      <b/>
      <sz val="9"/>
      <color theme="1"/>
      <name val="Arial"/>
      <family val="2"/>
    </font>
    <font>
      <b/>
      <sz val="9"/>
      <color rgb="FF7030A0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14"/>
      <color rgb="FF5C0E81"/>
      <name val="Arial"/>
      <family val="2"/>
    </font>
    <font>
      <b/>
      <sz val="20"/>
      <color rgb="FF5C0E81"/>
      <name val="Arial"/>
      <family val="2"/>
    </font>
    <font>
      <sz val="9"/>
      <color rgb="FFFF0000"/>
      <name val="Arial"/>
      <family val="2"/>
    </font>
    <font>
      <b/>
      <sz val="9"/>
      <color rgb="FF5C0E81"/>
      <name val="Arial"/>
      <family val="2"/>
    </font>
    <font>
      <b/>
      <sz val="9"/>
      <color theme="1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5C0E8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58A07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62">
    <xf numFmtId="0" fontId="0" fillId="0" borderId="0" xfId="0"/>
    <xf numFmtId="0" fontId="1" fillId="0" borderId="0" xfId="0" applyFont="1"/>
    <xf numFmtId="9" fontId="1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/>
    <xf numFmtId="9" fontId="5" fillId="0" borderId="0" xfId="2" applyFont="1" applyBorder="1" applyAlignment="1">
      <alignment horizontal="center"/>
    </xf>
    <xf numFmtId="9" fontId="1" fillId="0" borderId="0" xfId="2" applyFont="1" applyBorder="1" applyAlignment="1">
      <alignment horizontal="center"/>
    </xf>
    <xf numFmtId="9" fontId="4" fillId="2" borderId="0" xfId="2" applyFont="1" applyFill="1" applyBorder="1" applyAlignment="1">
      <alignment horizontal="center"/>
    </xf>
    <xf numFmtId="0" fontId="5" fillId="0" borderId="1" xfId="0" applyFont="1" applyBorder="1"/>
    <xf numFmtId="9" fontId="5" fillId="0" borderId="1" xfId="2" applyFont="1" applyBorder="1" applyAlignment="1">
      <alignment horizontal="center"/>
    </xf>
    <xf numFmtId="0" fontId="1" fillId="0" borderId="1" xfId="0" applyFont="1" applyBorder="1"/>
    <xf numFmtId="9" fontId="5" fillId="3" borderId="1" xfId="2" applyFont="1" applyFill="1" applyBorder="1" applyAlignment="1">
      <alignment horizontal="center"/>
    </xf>
    <xf numFmtId="9" fontId="1" fillId="3" borderId="1" xfId="2" applyFont="1" applyFill="1" applyBorder="1" applyAlignment="1">
      <alignment horizontal="center"/>
    </xf>
    <xf numFmtId="9" fontId="7" fillId="4" borderId="0" xfId="2" applyFont="1" applyFill="1" applyBorder="1" applyAlignment="1">
      <alignment horizontal="center"/>
    </xf>
    <xf numFmtId="0" fontId="9" fillId="4" borderId="0" xfId="0" applyFont="1" applyFill="1" applyAlignment="1">
      <alignment horizontal="center"/>
    </xf>
    <xf numFmtId="9" fontId="9" fillId="4" borderId="0" xfId="2" applyFont="1" applyFill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9" fontId="6" fillId="0" borderId="0" xfId="2" applyFont="1" applyBorder="1" applyAlignment="1">
      <alignment horizontal="center"/>
    </xf>
    <xf numFmtId="0" fontId="8" fillId="4" borderId="0" xfId="0" applyFont="1" applyFill="1"/>
    <xf numFmtId="0" fontId="4" fillId="2" borderId="0" xfId="0" applyFont="1" applyFill="1"/>
    <xf numFmtId="0" fontId="7" fillId="4" borderId="0" xfId="0" applyFont="1" applyFill="1"/>
    <xf numFmtId="0" fontId="7" fillId="4" borderId="0" xfId="0" applyFont="1" applyFill="1" applyAlignment="1">
      <alignment horizontal="center"/>
    </xf>
    <xf numFmtId="0" fontId="10" fillId="0" borderId="0" xfId="0" applyFont="1"/>
    <xf numFmtId="0" fontId="11" fillId="0" borderId="0" xfId="0" applyFont="1"/>
    <xf numFmtId="0" fontId="1" fillId="5" borderId="0" xfId="0" applyFont="1" applyFill="1" applyAlignment="1">
      <alignment horizontal="center"/>
    </xf>
    <xf numFmtId="44" fontId="1" fillId="0" borderId="0" xfId="1" applyFont="1"/>
    <xf numFmtId="44" fontId="1" fillId="0" borderId="1" xfId="1" applyFont="1" applyBorder="1"/>
    <xf numFmtId="44" fontId="4" fillId="2" borderId="1" xfId="1" applyFont="1" applyFill="1" applyBorder="1"/>
    <xf numFmtId="0" fontId="13" fillId="0" borderId="0" xfId="0" applyFont="1"/>
    <xf numFmtId="44" fontId="1" fillId="3" borderId="1" xfId="1" applyFont="1" applyFill="1" applyBorder="1"/>
    <xf numFmtId="0" fontId="0" fillId="4" borderId="0" xfId="0" applyFill="1"/>
    <xf numFmtId="0" fontId="5" fillId="0" borderId="5" xfId="0" applyFont="1" applyBorder="1"/>
    <xf numFmtId="0" fontId="1" fillId="0" borderId="5" xfId="0" applyFont="1" applyBorder="1"/>
    <xf numFmtId="9" fontId="1" fillId="3" borderId="5" xfId="2" applyFont="1" applyFill="1" applyBorder="1" applyAlignment="1">
      <alignment horizontal="center"/>
    </xf>
    <xf numFmtId="0" fontId="15" fillId="0" borderId="5" xfId="0" applyFont="1" applyBorder="1"/>
    <xf numFmtId="9" fontId="16" fillId="3" borderId="5" xfId="2" applyFont="1" applyFill="1" applyBorder="1" applyAlignment="1">
      <alignment horizontal="center"/>
    </xf>
    <xf numFmtId="44" fontId="1" fillId="0" borderId="0" xfId="1" applyFont="1" applyBorder="1"/>
    <xf numFmtId="0" fontId="5" fillId="5" borderId="4" xfId="0" applyFont="1" applyFill="1" applyBorder="1"/>
    <xf numFmtId="0" fontId="18" fillId="5" borderId="2" xfId="0" applyFont="1" applyFill="1" applyBorder="1"/>
    <xf numFmtId="44" fontId="17" fillId="2" borderId="3" xfId="1" applyFont="1" applyFill="1" applyBorder="1"/>
    <xf numFmtId="44" fontId="4" fillId="5" borderId="0" xfId="1" applyFont="1" applyFill="1" applyBorder="1"/>
    <xf numFmtId="44" fontId="1" fillId="5" borderId="0" xfId="1" applyFont="1" applyFill="1" applyBorder="1"/>
    <xf numFmtId="0" fontId="1" fillId="5" borderId="1" xfId="0" applyFont="1" applyFill="1" applyBorder="1"/>
    <xf numFmtId="10" fontId="5" fillId="5" borderId="5" xfId="2" applyNumberFormat="1" applyFont="1" applyFill="1" applyBorder="1" applyAlignment="1">
      <alignment horizontal="center"/>
    </xf>
    <xf numFmtId="10" fontId="14" fillId="5" borderId="5" xfId="2" applyNumberFormat="1" applyFont="1" applyFill="1" applyBorder="1" applyAlignment="1">
      <alignment horizontal="center"/>
    </xf>
    <xf numFmtId="0" fontId="12" fillId="0" borderId="4" xfId="0" applyFont="1" applyBorder="1" applyAlignment="1">
      <alignment vertical="center" wrapText="1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1" fillId="3" borderId="4" xfId="0" applyFont="1" applyFill="1" applyBorder="1"/>
    <xf numFmtId="0" fontId="0" fillId="0" borderId="2" xfId="0" applyBorder="1"/>
    <xf numFmtId="0" fontId="0" fillId="0" borderId="3" xfId="0" applyBorder="1"/>
    <xf numFmtId="0" fontId="12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1" fillId="3" borderId="1" xfId="0" applyFont="1" applyFill="1" applyBorder="1"/>
    <xf numFmtId="0" fontId="0" fillId="0" borderId="1" xfId="0" applyBorder="1"/>
    <xf numFmtId="0" fontId="0" fillId="0" borderId="0" xfId="0"/>
    <xf numFmtId="10" fontId="4" fillId="2" borderId="0" xfId="2" applyNumberFormat="1" applyFont="1" applyFill="1" applyBorder="1" applyAlignment="1">
      <alignment horizontal="center"/>
    </xf>
    <xf numFmtId="2" fontId="7" fillId="4" borderId="0" xfId="2" applyNumberFormat="1" applyFont="1" applyFill="1" applyBorder="1" applyAlignment="1">
      <alignment horizontal="center"/>
    </xf>
    <xf numFmtId="10" fontId="5" fillId="5" borderId="7" xfId="2" applyNumberFormat="1" applyFont="1" applyFill="1" applyBorder="1" applyAlignment="1">
      <alignment horizontal="center"/>
    </xf>
    <xf numFmtId="9" fontId="5" fillId="3" borderId="4" xfId="2" applyFont="1" applyFill="1" applyBorder="1" applyAlignment="1">
      <alignment horizontal="center"/>
    </xf>
    <xf numFmtId="9" fontId="5" fillId="0" borderId="6" xfId="2" applyFont="1" applyBorder="1" applyAlignment="1">
      <alignment horizontal="center"/>
    </xf>
  </cellXfs>
  <cellStyles count="3">
    <cellStyle name="Procent" xfId="2" builtinId="5"/>
    <cellStyle name="Standaard" xfId="0" builtinId="0"/>
    <cellStyle name="Valuta" xfId="1" builtinId="4"/>
  </cellStyles>
  <dxfs count="2">
    <dxf>
      <font>
        <b/>
        <i val="0"/>
        <color theme="0"/>
      </font>
      <fill>
        <patternFill>
          <bgColor rgb="FF5C0E8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hair">
          <color auto="1"/>
        </vertical>
        <horizontal style="thin">
          <color auto="1"/>
        </horizontal>
      </border>
    </dxf>
  </dxfs>
  <tableStyles count="1" defaultTableStyle="TableStyleMedium2" defaultPivotStyle="PivotStyleMedium9">
    <tableStyle name="Tabelstijl 1" pivot="0" count="2" xr9:uid="{1873BA4F-7537-4AD9-917E-9F9BF8FEB6A0}">
      <tableStyleElement type="wholeTable" dxfId="1"/>
      <tableStyleElement type="headerRow" dxfId="0"/>
    </tableStyle>
  </tableStyles>
  <colors>
    <mruColors>
      <color rgb="FF5C0E81"/>
      <color rgb="FFF58A07"/>
      <color rgb="FF9999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48"/>
  <sheetViews>
    <sheetView tabSelected="1" topLeftCell="B7" zoomScaleNormal="100" workbookViewId="0">
      <selection activeCell="F52" sqref="F52:F53"/>
    </sheetView>
  </sheetViews>
  <sheetFormatPr defaultColWidth="9.109375" defaultRowHeight="11.4" x14ac:dyDescent="0.2"/>
  <cols>
    <col min="1" max="1" width="2.88671875" style="1" customWidth="1"/>
    <col min="2" max="2" width="51.6640625" style="1" bestFit="1" customWidth="1"/>
    <col min="3" max="3" width="14.6640625" style="3" customWidth="1"/>
    <col min="4" max="4" width="14.6640625" style="2" customWidth="1"/>
    <col min="5" max="5" width="3.88671875" style="1" customWidth="1"/>
    <col min="6" max="6" width="41.6640625" style="1" bestFit="1" customWidth="1"/>
    <col min="7" max="8" width="14.6640625" style="1" customWidth="1"/>
    <col min="9" max="9" width="4.109375" style="1" customWidth="1"/>
    <col min="10" max="10" width="41.6640625" style="1" bestFit="1" customWidth="1"/>
    <col min="11" max="11" width="10.44140625" style="1" bestFit="1" customWidth="1"/>
    <col min="12" max="12" width="15.88671875" style="1" bestFit="1" customWidth="1"/>
    <col min="13" max="13" width="2.88671875" style="1" customWidth="1"/>
    <col min="14" max="14" width="41.6640625" style="1" bestFit="1" customWidth="1"/>
    <col min="15" max="15" width="10.44140625" style="1" bestFit="1" customWidth="1"/>
    <col min="16" max="16" width="15.88671875" style="1" bestFit="1" customWidth="1"/>
    <col min="17" max="16384" width="9.109375" style="1"/>
  </cols>
  <sheetData>
    <row r="1" spans="2:16" ht="24.6" x14ac:dyDescent="0.4">
      <c r="B1" s="24" t="s">
        <v>41</v>
      </c>
    </row>
    <row r="2" spans="2:16" ht="17.399999999999999" x14ac:dyDescent="0.3">
      <c r="B2" s="23" t="s">
        <v>32</v>
      </c>
    </row>
    <row r="4" spans="2:16" ht="18" customHeight="1" x14ac:dyDescent="0.25">
      <c r="B4" s="4" t="s">
        <v>31</v>
      </c>
      <c r="C4" s="25"/>
    </row>
    <row r="5" spans="2:16" ht="50.25" customHeight="1" x14ac:dyDescent="0.2">
      <c r="B5" s="46" t="s">
        <v>53</v>
      </c>
      <c r="C5" s="47"/>
      <c r="D5" s="47"/>
      <c r="E5" s="47"/>
      <c r="F5" s="47"/>
      <c r="G5" s="47"/>
      <c r="H5" s="48"/>
    </row>
    <row r="6" spans="2:16" ht="18" customHeight="1" x14ac:dyDescent="0.25">
      <c r="B6" s="4" t="s">
        <v>0</v>
      </c>
      <c r="C6" s="25"/>
    </row>
    <row r="7" spans="2:16" ht="14.4" x14ac:dyDescent="0.3">
      <c r="B7" s="49"/>
      <c r="C7" s="50"/>
      <c r="D7" s="50"/>
      <c r="E7" s="50"/>
      <c r="F7" s="50"/>
      <c r="G7" s="50"/>
      <c r="H7" s="51"/>
    </row>
    <row r="8" spans="2:16" x14ac:dyDescent="0.2">
      <c r="D8" s="6"/>
    </row>
    <row r="9" spans="2:16" ht="18" customHeight="1" x14ac:dyDescent="0.25">
      <c r="B9" s="19" t="s">
        <v>29</v>
      </c>
      <c r="C9" s="14"/>
      <c r="D9" s="15"/>
      <c r="F9" s="19" t="s">
        <v>30</v>
      </c>
      <c r="G9" s="14"/>
      <c r="H9" s="15"/>
      <c r="J9" s="19" t="s">
        <v>49</v>
      </c>
      <c r="K9" s="14"/>
      <c r="L9" s="15"/>
      <c r="N9" s="19" t="s">
        <v>50</v>
      </c>
      <c r="O9" s="14"/>
      <c r="P9" s="15"/>
    </row>
    <row r="10" spans="2:16" x14ac:dyDescent="0.2">
      <c r="C10" s="1"/>
      <c r="D10" s="1"/>
    </row>
    <row r="11" spans="2:16" ht="12" x14ac:dyDescent="0.25">
      <c r="B11" s="16" t="s">
        <v>12</v>
      </c>
      <c r="C11" s="17" t="s">
        <v>13</v>
      </c>
      <c r="D11" s="18" t="s">
        <v>14</v>
      </c>
      <c r="F11" s="16" t="s">
        <v>12</v>
      </c>
      <c r="G11" s="17" t="s">
        <v>13</v>
      </c>
      <c r="H11" s="18" t="s">
        <v>14</v>
      </c>
      <c r="J11" s="16" t="s">
        <v>12</v>
      </c>
      <c r="K11" s="17" t="s">
        <v>13</v>
      </c>
      <c r="L11" s="18" t="s">
        <v>14</v>
      </c>
      <c r="N11" s="16" t="s">
        <v>12</v>
      </c>
      <c r="O11" s="17" t="s">
        <v>13</v>
      </c>
      <c r="P11" s="18" t="s">
        <v>14</v>
      </c>
    </row>
    <row r="12" spans="2:16" ht="12" x14ac:dyDescent="0.25">
      <c r="B12" s="8" t="s">
        <v>1</v>
      </c>
      <c r="C12" s="9"/>
      <c r="D12" s="9">
        <v>1</v>
      </c>
      <c r="F12" s="8" t="s">
        <v>1</v>
      </c>
      <c r="G12" s="9"/>
      <c r="H12" s="9">
        <v>1</v>
      </c>
      <c r="J12" s="8" t="s">
        <v>1</v>
      </c>
      <c r="K12" s="9"/>
      <c r="L12" s="9">
        <v>1</v>
      </c>
      <c r="N12" s="8" t="s">
        <v>1</v>
      </c>
      <c r="O12" s="9"/>
      <c r="P12" s="9">
        <v>1</v>
      </c>
    </row>
    <row r="13" spans="2:16" x14ac:dyDescent="0.2">
      <c r="C13" s="6"/>
      <c r="D13" s="6"/>
      <c r="G13" s="6"/>
      <c r="H13" s="6"/>
      <c r="K13" s="6"/>
      <c r="L13" s="6"/>
      <c r="O13" s="6"/>
      <c r="P13" s="6"/>
    </row>
    <row r="14" spans="2:16" ht="12" x14ac:dyDescent="0.25">
      <c r="B14" s="8" t="s">
        <v>55</v>
      </c>
      <c r="C14" s="60"/>
      <c r="D14" s="61"/>
      <c r="F14" s="8" t="s">
        <v>55</v>
      </c>
      <c r="G14" s="60"/>
      <c r="H14" s="61"/>
      <c r="J14" s="8" t="s">
        <v>55</v>
      </c>
      <c r="K14" s="11"/>
      <c r="L14" s="5"/>
      <c r="N14" s="8" t="s">
        <v>55</v>
      </c>
      <c r="O14" s="11"/>
      <c r="P14" s="5"/>
    </row>
    <row r="15" spans="2:16" x14ac:dyDescent="0.2">
      <c r="C15" s="6"/>
      <c r="D15" s="6"/>
      <c r="G15" s="6"/>
      <c r="H15" s="6"/>
      <c r="K15" s="6"/>
      <c r="L15" s="6"/>
      <c r="O15" s="6"/>
      <c r="P15" s="6"/>
    </row>
    <row r="16" spans="2:16" ht="12" x14ac:dyDescent="0.25">
      <c r="B16" s="4" t="s">
        <v>2</v>
      </c>
      <c r="C16" s="5"/>
      <c r="D16" s="5"/>
      <c r="F16" s="4" t="s">
        <v>2</v>
      </c>
      <c r="G16" s="5"/>
      <c r="H16" s="5"/>
      <c r="J16" s="4" t="s">
        <v>2</v>
      </c>
      <c r="K16" s="5"/>
      <c r="L16" s="5"/>
      <c r="N16" s="4" t="s">
        <v>2</v>
      </c>
      <c r="O16" s="5"/>
      <c r="P16" s="5"/>
    </row>
    <row r="17" spans="2:16" x14ac:dyDescent="0.2">
      <c r="B17" s="10" t="s">
        <v>3</v>
      </c>
      <c r="C17" s="12"/>
      <c r="D17" s="6"/>
      <c r="F17" s="10" t="s">
        <v>3</v>
      </c>
      <c r="G17" s="12"/>
      <c r="H17" s="6"/>
      <c r="J17" s="10" t="s">
        <v>3</v>
      </c>
      <c r="K17" s="12"/>
      <c r="L17" s="6"/>
      <c r="N17" s="10" t="s">
        <v>3</v>
      </c>
      <c r="O17" s="12"/>
      <c r="P17" s="6"/>
    </row>
    <row r="18" spans="2:16" x14ac:dyDescent="0.2">
      <c r="B18" s="10" t="s">
        <v>4</v>
      </c>
      <c r="C18" s="12"/>
      <c r="D18" s="6"/>
      <c r="F18" s="10" t="s">
        <v>4</v>
      </c>
      <c r="G18" s="12"/>
      <c r="H18" s="6"/>
      <c r="J18" s="10" t="s">
        <v>4</v>
      </c>
      <c r="K18" s="12"/>
      <c r="L18" s="6"/>
      <c r="N18" s="10" t="s">
        <v>4</v>
      </c>
      <c r="O18" s="12"/>
      <c r="P18" s="6"/>
    </row>
    <row r="19" spans="2:16" x14ac:dyDescent="0.2">
      <c r="B19" s="10" t="s">
        <v>15</v>
      </c>
      <c r="C19" s="12"/>
      <c r="D19" s="6"/>
      <c r="F19" s="10" t="s">
        <v>15</v>
      </c>
      <c r="G19" s="12"/>
      <c r="H19" s="6"/>
      <c r="J19" s="10" t="s">
        <v>15</v>
      </c>
      <c r="K19" s="12"/>
      <c r="L19" s="6"/>
      <c r="N19" s="10" t="s">
        <v>15</v>
      </c>
      <c r="O19" s="12"/>
      <c r="P19" s="6"/>
    </row>
    <row r="20" spans="2:16" x14ac:dyDescent="0.2">
      <c r="C20" s="6"/>
      <c r="D20" s="6"/>
      <c r="G20" s="6"/>
      <c r="H20" s="6"/>
      <c r="K20" s="6"/>
      <c r="L20" s="6"/>
      <c r="O20" s="6"/>
      <c r="P20" s="6"/>
    </row>
    <row r="21" spans="2:16" ht="12" x14ac:dyDescent="0.25">
      <c r="B21" s="20" t="s">
        <v>16</v>
      </c>
      <c r="C21" s="7">
        <f>SUM(C14:C19)</f>
        <v>0</v>
      </c>
      <c r="D21" s="7">
        <f>C21+D12</f>
        <v>1</v>
      </c>
      <c r="F21" s="20" t="s">
        <v>16</v>
      </c>
      <c r="G21" s="7">
        <f>SUM(G14)</f>
        <v>0</v>
      </c>
      <c r="H21" s="7">
        <f>H12+G21</f>
        <v>1</v>
      </c>
      <c r="J21" s="20" t="s">
        <v>16</v>
      </c>
      <c r="K21" s="7" cm="1">
        <f t="array" ref="K21">SUM(K14+K17:K19)</f>
        <v>0</v>
      </c>
      <c r="L21" s="7">
        <f>K21+L12</f>
        <v>1</v>
      </c>
      <c r="N21" s="20" t="s">
        <v>16</v>
      </c>
      <c r="O21" s="7" cm="1">
        <f t="array" ref="O21">SUM(O14+O17:O19)</f>
        <v>0</v>
      </c>
      <c r="P21" s="7">
        <f>P12+O21</f>
        <v>1</v>
      </c>
    </row>
    <row r="22" spans="2:16" x14ac:dyDescent="0.2">
      <c r="C22" s="6"/>
      <c r="D22" s="6"/>
      <c r="G22" s="6"/>
      <c r="H22" s="6"/>
      <c r="K22" s="6"/>
      <c r="L22" s="6"/>
      <c r="O22" s="6"/>
      <c r="P22" s="6"/>
    </row>
    <row r="23" spans="2:16" ht="12" x14ac:dyDescent="0.25">
      <c r="B23" s="33" t="s">
        <v>46</v>
      </c>
      <c r="C23" s="59">
        <v>0.18629999999999999</v>
      </c>
      <c r="D23" s="5"/>
      <c r="F23" s="33" t="s">
        <v>46</v>
      </c>
      <c r="G23" s="45">
        <v>0.18629999999999999</v>
      </c>
      <c r="H23" s="5"/>
      <c r="J23" s="32" t="s">
        <v>46</v>
      </c>
      <c r="K23" s="44">
        <v>0.18629999999999999</v>
      </c>
      <c r="L23" s="5"/>
      <c r="N23" s="33" t="s">
        <v>46</v>
      </c>
      <c r="O23" s="44">
        <v>0.18629999999999999</v>
      </c>
      <c r="P23" s="5"/>
    </row>
    <row r="24" spans="2:16" ht="12" x14ac:dyDescent="0.25">
      <c r="B24" s="4"/>
      <c r="C24" s="6"/>
      <c r="D24" s="6"/>
      <c r="F24" s="4"/>
      <c r="G24" s="6"/>
      <c r="H24" s="6"/>
      <c r="J24" s="4"/>
      <c r="K24" s="6"/>
      <c r="L24" s="6"/>
      <c r="N24" s="4"/>
      <c r="O24" s="6"/>
      <c r="P24" s="6"/>
    </row>
    <row r="25" spans="2:16" ht="12" x14ac:dyDescent="0.25">
      <c r="B25" s="4" t="s">
        <v>5</v>
      </c>
      <c r="C25" s="6"/>
      <c r="D25" s="6"/>
      <c r="F25" s="4" t="s">
        <v>5</v>
      </c>
      <c r="G25" s="6"/>
      <c r="H25" s="6"/>
      <c r="J25" s="4" t="s">
        <v>5</v>
      </c>
      <c r="K25" s="6"/>
      <c r="L25" s="6"/>
      <c r="N25" s="4" t="s">
        <v>5</v>
      </c>
      <c r="O25" s="6"/>
      <c r="P25" s="6"/>
    </row>
    <row r="26" spans="2:16" x14ac:dyDescent="0.2">
      <c r="B26" s="10" t="s">
        <v>18</v>
      </c>
      <c r="C26" s="12"/>
      <c r="D26" s="6"/>
      <c r="F26" s="10" t="s">
        <v>18</v>
      </c>
      <c r="G26" s="12"/>
      <c r="H26" s="6"/>
      <c r="J26" s="10" t="s">
        <v>18</v>
      </c>
      <c r="K26" s="12"/>
      <c r="L26" s="6"/>
      <c r="N26" s="10" t="s">
        <v>18</v>
      </c>
      <c r="O26" s="12"/>
      <c r="P26" s="6"/>
    </row>
    <row r="27" spans="2:16" x14ac:dyDescent="0.2">
      <c r="B27" s="10" t="s">
        <v>19</v>
      </c>
      <c r="C27" s="12"/>
      <c r="D27" s="6"/>
      <c r="F27" s="10" t="s">
        <v>19</v>
      </c>
      <c r="G27" s="12"/>
      <c r="H27" s="6"/>
      <c r="J27" s="10" t="s">
        <v>19</v>
      </c>
      <c r="K27" s="12"/>
      <c r="L27" s="6"/>
      <c r="N27" s="10" t="s">
        <v>19</v>
      </c>
      <c r="O27" s="12"/>
      <c r="P27" s="6"/>
    </row>
    <row r="28" spans="2:16" x14ac:dyDescent="0.2">
      <c r="B28" s="10" t="s">
        <v>20</v>
      </c>
      <c r="C28" s="12"/>
      <c r="D28" s="6"/>
      <c r="F28" s="10" t="s">
        <v>20</v>
      </c>
      <c r="G28" s="12"/>
      <c r="H28" s="6"/>
      <c r="J28" s="10" t="s">
        <v>20</v>
      </c>
      <c r="K28" s="12"/>
      <c r="L28" s="6"/>
      <c r="N28" s="10" t="s">
        <v>20</v>
      </c>
      <c r="O28" s="12"/>
      <c r="P28" s="6"/>
    </row>
    <row r="29" spans="2:16" x14ac:dyDescent="0.2">
      <c r="B29" s="10" t="s">
        <v>21</v>
      </c>
      <c r="C29" s="12"/>
      <c r="D29" s="6"/>
      <c r="F29" s="10" t="s">
        <v>21</v>
      </c>
      <c r="G29" s="12"/>
      <c r="H29" s="6"/>
      <c r="J29" s="10" t="s">
        <v>21</v>
      </c>
      <c r="K29" s="12"/>
      <c r="L29" s="6"/>
      <c r="N29" s="10" t="s">
        <v>21</v>
      </c>
      <c r="O29" s="12"/>
      <c r="P29" s="6"/>
    </row>
    <row r="30" spans="2:16" x14ac:dyDescent="0.2">
      <c r="B30" s="10" t="s">
        <v>22</v>
      </c>
      <c r="C30" s="12"/>
      <c r="D30" s="6"/>
      <c r="F30" s="10" t="s">
        <v>22</v>
      </c>
      <c r="G30" s="12"/>
      <c r="H30" s="6"/>
      <c r="J30" s="10" t="s">
        <v>22</v>
      </c>
      <c r="K30" s="12"/>
      <c r="L30" s="6"/>
      <c r="N30" s="10" t="s">
        <v>22</v>
      </c>
      <c r="O30" s="12"/>
      <c r="P30" s="6"/>
    </row>
    <row r="31" spans="2:16" x14ac:dyDescent="0.2">
      <c r="B31" s="10" t="s">
        <v>25</v>
      </c>
      <c r="C31" s="12"/>
      <c r="D31" s="6"/>
      <c r="F31" s="10" t="s">
        <v>25</v>
      </c>
      <c r="G31" s="12"/>
      <c r="H31" s="6"/>
      <c r="J31" s="10" t="s">
        <v>25</v>
      </c>
      <c r="K31" s="12"/>
      <c r="L31" s="6"/>
      <c r="N31" s="10" t="s">
        <v>25</v>
      </c>
      <c r="O31" s="12"/>
      <c r="P31" s="6"/>
    </row>
    <row r="32" spans="2:16" x14ac:dyDescent="0.2">
      <c r="B32" s="10" t="s">
        <v>26</v>
      </c>
      <c r="C32" s="12"/>
      <c r="D32" s="6"/>
      <c r="F32" s="10" t="s">
        <v>26</v>
      </c>
      <c r="G32" s="12"/>
      <c r="H32" s="6"/>
      <c r="J32" s="10" t="s">
        <v>26</v>
      </c>
      <c r="K32" s="12"/>
      <c r="L32" s="6"/>
      <c r="N32" s="10" t="s">
        <v>26</v>
      </c>
      <c r="O32" s="12"/>
      <c r="P32" s="6"/>
    </row>
    <row r="33" spans="2:16" x14ac:dyDescent="0.2">
      <c r="B33" s="10" t="s">
        <v>23</v>
      </c>
      <c r="C33" s="12"/>
      <c r="D33" s="6"/>
      <c r="F33" s="10" t="s">
        <v>23</v>
      </c>
      <c r="G33" s="12"/>
      <c r="H33" s="6"/>
      <c r="J33" s="10" t="s">
        <v>23</v>
      </c>
      <c r="K33" s="12"/>
      <c r="L33" s="6"/>
      <c r="N33" s="10" t="s">
        <v>23</v>
      </c>
      <c r="O33" s="12"/>
      <c r="P33" s="6"/>
    </row>
    <row r="34" spans="2:16" x14ac:dyDescent="0.2">
      <c r="B34" s="10" t="s">
        <v>24</v>
      </c>
      <c r="C34" s="12"/>
      <c r="D34" s="6"/>
      <c r="F34" s="43" t="s">
        <v>24</v>
      </c>
      <c r="G34" s="12"/>
      <c r="H34" s="6"/>
      <c r="J34" s="43" t="s">
        <v>24</v>
      </c>
      <c r="K34" s="12"/>
      <c r="L34" s="6"/>
      <c r="N34" s="43" t="s">
        <v>24</v>
      </c>
      <c r="O34" s="12"/>
      <c r="P34" s="6"/>
    </row>
    <row r="35" spans="2:16" x14ac:dyDescent="0.2">
      <c r="B35" s="10" t="s">
        <v>27</v>
      </c>
      <c r="C35" s="12"/>
      <c r="D35" s="6"/>
      <c r="F35" s="10" t="s">
        <v>27</v>
      </c>
      <c r="G35" s="12"/>
      <c r="H35" s="6"/>
      <c r="J35" s="10" t="s">
        <v>27</v>
      </c>
      <c r="K35" s="12"/>
      <c r="L35" s="6"/>
      <c r="N35" s="10" t="s">
        <v>27</v>
      </c>
      <c r="O35" s="12"/>
      <c r="P35" s="6"/>
    </row>
    <row r="36" spans="2:16" x14ac:dyDescent="0.2">
      <c r="B36" s="10" t="s">
        <v>6</v>
      </c>
      <c r="C36" s="12"/>
      <c r="D36" s="6"/>
      <c r="F36" s="10" t="s">
        <v>6</v>
      </c>
      <c r="G36" s="12"/>
      <c r="H36" s="6"/>
      <c r="J36" s="10" t="s">
        <v>6</v>
      </c>
      <c r="K36" s="12"/>
      <c r="L36" s="6"/>
      <c r="N36" s="10" t="s">
        <v>6</v>
      </c>
      <c r="O36" s="12"/>
      <c r="P36" s="6"/>
    </row>
    <row r="37" spans="2:16" x14ac:dyDescent="0.2">
      <c r="C37" s="6"/>
      <c r="D37" s="6"/>
      <c r="G37" s="6"/>
      <c r="H37" s="6"/>
      <c r="L37" s="6"/>
      <c r="P37" s="6"/>
    </row>
    <row r="38" spans="2:16" ht="12" x14ac:dyDescent="0.25">
      <c r="B38" s="20" t="s">
        <v>7</v>
      </c>
      <c r="C38" s="57">
        <f>SUM(C23:C36)</f>
        <v>0.18629999999999999</v>
      </c>
      <c r="D38" s="7">
        <f>D21+C38</f>
        <v>1.1862999999999999</v>
      </c>
      <c r="F38" s="20" t="s">
        <v>7</v>
      </c>
      <c r="G38" s="57">
        <f>SUM(G23:G36)</f>
        <v>0.18629999999999999</v>
      </c>
      <c r="H38" s="7">
        <f>G38+H21</f>
        <v>1.1862999999999999</v>
      </c>
      <c r="J38" s="20" t="s">
        <v>48</v>
      </c>
      <c r="K38" s="57">
        <f>SUM(K23:K36)</f>
        <v>0.18629999999999999</v>
      </c>
      <c r="L38" s="7">
        <f>(1+K38)*L21</f>
        <v>1.1862999999999999</v>
      </c>
      <c r="N38" s="20" t="s">
        <v>48</v>
      </c>
      <c r="O38" s="57">
        <f>SUM(O23:O36)</f>
        <v>0.18629999999999999</v>
      </c>
      <c r="P38" s="7">
        <f>P21+O38</f>
        <v>1.1862999999999999</v>
      </c>
    </row>
    <row r="39" spans="2:16" x14ac:dyDescent="0.2">
      <c r="C39" s="6"/>
      <c r="D39" s="6"/>
      <c r="G39" s="6"/>
      <c r="H39" s="6"/>
      <c r="K39" s="6"/>
      <c r="L39" s="6"/>
      <c r="O39" s="6"/>
      <c r="P39" s="6"/>
    </row>
    <row r="40" spans="2:16" ht="12" x14ac:dyDescent="0.25">
      <c r="B40" s="4" t="s">
        <v>8</v>
      </c>
      <c r="C40" s="5"/>
      <c r="D40" s="5"/>
      <c r="F40" s="4" t="s">
        <v>8</v>
      </c>
      <c r="G40" s="5"/>
      <c r="H40" s="5"/>
      <c r="J40" s="4" t="s">
        <v>8</v>
      </c>
      <c r="K40" s="5"/>
      <c r="L40" s="5"/>
      <c r="N40" s="4" t="s">
        <v>8</v>
      </c>
      <c r="O40" s="5"/>
      <c r="P40" s="5"/>
    </row>
    <row r="41" spans="2:16" x14ac:dyDescent="0.2">
      <c r="B41" s="33" t="s">
        <v>9</v>
      </c>
      <c r="C41" s="34"/>
      <c r="D41" s="6"/>
      <c r="F41" s="33" t="s">
        <v>9</v>
      </c>
      <c r="G41" s="34"/>
      <c r="H41" s="6"/>
      <c r="J41" s="33" t="s">
        <v>9</v>
      </c>
      <c r="K41" s="34"/>
      <c r="L41" s="6"/>
      <c r="N41" s="33" t="s">
        <v>9</v>
      </c>
      <c r="O41" s="34"/>
      <c r="P41" s="6"/>
    </row>
    <row r="42" spans="2:16" x14ac:dyDescent="0.2">
      <c r="B42" s="33" t="s">
        <v>28</v>
      </c>
      <c r="C42" s="34"/>
      <c r="D42" s="6"/>
      <c r="F42" s="33" t="s">
        <v>28</v>
      </c>
      <c r="G42" s="34"/>
      <c r="H42" s="6"/>
      <c r="J42" s="33" t="s">
        <v>28</v>
      </c>
      <c r="K42" s="34"/>
      <c r="L42" s="6"/>
      <c r="N42" s="33" t="s">
        <v>28</v>
      </c>
      <c r="O42" s="34"/>
      <c r="P42" s="6"/>
    </row>
    <row r="43" spans="2:16" x14ac:dyDescent="0.2">
      <c r="B43" s="33" t="s">
        <v>47</v>
      </c>
      <c r="C43" s="36"/>
      <c r="D43" s="6"/>
      <c r="F43" s="35" t="s">
        <v>47</v>
      </c>
      <c r="G43" s="36"/>
      <c r="H43" s="6"/>
      <c r="J43" s="33" t="s">
        <v>47</v>
      </c>
      <c r="K43" s="36"/>
      <c r="L43" s="6"/>
      <c r="N43" s="33" t="s">
        <v>47</v>
      </c>
      <c r="O43" s="36"/>
      <c r="P43" s="6"/>
    </row>
    <row r="44" spans="2:16" x14ac:dyDescent="0.2">
      <c r="C44" s="6"/>
      <c r="D44" s="6"/>
      <c r="G44" s="6"/>
      <c r="H44" s="6"/>
      <c r="L44" s="6"/>
      <c r="P44" s="6"/>
    </row>
    <row r="45" spans="2:16" ht="12" x14ac:dyDescent="0.25">
      <c r="B45" s="20" t="s">
        <v>17</v>
      </c>
      <c r="C45" s="57">
        <f>SUM(C41:C43)</f>
        <v>0</v>
      </c>
      <c r="D45" s="7">
        <f>C45+D38</f>
        <v>1.1862999999999999</v>
      </c>
      <c r="F45" s="20" t="s">
        <v>17</v>
      </c>
      <c r="G45" s="57">
        <f>SUM(G41:G43)</f>
        <v>0</v>
      </c>
      <c r="H45" s="7">
        <f>G45+H38</f>
        <v>1.1862999999999999</v>
      </c>
      <c r="J45" s="20" t="s">
        <v>17</v>
      </c>
      <c r="K45" s="57">
        <f>SUM(K41:K43)</f>
        <v>0</v>
      </c>
      <c r="L45" s="7">
        <f>L38+K45</f>
        <v>1.1862999999999999</v>
      </c>
      <c r="N45" s="20" t="s">
        <v>17</v>
      </c>
      <c r="O45" s="57">
        <f>SUM(O41:O43)</f>
        <v>0</v>
      </c>
      <c r="P45" s="7">
        <f>O45+P38</f>
        <v>1.1862999999999999</v>
      </c>
    </row>
    <row r="46" spans="2:16" x14ac:dyDescent="0.2">
      <c r="C46" s="6"/>
      <c r="D46" s="6"/>
      <c r="G46" s="6"/>
      <c r="H46" s="6"/>
      <c r="K46" s="6"/>
      <c r="L46" s="6"/>
      <c r="O46" s="6"/>
      <c r="P46" s="6"/>
    </row>
    <row r="47" spans="2:16" ht="12" x14ac:dyDescent="0.25">
      <c r="B47" s="21" t="s">
        <v>10</v>
      </c>
      <c r="C47" s="13"/>
      <c r="D47" s="13">
        <f>D45</f>
        <v>1.1862999999999999</v>
      </c>
      <c r="F47" s="21" t="s">
        <v>10</v>
      </c>
      <c r="G47" s="13"/>
      <c r="H47" s="13">
        <f>H45</f>
        <v>1.1862999999999999</v>
      </c>
      <c r="J47" s="21" t="s">
        <v>10</v>
      </c>
      <c r="K47" s="13"/>
      <c r="L47" s="13">
        <f>L45</f>
        <v>1.1862999999999999</v>
      </c>
      <c r="N47" s="21" t="s">
        <v>10</v>
      </c>
      <c r="O47" s="13"/>
      <c r="P47" s="13">
        <f>P45</f>
        <v>1.1862999999999999</v>
      </c>
    </row>
    <row r="48" spans="2:16" ht="12" x14ac:dyDescent="0.25">
      <c r="B48" s="21" t="s">
        <v>11</v>
      </c>
      <c r="C48" s="22"/>
      <c r="D48" s="58">
        <f>D47</f>
        <v>1.1862999999999999</v>
      </c>
      <c r="F48" s="21" t="s">
        <v>11</v>
      </c>
      <c r="G48" s="22"/>
      <c r="H48" s="58">
        <f>H47</f>
        <v>1.1862999999999999</v>
      </c>
      <c r="J48" s="21" t="s">
        <v>11</v>
      </c>
      <c r="K48" s="22"/>
      <c r="L48" s="58">
        <f>L47</f>
        <v>1.1862999999999999</v>
      </c>
      <c r="N48" s="21" t="s">
        <v>11</v>
      </c>
      <c r="O48" s="22"/>
      <c r="P48" s="58">
        <f>P47</f>
        <v>1.1862999999999999</v>
      </c>
    </row>
  </sheetData>
  <mergeCells count="2">
    <mergeCell ref="B5:H5"/>
    <mergeCell ref="B7:H7"/>
  </mergeCells>
  <pageMargins left="0.7" right="0.7" top="1.0075000000000001" bottom="0.75" header="0.3" footer="0.3"/>
  <pageSetup paperSize="9" scale="7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778FD-F906-4B13-B1A5-424C723BB711}">
  <dimension ref="B1:H43"/>
  <sheetViews>
    <sheetView workbookViewId="0">
      <selection activeCell="F13" sqref="F13"/>
    </sheetView>
  </sheetViews>
  <sheetFormatPr defaultRowHeight="14.4" x14ac:dyDescent="0.3"/>
  <cols>
    <col min="1" max="1" width="3.44140625" customWidth="1"/>
    <col min="2" max="2" width="15.44140625" customWidth="1"/>
    <col min="3" max="3" width="16.88671875" bestFit="1" customWidth="1"/>
    <col min="4" max="4" width="21.88671875" bestFit="1" customWidth="1"/>
    <col min="5" max="5" width="13.5546875" bestFit="1" customWidth="1"/>
    <col min="6" max="6" width="19" customWidth="1"/>
    <col min="7" max="7" width="26.6640625" bestFit="1" customWidth="1"/>
    <col min="13" max="13" width="14.88671875" bestFit="1" customWidth="1"/>
  </cols>
  <sheetData>
    <row r="1" spans="2:8" s="1" customFormat="1" ht="24.6" x14ac:dyDescent="0.4">
      <c r="B1" s="24" t="s">
        <v>42</v>
      </c>
      <c r="C1" s="3"/>
      <c r="D1" s="2"/>
    </row>
    <row r="2" spans="2:8" s="1" customFormat="1" ht="17.399999999999999" x14ac:dyDescent="0.3">
      <c r="B2" s="23" t="s">
        <v>32</v>
      </c>
      <c r="C2" s="3"/>
      <c r="D2" s="2"/>
    </row>
    <row r="3" spans="2:8" s="1" customFormat="1" ht="11.4" x14ac:dyDescent="0.2">
      <c r="C3" s="3"/>
      <c r="D3" s="2"/>
    </row>
    <row r="4" spans="2:8" s="1" customFormat="1" ht="23.25" customHeight="1" x14ac:dyDescent="0.25">
      <c r="B4" s="4" t="s">
        <v>31</v>
      </c>
      <c r="C4" s="25"/>
      <c r="D4" s="2"/>
    </row>
    <row r="5" spans="2:8" s="1" customFormat="1" ht="59.25" customHeight="1" x14ac:dyDescent="0.2">
      <c r="B5" s="52" t="s">
        <v>52</v>
      </c>
      <c r="C5" s="53"/>
      <c r="D5" s="53"/>
      <c r="E5" s="53"/>
      <c r="F5" s="53"/>
      <c r="G5" s="53"/>
    </row>
    <row r="6" spans="2:8" s="1" customFormat="1" ht="24" customHeight="1" x14ac:dyDescent="0.25">
      <c r="B6" s="4" t="s">
        <v>0</v>
      </c>
      <c r="C6" s="25"/>
      <c r="D6" s="2"/>
    </row>
    <row r="7" spans="2:8" s="1" customFormat="1" x14ac:dyDescent="0.3">
      <c r="B7" s="54"/>
      <c r="C7" s="55"/>
      <c r="D7" s="55"/>
      <c r="E7" s="55"/>
      <c r="F7" s="55"/>
      <c r="G7" s="55"/>
    </row>
    <row r="8" spans="2:8" s="1" customFormat="1" x14ac:dyDescent="0.3">
      <c r="B8" s="38" t="s">
        <v>51</v>
      </c>
      <c r="C8" s="39"/>
      <c r="D8" s="39"/>
      <c r="E8" s="39"/>
      <c r="F8" s="39"/>
      <c r="G8" s="40">
        <f>SUM(G13+G19+G25+G31)</f>
        <v>438931</v>
      </c>
    </row>
    <row r="10" spans="2:8" x14ac:dyDescent="0.3">
      <c r="B10" s="19" t="s">
        <v>43</v>
      </c>
      <c r="C10" s="14"/>
      <c r="D10" s="15"/>
      <c r="E10" s="31"/>
      <c r="F10" s="31"/>
      <c r="G10" s="31"/>
    </row>
    <row r="12" spans="2:8" x14ac:dyDescent="0.3">
      <c r="B12" s="4" t="s">
        <v>40</v>
      </c>
      <c r="C12" s="4" t="s">
        <v>11</v>
      </c>
      <c r="D12" s="4" t="s">
        <v>34</v>
      </c>
      <c r="E12" s="4" t="s">
        <v>35</v>
      </c>
      <c r="F12" s="4" t="s">
        <v>36</v>
      </c>
      <c r="G12" s="29" t="s">
        <v>37</v>
      </c>
      <c r="H12" s="1"/>
    </row>
    <row r="13" spans="2:8" x14ac:dyDescent="0.3">
      <c r="B13" s="27">
        <v>25</v>
      </c>
      <c r="C13" s="10">
        <f>'Bijllage 11A Kostprijsfactor'!D48</f>
        <v>1.1862999999999999</v>
      </c>
      <c r="D13" s="30">
        <v>0</v>
      </c>
      <c r="E13" s="27">
        <f>(B13*C13)+D13</f>
        <v>29.657499999999999</v>
      </c>
      <c r="F13" s="10">
        <v>10550</v>
      </c>
      <c r="G13" s="28">
        <f>E13*F13</f>
        <v>312886.625</v>
      </c>
      <c r="H13" s="1"/>
    </row>
    <row r="14" spans="2:8" x14ac:dyDescent="0.3">
      <c r="B14" s="37"/>
      <c r="C14" s="1"/>
      <c r="D14" s="42"/>
      <c r="E14" s="37"/>
      <c r="F14" s="1"/>
      <c r="G14" s="41"/>
      <c r="H14" s="1"/>
    </row>
    <row r="15" spans="2:8" x14ac:dyDescent="0.3">
      <c r="B15" s="1"/>
      <c r="C15" s="1"/>
      <c r="D15" s="1"/>
      <c r="E15" s="1"/>
      <c r="F15" s="1"/>
      <c r="G15" s="1"/>
      <c r="H15" s="1"/>
    </row>
    <row r="16" spans="2:8" x14ac:dyDescent="0.3">
      <c r="B16" s="19" t="s">
        <v>44</v>
      </c>
      <c r="C16" s="14"/>
      <c r="D16" s="15"/>
      <c r="E16" s="31"/>
      <c r="F16" s="31"/>
      <c r="G16" s="31"/>
      <c r="H16" s="1"/>
    </row>
    <row r="17" spans="2:8" x14ac:dyDescent="0.3">
      <c r="B17" s="1"/>
      <c r="C17" s="1"/>
      <c r="D17" s="1"/>
      <c r="E17" s="1"/>
      <c r="F17" s="1"/>
      <c r="G17" s="1"/>
      <c r="H17" s="1"/>
    </row>
    <row r="18" spans="2:8" x14ac:dyDescent="0.3">
      <c r="B18" s="4" t="s">
        <v>33</v>
      </c>
      <c r="C18" s="4" t="s">
        <v>11</v>
      </c>
      <c r="D18" s="4" t="s">
        <v>34</v>
      </c>
      <c r="E18" s="4" t="s">
        <v>38</v>
      </c>
      <c r="F18" s="4" t="s">
        <v>36</v>
      </c>
      <c r="G18" s="29" t="s">
        <v>39</v>
      </c>
      <c r="H18" s="1"/>
    </row>
    <row r="19" spans="2:8" x14ac:dyDescent="0.3">
      <c r="B19" s="27">
        <v>25</v>
      </c>
      <c r="C19" s="10">
        <f>'Bijllage 11A Kostprijsfactor'!H48</f>
        <v>1.1862999999999999</v>
      </c>
      <c r="D19" s="30">
        <v>0</v>
      </c>
      <c r="E19" s="27">
        <f>(B19*C19)+D19</f>
        <v>29.657499999999999</v>
      </c>
      <c r="F19" s="10">
        <v>2500</v>
      </c>
      <c r="G19" s="28">
        <f>E19*F19</f>
        <v>74143.75</v>
      </c>
      <c r="H19" s="1"/>
    </row>
    <row r="20" spans="2:8" x14ac:dyDescent="0.3">
      <c r="B20" s="1"/>
      <c r="C20" s="1"/>
      <c r="D20" s="1"/>
      <c r="E20" s="1"/>
      <c r="F20" s="1"/>
      <c r="G20" s="1"/>
      <c r="H20" s="1"/>
    </row>
    <row r="21" spans="2:8" x14ac:dyDescent="0.3">
      <c r="B21" s="1"/>
      <c r="C21" s="1"/>
      <c r="D21" s="1"/>
      <c r="E21" s="1"/>
      <c r="F21" s="1"/>
      <c r="G21" s="26"/>
      <c r="H21" s="1"/>
    </row>
    <row r="22" spans="2:8" x14ac:dyDescent="0.3">
      <c r="B22" s="19" t="s">
        <v>45</v>
      </c>
      <c r="C22" s="14"/>
      <c r="D22" s="15"/>
      <c r="E22" s="31"/>
      <c r="F22" s="31"/>
      <c r="G22" s="31"/>
      <c r="H22" s="1"/>
    </row>
    <row r="23" spans="2:8" x14ac:dyDescent="0.3">
      <c r="H23" s="1"/>
    </row>
    <row r="24" spans="2:8" x14ac:dyDescent="0.3">
      <c r="B24" s="4" t="s">
        <v>40</v>
      </c>
      <c r="C24" s="4" t="s">
        <v>11</v>
      </c>
      <c r="D24" s="4" t="s">
        <v>34</v>
      </c>
      <c r="E24" s="4" t="s">
        <v>35</v>
      </c>
      <c r="F24" s="4" t="s">
        <v>36</v>
      </c>
      <c r="G24" s="29" t="s">
        <v>37</v>
      </c>
      <c r="H24" s="1"/>
    </row>
    <row r="25" spans="2:8" x14ac:dyDescent="0.3">
      <c r="B25" s="27">
        <v>25</v>
      </c>
      <c r="C25" s="10">
        <f>'Bijllage 11A Kostprijsfactor'!D48</f>
        <v>1.1862999999999999</v>
      </c>
      <c r="D25" s="30">
        <v>0</v>
      </c>
      <c r="E25" s="27">
        <f>(B25*C25)+D25</f>
        <v>29.657499999999999</v>
      </c>
      <c r="F25" s="10">
        <v>1250</v>
      </c>
      <c r="G25" s="28">
        <f>E25*F25</f>
        <v>37071.875</v>
      </c>
      <c r="H25" s="1"/>
    </row>
    <row r="26" spans="2:8" x14ac:dyDescent="0.3">
      <c r="B26" s="37"/>
      <c r="C26" s="1"/>
      <c r="D26" s="42"/>
      <c r="E26" s="37"/>
      <c r="F26" s="1"/>
      <c r="G26" s="41"/>
      <c r="H26" s="1"/>
    </row>
    <row r="27" spans="2:8" x14ac:dyDescent="0.3">
      <c r="B27" s="1"/>
      <c r="C27" s="1"/>
      <c r="D27" s="1"/>
      <c r="E27" s="1"/>
      <c r="F27" s="1"/>
      <c r="G27" s="26"/>
      <c r="H27" s="1"/>
    </row>
    <row r="28" spans="2:8" x14ac:dyDescent="0.3">
      <c r="B28" s="19" t="s">
        <v>54</v>
      </c>
      <c r="C28" s="14"/>
      <c r="D28" s="15"/>
      <c r="E28" s="31"/>
      <c r="F28" s="31"/>
      <c r="G28" s="31"/>
      <c r="H28" s="1"/>
    </row>
    <row r="29" spans="2:8" x14ac:dyDescent="0.3">
      <c r="H29" s="1"/>
    </row>
    <row r="30" spans="2:8" x14ac:dyDescent="0.3">
      <c r="B30" s="4" t="s">
        <v>40</v>
      </c>
      <c r="C30" s="4" t="s">
        <v>11</v>
      </c>
      <c r="D30" s="4" t="s">
        <v>34</v>
      </c>
      <c r="E30" s="4" t="s">
        <v>35</v>
      </c>
      <c r="F30" s="4" t="s">
        <v>36</v>
      </c>
      <c r="G30" s="29" t="s">
        <v>37</v>
      </c>
      <c r="H30" s="1"/>
    </row>
    <row r="31" spans="2:8" x14ac:dyDescent="0.3">
      <c r="B31" s="27">
        <v>25</v>
      </c>
      <c r="C31" s="10">
        <f>'Bijllage 11A Kostprijsfactor'!H48</f>
        <v>1.1862999999999999</v>
      </c>
      <c r="D31" s="30">
        <v>0</v>
      </c>
      <c r="E31" s="27">
        <f>(B31*C31)+D31</f>
        <v>29.657499999999999</v>
      </c>
      <c r="F31" s="10">
        <v>500</v>
      </c>
      <c r="G31" s="28">
        <f>E31*F31</f>
        <v>14828.75</v>
      </c>
      <c r="H31" s="1"/>
    </row>
    <row r="32" spans="2:8" x14ac:dyDescent="0.3">
      <c r="B32" s="37"/>
      <c r="C32" s="1"/>
      <c r="D32" s="42"/>
      <c r="E32" s="37"/>
      <c r="F32" s="1"/>
      <c r="G32" s="41"/>
      <c r="H32" s="1"/>
    </row>
    <row r="39" spans="3:7" x14ac:dyDescent="0.3">
      <c r="C39" s="56"/>
      <c r="D39" s="56"/>
      <c r="E39" s="56"/>
      <c r="F39" s="56"/>
      <c r="G39" s="56"/>
    </row>
    <row r="40" spans="3:7" x14ac:dyDescent="0.3">
      <c r="C40" s="56"/>
      <c r="D40" s="56"/>
      <c r="E40" s="56"/>
      <c r="F40" s="56"/>
      <c r="G40" s="56"/>
    </row>
    <row r="41" spans="3:7" x14ac:dyDescent="0.3">
      <c r="C41" s="56"/>
      <c r="D41" s="56"/>
      <c r="E41" s="56"/>
      <c r="F41" s="56"/>
      <c r="G41" s="56"/>
    </row>
    <row r="42" spans="3:7" x14ac:dyDescent="0.3">
      <c r="C42" s="56"/>
      <c r="D42" s="56"/>
      <c r="E42" s="56"/>
      <c r="F42" s="56"/>
      <c r="G42" s="56"/>
    </row>
    <row r="43" spans="3:7" x14ac:dyDescent="0.3">
      <c r="C43" s="56"/>
      <c r="D43" s="56"/>
      <c r="E43" s="56"/>
      <c r="F43" s="56"/>
      <c r="G43" s="56"/>
    </row>
  </sheetData>
  <mergeCells count="7">
    <mergeCell ref="B5:G5"/>
    <mergeCell ref="B7:G7"/>
    <mergeCell ref="C42:G42"/>
    <mergeCell ref="C43:G43"/>
    <mergeCell ref="C39:G39"/>
    <mergeCell ref="C40:G40"/>
    <mergeCell ref="C41:G4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24536ca-e1e2-48b0-a406-67c4c48c51f7">
      <Terms xmlns="http://schemas.microsoft.com/office/infopath/2007/PartnerControls"/>
    </lcf76f155ced4ddcb4097134ff3c332f>
    <TaxCatchAll xmlns="02bac715-b0de-4047-95ad-fd5f1f4f4dcd" xsi:nil="true"/>
    <Statusdocument xmlns="c24536ca-e1e2-48b0-a406-67c4c48c51f7">Concept</Statusdocument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2AD1FFFCA359429E3A22039E34C289" ma:contentTypeVersion="11" ma:contentTypeDescription="Een nieuw document maken." ma:contentTypeScope="" ma:versionID="84d4aa117dfa9d844d010fc854b02da8">
  <xsd:schema xmlns:xsd="http://www.w3.org/2001/XMLSchema" xmlns:xs="http://www.w3.org/2001/XMLSchema" xmlns:p="http://schemas.microsoft.com/office/2006/metadata/properties" xmlns:ns2="c24536ca-e1e2-48b0-a406-67c4c48c51f7" xmlns:ns3="02bac715-b0de-4047-95ad-fd5f1f4f4dcd" targetNamespace="http://schemas.microsoft.com/office/2006/metadata/properties" ma:root="true" ma:fieldsID="51e210358325178545e675c457b68dd1" ns2:_="" ns3:_="">
    <xsd:import namespace="c24536ca-e1e2-48b0-a406-67c4c48c51f7"/>
    <xsd:import namespace="02bac715-b0de-4047-95ad-fd5f1f4f4dc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Statusdocum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4536ca-e1e2-48b0-a406-67c4c48c51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0d18642f-4ba5-41d4-979c-f49a06e6ffa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Statusdocument" ma:index="18" nillable="true" ma:displayName="Status document" ma:format="Dropdown" ma:internalName="Statusdocument">
      <xsd:simpleType>
        <xsd:restriction base="dms:Choice">
          <xsd:enumeration value="Concept"/>
          <xsd:enumeration value="Opstellen"/>
          <xsd:enumeration value="Definitief"/>
          <xsd:enumeration value="Vervall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bac715-b0de-4047-95ad-fd5f1f4f4dc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b26e436-f67e-4260-ac2f-ce02bdae0bfc}" ma:internalName="TaxCatchAll" ma:showField="CatchAllData" ma:web="02bac715-b0de-4047-95ad-fd5f1f4f4d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7D36A0B-1478-43F2-8684-C82F84952C3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B1C2138-7D5A-40A2-A3B8-2F9921A2C319}">
  <ds:schemaRefs>
    <ds:schemaRef ds:uri="http://schemas.openxmlformats.org/package/2006/metadata/core-properties"/>
    <ds:schemaRef ds:uri="http://purl.org/dc/dcmitype/"/>
    <ds:schemaRef ds:uri="http://purl.org/dc/elements/1.1/"/>
    <ds:schemaRef ds:uri="http://schemas.microsoft.com/office/2006/documentManagement/types"/>
    <ds:schemaRef ds:uri="c24536ca-e1e2-48b0-a406-67c4c48c51f7"/>
    <ds:schemaRef ds:uri="http://schemas.microsoft.com/office/2006/metadata/properties"/>
    <ds:schemaRef ds:uri="02bac715-b0de-4047-95ad-fd5f1f4f4dcd"/>
    <ds:schemaRef ds:uri="http://purl.org/dc/terms/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49A8DC4E-CF39-4C45-9EDD-763B0DA893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24536ca-e1e2-48b0-a406-67c4c48c51f7"/>
    <ds:schemaRef ds:uri="02bac715-b0de-4047-95ad-fd5f1f4f4d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Bijllage 11A Kostprijsfactor</vt:lpstr>
      <vt:lpstr>Bijlage 11b Prijzenblad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Sigrid Crama</cp:lastModifiedBy>
  <cp:revision/>
  <cp:lastPrinted>2026-02-16T11:02:03Z</cp:lastPrinted>
  <dcterms:created xsi:type="dcterms:W3CDTF">2025-05-21T13:11:36Z</dcterms:created>
  <dcterms:modified xsi:type="dcterms:W3CDTF">2026-04-09T14:10:49Z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0x010100AD2AD1FFFCA359429E3A22039E34C289</vt:lpwstr>
  </property>
  <property fmtid="{D5CDD505-2E9C-101B-9397-08002B2CF9AE}" pid="3" name="MediaServiceImageTags">
    <vt:lpwstr/>
  </property>
  <property fmtid="{D5CDD505-2E9C-101B-9397-08002B2CF9AE}" pid="4" name="Order">
    <vt:r8>5100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TriggerFlowInfo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</Properties>
</file>