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800 Systeemwanden/Werkmap/05. Publicatiedoc/"/>
    </mc:Choice>
  </mc:AlternateContent>
  <xr:revisionPtr revIDLastSave="4477" documentId="11_02447C5CCF31621D749E8BCB161819B44FDC5C0B" xr6:coauthVersionLast="47" xr6:coauthVersionMax="47" xr10:uidLastSave="{CC84ABC9-EA78-4FF4-97F4-4B85A58257FA}"/>
  <workbookProtection workbookAlgorithmName="SHA-512" workbookHashValue="Uu08lNPA0Tru2zs3iSpDcUD9W5ZggJ3dH1QzUY30QzULXF2eMqBW1YJTNJOVJIUpTTcpbiAZuj5PN9mVOqFzWQ==" workbookSaltValue="cLfXpY/CrIx7E1wadV/1bQ==" workbookSpinCount="100000" lockStructure="1"/>
  <bookViews>
    <workbookView minimized="1" xWindow="34470" yWindow="-3525" windowWidth="17280" windowHeight="8880" firstSheet="1" activeTab="1" xr2:uid="{00000000-000D-0000-FFFF-FFFF00000000}"/>
  </bookViews>
  <sheets>
    <sheet name="Instructie " sheetId="6" r:id="rId1"/>
    <sheet name="Prijsopgave" sheetId="4" r:id="rId2"/>
    <sheet name="Project"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7" l="1"/>
  <c r="H144" i="4"/>
  <c r="B145" i="4" s="1"/>
  <c r="E95" i="7"/>
  <c r="G95" i="7" s="1"/>
  <c r="E94" i="7"/>
  <c r="G94" i="7" s="1"/>
  <c r="E35" i="7"/>
  <c r="E34" i="7"/>
  <c r="E133" i="7"/>
  <c r="E132" i="7"/>
  <c r="E131" i="7"/>
  <c r="E130" i="7"/>
  <c r="E129" i="7"/>
  <c r="E128" i="7"/>
  <c r="E127" i="7"/>
  <c r="E126" i="7"/>
  <c r="E125" i="7"/>
  <c r="E123" i="7"/>
  <c r="E122" i="7"/>
  <c r="E121" i="7"/>
  <c r="E120" i="7"/>
  <c r="E119" i="7"/>
  <c r="E118" i="7"/>
  <c r="E117" i="7"/>
  <c r="E116" i="7"/>
  <c r="E115" i="7"/>
  <c r="E114" i="7"/>
  <c r="E112" i="7"/>
  <c r="E111" i="7"/>
  <c r="E110" i="7"/>
  <c r="E109" i="7"/>
  <c r="E107" i="7"/>
  <c r="E106" i="7"/>
  <c r="E105" i="7"/>
  <c r="E104" i="7"/>
  <c r="E103" i="7"/>
  <c r="E102" i="7"/>
  <c r="E101" i="7"/>
  <c r="E100" i="7"/>
  <c r="E99" i="7"/>
  <c r="E98" i="7"/>
  <c r="E97" i="7"/>
  <c r="E96" i="7"/>
  <c r="E93" i="7"/>
  <c r="E91" i="7"/>
  <c r="E90" i="7"/>
  <c r="E89" i="7"/>
  <c r="E88" i="7"/>
  <c r="E87" i="7"/>
  <c r="E86" i="7"/>
  <c r="E84" i="7"/>
  <c r="E83" i="7"/>
  <c r="E82" i="7"/>
  <c r="E81" i="7"/>
  <c r="E80" i="7"/>
  <c r="E79" i="7"/>
  <c r="E78" i="7"/>
  <c r="E74" i="7"/>
  <c r="G74" i="7" s="1"/>
  <c r="E73" i="7"/>
  <c r="G73" i="7" s="1"/>
  <c r="E72" i="7"/>
  <c r="G72" i="7" s="1"/>
  <c r="E71" i="7"/>
  <c r="G71" i="7" s="1"/>
  <c r="E70" i="7"/>
  <c r="G70" i="7" s="1"/>
  <c r="E69" i="7"/>
  <c r="G69" i="7" s="1"/>
  <c r="E68" i="7"/>
  <c r="G68" i="7" s="1"/>
  <c r="E67" i="7"/>
  <c r="G67" i="7" s="1"/>
  <c r="E66" i="7"/>
  <c r="G66" i="7" s="1"/>
  <c r="E65" i="7"/>
  <c r="G65" i="7" s="1"/>
  <c r="E63" i="7"/>
  <c r="E62" i="7"/>
  <c r="E61" i="7"/>
  <c r="E60" i="7"/>
  <c r="E59" i="7"/>
  <c r="E58" i="7"/>
  <c r="E56" i="7"/>
  <c r="E55" i="7"/>
  <c r="E54" i="7"/>
  <c r="E53" i="7"/>
  <c r="E52" i="7"/>
  <c r="E51" i="7"/>
  <c r="E49" i="7"/>
  <c r="E48" i="7"/>
  <c r="E47" i="7"/>
  <c r="E46" i="7"/>
  <c r="E45" i="7"/>
  <c r="E44" i="7"/>
  <c r="E43" i="7"/>
  <c r="G43" i="7" s="1"/>
  <c r="E42" i="7"/>
  <c r="E41" i="7"/>
  <c r="E40" i="7"/>
  <c r="E38" i="7"/>
  <c r="E37" i="7"/>
  <c r="E36" i="7"/>
  <c r="E33" i="7"/>
  <c r="E32" i="7"/>
  <c r="E31" i="7"/>
  <c r="E30" i="7"/>
  <c r="E29" i="7"/>
  <c r="E28" i="7"/>
  <c r="G28" i="7" s="1"/>
  <c r="E27" i="7"/>
  <c r="E26" i="7"/>
  <c r="E25" i="7"/>
  <c r="E24" i="7"/>
  <c r="E22" i="7"/>
  <c r="G22" i="7" s="1"/>
  <c r="E21" i="7"/>
  <c r="G21" i="7" s="1"/>
  <c r="E20" i="7"/>
  <c r="G20" i="7" s="1"/>
  <c r="E19" i="7"/>
  <c r="G19" i="7" s="1"/>
  <c r="E18" i="7"/>
  <c r="G18" i="7" s="1"/>
  <c r="E16" i="7"/>
  <c r="G16" i="7" s="1"/>
  <c r="E15" i="7"/>
  <c r="G15" i="7" s="1"/>
  <c r="E14" i="7"/>
  <c r="G14" i="7" s="1"/>
  <c r="E13" i="7"/>
  <c r="G13" i="7" s="1"/>
  <c r="G12" i="7"/>
  <c r="E11" i="7"/>
  <c r="G11" i="7" s="1"/>
  <c r="E10" i="7"/>
  <c r="G10" i="7" s="1"/>
  <c r="G133" i="7"/>
  <c r="G132" i="7"/>
  <c r="G131" i="7"/>
  <c r="G130" i="7"/>
  <c r="G129" i="7"/>
  <c r="G128" i="7"/>
  <c r="G127" i="7"/>
  <c r="G126" i="7"/>
  <c r="G125" i="7"/>
  <c r="G119" i="7"/>
  <c r="G118" i="7"/>
  <c r="G117" i="7"/>
  <c r="G116" i="7"/>
  <c r="G115" i="7"/>
  <c r="G114" i="7"/>
  <c r="G123" i="7"/>
  <c r="G109" i="7"/>
  <c r="G104" i="7"/>
  <c r="G103" i="7"/>
  <c r="G102" i="7"/>
  <c r="G101" i="7"/>
  <c r="G100" i="7"/>
  <c r="G99" i="7"/>
  <c r="G98" i="7"/>
  <c r="G122" i="7"/>
  <c r="G121" i="7"/>
  <c r="G120" i="7"/>
  <c r="G112" i="7"/>
  <c r="G111" i="7"/>
  <c r="G110" i="7"/>
  <c r="G107" i="7"/>
  <c r="G106" i="7"/>
  <c r="G105" i="7"/>
  <c r="G97" i="7"/>
  <c r="G96" i="7"/>
  <c r="G93" i="7"/>
  <c r="G91" i="7"/>
  <c r="G90" i="7"/>
  <c r="G89" i="7"/>
  <c r="G88" i="7"/>
  <c r="G87" i="7"/>
  <c r="G86" i="7"/>
  <c r="G63" i="7"/>
  <c r="G62" i="7"/>
  <c r="G61" i="7"/>
  <c r="G60" i="7"/>
  <c r="G59" i="7"/>
  <c r="G52" i="7"/>
  <c r="G51" i="7"/>
  <c r="G38" i="7"/>
  <c r="G40" i="7"/>
  <c r="G37" i="7"/>
  <c r="G58" i="7"/>
  <c r="G56" i="7"/>
  <c r="G55" i="7"/>
  <c r="G54" i="7"/>
  <c r="G53" i="7"/>
  <c r="G49" i="7"/>
  <c r="G48" i="7"/>
  <c r="G47" i="7"/>
  <c r="G46" i="7"/>
  <c r="G45" i="7"/>
  <c r="G44" i="7"/>
  <c r="G42" i="7"/>
  <c r="G31" i="7"/>
  <c r="G30" i="7"/>
  <c r="G29" i="7"/>
  <c r="G27" i="7"/>
  <c r="G26" i="7"/>
  <c r="G24" i="7"/>
  <c r="G41" i="7"/>
  <c r="G36" i="7"/>
  <c r="G35" i="7"/>
  <c r="G34" i="7"/>
  <c r="G33" i="7"/>
  <c r="G32" i="7"/>
  <c r="G84" i="7"/>
  <c r="G83" i="7"/>
  <c r="G82" i="7"/>
  <c r="G81" i="7"/>
  <c r="G80" i="7"/>
  <c r="G79" i="7"/>
  <c r="G78" i="7"/>
  <c r="G25" i="7"/>
  <c r="G134" i="7" l="1"/>
  <c r="G75" i="7"/>
  <c r="G13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tc={5A57DF22-AA77-40EB-9746-FC9D965813C4}</author>
    <author>tc={213C3319-E26B-4C2C-A1BA-BFB6F46BA9E0}</author>
  </authors>
  <commentList>
    <comment ref="F27" authorId="0" shapeId="0" xr:uid="{5A57DF22-AA77-40EB-9746-FC9D965813C4}">
      <text>
        <t>[Threaded comment]
Your version of Excel allows you to read this threaded comment; however, any edits to it will get removed if the file is opened in a newer version of Excel. Learn more: https://go.microsoft.com/fwlink/?linkid=870924
Comment:
    NvI 1</t>
      </text>
    </comment>
    <comment ref="C36" authorId="1" shapeId="0" xr:uid="{213C3319-E26B-4C2C-A1BA-BFB6F46BA9E0}">
      <text>
        <t>[Threaded comment]
Your version of Excel allows you to read this threaded comment; however, any edits to it will get removed if the file is opened in a newer version of Excel. Learn more: https://go.microsoft.com/fwlink/?linkid=870924
Comment:
    NvI 2</t>
      </text>
    </comment>
  </commentList>
</comments>
</file>

<file path=xl/sharedStrings.xml><?xml version="1.0" encoding="utf-8"?>
<sst xmlns="http://schemas.openxmlformats.org/spreadsheetml/2006/main" count="708" uniqueCount="200">
  <si>
    <t>Nee</t>
  </si>
  <si>
    <t>Ja</t>
  </si>
  <si>
    <r>
      <rPr>
        <b/>
        <u/>
        <sz val="12"/>
        <color rgb="FFFFFFFF"/>
        <rFont val="Verdana"/>
        <family val="2"/>
      </rPr>
      <t xml:space="preserve">Bijlage C: Prijsopgaveformulier
</t>
    </r>
    <r>
      <rPr>
        <b/>
        <sz val="12"/>
        <color rgb="FFFFFFFF"/>
        <rFont val="Verdana"/>
        <family val="2"/>
      </rPr>
      <t xml:space="preserve">
</t>
    </r>
    <r>
      <rPr>
        <b/>
        <sz val="11"/>
        <color rgb="FFFFFFFF"/>
        <rFont val="Verdana"/>
        <family val="2"/>
      </rPr>
      <t>Europese Aanbesteding Systeemwanden en Systeemplafonds - MH.2026.800</t>
    </r>
  </si>
  <si>
    <r>
      <rPr>
        <b/>
        <sz val="9"/>
        <color rgb="FF000000"/>
        <rFont val="Verdana"/>
        <family val="2"/>
      </rPr>
      <t xml:space="preserve">Invulinstructie: 
</t>
    </r>
    <r>
      <rPr>
        <b/>
        <u/>
        <sz val="9"/>
        <color rgb="FF000000"/>
        <rFont val="Verdana"/>
        <family val="2"/>
      </rPr>
      <t>Alle</t>
    </r>
    <r>
      <rPr>
        <sz val="9"/>
        <color rgb="FF000000"/>
        <rFont val="Verdana"/>
        <family val="2"/>
      </rPr>
      <t xml:space="preserve"> groene velden in het tabblad 'Prijsopgave' dienen door u ingevuld te worden.
</t>
    </r>
    <r>
      <rPr>
        <b/>
        <u/>
        <sz val="9"/>
        <color rgb="FF000000"/>
        <rFont val="Verdana"/>
        <family val="2"/>
      </rPr>
      <t xml:space="preserve">Doorloop de onderstaande stappen:
</t>
    </r>
    <r>
      <rPr>
        <sz val="9"/>
        <color rgb="FF000000"/>
        <rFont val="Verdana"/>
        <family val="2"/>
      </rPr>
      <t>1. (Optioneel) In de gele velden in kolom G vult u, indien nodig, het product in waarmee u zich wenst in te schrijven. Mits dit voldoet aan de minimale eisen van gelijkwaardigheid die gelden voor het uitgevraagde product.
2. In de groene velden van kolom H van het tabblad 'Prijsopgave' vult u de prijs in per product waar u zich mee wenst in te schrijven; 
3. Uw inschrijfprijzen moeten binnen de bandbreedte liggen van de door ons opgestelde minimum (kolom E) en maximum (kolom F) prijzen voor die producten; 
4. Als er geen minimum- en maximumprijzen door ons zijn vastgesteld zal dat aangegeven worden door ‘Geen min/max’ in kolommen E en F;</t>
    </r>
    <r>
      <rPr>
        <i/>
        <sz val="9"/>
        <color rgb="FF000000"/>
        <rFont val="Verdana"/>
        <family val="2"/>
      </rPr>
      <t xml:space="preserve"> 
</t>
    </r>
    <r>
      <rPr>
        <sz val="9"/>
        <color rgb="FF000000"/>
        <rFont val="Verdana"/>
        <family val="2"/>
      </rPr>
      <t xml:space="preserve">5. Uw Inschrijfprijzen voor de verschillende producten worden in het tabblad 'Project' automatisch vermenigvuldigd met de benodigde stuks, m1 of m2 voor het, door UWV gesimuleerde, project; 
6. De uitkomst van het fictieve project resulteert in uw totale Inschrijfprijs in cel G136 van het tabblad ‘Project’;
7. De totale Inschrijfprijs gebruiken we om tot een eindbeoordeling (Vergelijkingsprijs) te komen in combinatie met uw score op kwaliteit.
Vult u 0 in of geen waarde of een negatieve waarde of een waarde die buiten de minimale en/of maximale prijs liggen in de prijsopgave? Dan is uw Inschrijving ongeldig en sluiten we u uit van verdere deelname aan de Aanbesteding.
Geeft u prijzen, kortingen, voorwaarden of andere informatie op waar niet om is gevraagd? Dan nemen we die informatie niet mee in de beoordeling.
</t>
    </r>
    <r>
      <rPr>
        <b/>
        <sz val="9"/>
        <color rgb="FF000000"/>
        <rFont val="Verdana"/>
        <family val="2"/>
      </rPr>
      <t xml:space="preserve">All-in totaalprijs:
</t>
    </r>
    <r>
      <rPr>
        <sz val="9"/>
        <color rgb="FF000000"/>
        <rFont val="Verdana"/>
        <family val="2"/>
      </rPr>
      <t>De Inschrijfprijs is de vaste all-in totaalprijs voor elk onderdeel. Dit betekent dat u met de opgegeven prijzen uitvoering kan geven aan de Opdracht en daarbij rekening houdt met alle gestelde Eisen.
De kosten gemoeid met in het hoofdstuk 3 van het Beschrijvend Document genoemde dienstverlening zijn hierbij in ieder geval inbegrepen. Ook alle eventueel verdere bijkomende kosten moeten inbegrepen zijn. De Inschrijfprijs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Inschrijfprijzen zijn all-in tarieven. Dat wil zeggen dat hierin dus ook de volgende kosten zijn inbegrepen: 
- Salariskosten;
- Overheadkosten;
- Kosten voor ondersteunend werk;
- Advisering over constructie, maatvoering en materiaalkeuze;
- Kosten voor het gebruik van apparatuur;
- Parkeerkosten;
- Containerkosten;
- Opleidingskosten;
- Wervings- en selectiekosten;
- Vervanging;
- Plaatsen en verwijderen van vloerbescherming;</t>
    </r>
    <r>
      <rPr>
        <sz val="9"/>
        <color rgb="FFFF0000"/>
        <rFont val="Verdana"/>
        <family val="2"/>
      </rPr>
      <t xml:space="preserve"> 
</t>
    </r>
    <r>
      <rPr>
        <sz val="9"/>
        <color rgb="FF000000"/>
        <rFont val="Verdana"/>
        <family val="2"/>
      </rPr>
      <t xml:space="preserve">- Schoon en netjes opleveren van werkruimtes zoals vermeld in Eis 56; 
- Normale binnenlandse reis- en verblijfkosten; 
- Reiskosten woon- en werkverkeer; 
- verzekeringspremie;
- Winst; 
- Alle eventuele verdere bijkomende kosten, zoals de kosten voor voorbereiding op de uitvoering.
</t>
    </r>
    <r>
      <rPr>
        <sz val="9"/>
        <color rgb="FFFF0000"/>
        <rFont val="Verdana"/>
        <family val="2"/>
      </rPr>
      <t xml:space="preserve"> 
</t>
    </r>
    <r>
      <rPr>
        <sz val="9"/>
        <color rgb="FF000000"/>
        <rFont val="Verdana"/>
        <family val="2"/>
      </rPr>
      <t xml:space="preserve">De prijzen die Inschrijver in dit document opgeeft, gelden gedurende de gehele looptijd van de raamovereenkomst.
Nadere offertes van Inschrijver dienen opgemaakt te worden door middel van de prijzen uit de prijsopgave.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t>
    </r>
  </si>
  <si>
    <t>Naam Inschrijver</t>
  </si>
  <si>
    <t>Prijsopgave Systeemwanden en -plafonds</t>
  </si>
  <si>
    <t>Lees voordat u het Prijsopgaveformulier invult de instructies onder het tabblad 'Instructie'.</t>
  </si>
  <si>
    <t>Onderdeel</t>
  </si>
  <si>
    <t>Bijzonderheden</t>
  </si>
  <si>
    <t>Minimum prijs</t>
  </si>
  <si>
    <t>Maximum prijs</t>
  </si>
  <si>
    <t>Gelijkwaardig product Inschrijving</t>
  </si>
  <si>
    <t>Inschrijfprijs excl. btw</t>
  </si>
  <si>
    <t>Eenheid</t>
  </si>
  <si>
    <t>Verrekenprijzen leveren en monteren gesloten Systeemwanden</t>
  </si>
  <si>
    <t>Gesloten systeemwand (enkele beplating), wit</t>
  </si>
  <si>
    <t>Hoogte: 2700mm</t>
  </si>
  <si>
    <t>nvt</t>
  </si>
  <si>
    <t>m2</t>
  </si>
  <si>
    <t>Meerprijs</t>
  </si>
  <si>
    <t>Gesloten systeemwand vanaf 2700 tot 3000mm</t>
  </si>
  <si>
    <t>Gesloten systeemwand vanaf 3000 mm</t>
  </si>
  <si>
    <t>Gesloten systeemwand (dubbele beplating), wit</t>
  </si>
  <si>
    <t>Gesloten systeemwand (dubbele beplating), groen (NCS: 3020-G60Y)</t>
  </si>
  <si>
    <t>Toevoegingen bij gesloten Systeemwanden</t>
  </si>
  <si>
    <t>Eenzijdig magnetisch whiteboardpaneel leveren en monteren</t>
  </si>
  <si>
    <t xml:space="preserve">Meerprijs </t>
  </si>
  <si>
    <t>Whiteboardpaneel contramal leveren en monteren</t>
  </si>
  <si>
    <t>stuk</t>
  </si>
  <si>
    <t>Aanbrengen achterhout in gesloten systeemwand</t>
  </si>
  <si>
    <t>Perfowand 'mensenpatroon' - akoestisch paneel</t>
  </si>
  <si>
    <t>Paneel in basiswand; beige (NCS: S 050-Y50R)</t>
  </si>
  <si>
    <t>Halfschalige voorzetwand; eenzijdig beplaat; wit</t>
  </si>
  <si>
    <t>Verrekenprijzen leveren en monteren glazen Systeemwanden</t>
  </si>
  <si>
    <t>Glazen systeemwand: type 2 (wandhoge cassettes)</t>
  </si>
  <si>
    <t>Print op glas (of gelijkwaardig)</t>
  </si>
  <si>
    <t>Glazen systeemwand: type 4 enkelglas (volglas met zwarte profielen)</t>
  </si>
  <si>
    <t>Deels gesloten, deels transparante systeemwand: type 5</t>
  </si>
  <si>
    <t>Toevoegingen bij glazen Systeemwanden</t>
  </si>
  <si>
    <t>1 laag transparante kleurfolie (Avery 700 PF, of gelijkwaardig)</t>
  </si>
  <si>
    <t>Incl. wiebertjes</t>
  </si>
  <si>
    <t>1 laag opaalfolie</t>
  </si>
  <si>
    <t>1 laag matterende folie (privacy folie)</t>
  </si>
  <si>
    <t>Gemoffelde poedercoating</t>
  </si>
  <si>
    <t>Minimaal 60 micron</t>
  </si>
  <si>
    <t>Eenzijdig akoestisch gelaagd veiligheidsglas</t>
  </si>
  <si>
    <t>Verrekenprijzen hergebruik Systeemwanden</t>
  </si>
  <si>
    <t>Demonteren gesloten dichte wand (enkele beplating)</t>
  </si>
  <si>
    <t>Opnieuw monteren gesloten dichte wand (enkele beplating)</t>
  </si>
  <si>
    <t>Demonteren gesloten dichte wand (dubbele beplating)</t>
  </si>
  <si>
    <t>Opnieuw monteren gesloten dichte wand (dubbele beplating)</t>
  </si>
  <si>
    <t>Demonteren glazen systeemwand: type 1 (cassettes)</t>
  </si>
  <si>
    <t>Demonteren glazen systeemwand: type 2 (wandhoge cassettes)</t>
  </si>
  <si>
    <t>Opnieuw monteren glazen systeemwand: type 2 (wandhoge cassettes)</t>
  </si>
  <si>
    <t>Demonteren glazen systeemwand: type 3 dubbelglas (volglas)</t>
  </si>
  <si>
    <t>Opnieuw monteren glazen systeemwand: type 3 dubbelglas (volglas)</t>
  </si>
  <si>
    <t xml:space="preserve">Demonteren glazen systeemwand: type 4 enkelglas (volglas met zwarte profielen)	</t>
  </si>
  <si>
    <t>Opnieuw monteren glazen systeemwand: type 4 dubbelglas (volglas met zwarte profielen)</t>
  </si>
  <si>
    <t xml:space="preserve">Demonteren deels gesloten, deels transparante systeemwand: type 5 </t>
  </si>
  <si>
    <t>Opnieuw deels gesloten, deels transparante systeemwand: type 5</t>
  </si>
  <si>
    <t>Demontage deur met stopper</t>
  </si>
  <si>
    <t>Opnieuw monteren deur met stopper</t>
  </si>
  <si>
    <t>Verrekenprijzen levering en monteren deuren</t>
  </si>
  <si>
    <t>Kozijn met deur: Verdiepingshoog; HPL toplaag eiken (F5374 Elegant Oak, of gelijkwaardig)</t>
  </si>
  <si>
    <t>Incl. RVS hang- en sluitwerk (dag en nachtschoot); ca. 900 x ca. 3000 mm; ca. 20 kg/m2</t>
  </si>
  <si>
    <t>Kozijn met deur: Verdiepingshoog; HPL toplaag wit (F1040 Alpino, of gelijkwaardig)</t>
  </si>
  <si>
    <t>Kozijn met deur: verhoogde isolatie; ca. 33kg</t>
  </si>
  <si>
    <t>3-puntssluiting</t>
  </si>
  <si>
    <t>Plaatsen cilinderslot; RVS; 60mm</t>
  </si>
  <si>
    <t>Elektronische deuropener; 24V; Maasland RST00FS (of gelijkwaardig)</t>
  </si>
  <si>
    <t>Incl. Kozijnstijl en vaste deurknop</t>
  </si>
  <si>
    <t>Toevoegingen bij deuren</t>
  </si>
  <si>
    <t>Valdorpel in deur en drempel in kozijn (geluiddempend)</t>
  </si>
  <si>
    <t>Deurdranger</t>
  </si>
  <si>
    <t>Type: Geze TS3000 (of gelijkwaardig)</t>
  </si>
  <si>
    <t>Deur brandwerendheid: 30 minuten</t>
  </si>
  <si>
    <t>Deur brandwerendheid: 60 minuten</t>
  </si>
  <si>
    <t>RVS deurstop op vloer</t>
  </si>
  <si>
    <t>Akoestisch doek en Full colour prints</t>
  </si>
  <si>
    <t>Peesdoek met digitale full colour print</t>
  </si>
  <si>
    <t>Excl. frame en akoestische vulling</t>
  </si>
  <si>
    <t>Peesdoek met akoestische vulling; en digitale full colour print</t>
  </si>
  <si>
    <t>Incl. frame</t>
  </si>
  <si>
    <t>Digitale full colour print op dicht paneel</t>
  </si>
  <si>
    <t>Digitale full colour print op glazen paneel</t>
  </si>
  <si>
    <t>Digitale full colour print op deur</t>
  </si>
  <si>
    <t>Verrekenprijzen leveren en monteren Vouwwanden</t>
  </si>
  <si>
    <t>Vouwwand met 1 punts ophanging</t>
  </si>
  <si>
    <t>Hoogte: 2700mm / Type: Breedveld P110 (of gelijkwaardig)</t>
  </si>
  <si>
    <t>Vouwwand met 2 punts ophanging</t>
  </si>
  <si>
    <t>Verrekenprijzen leveren en monteren Systeemplafonds</t>
  </si>
  <si>
    <t>Bandraster</t>
  </si>
  <si>
    <t>m1</t>
  </si>
  <si>
    <t>Kantlatten</t>
  </si>
  <si>
    <t>Plafondpanelen type 1: Mineraalvezel</t>
  </si>
  <si>
    <t>Rockfon Blanca of OWA Sinfonia Silencia (of gelijkwaardig); 600x600mm</t>
  </si>
  <si>
    <t>Plafondpanelen met hoge akoestische waarde (min. 40dB)</t>
  </si>
  <si>
    <t>Rockfon Blanca 40dB of OWA Sinfonia Privacy (of gelijkwaardig); 600x600mm</t>
  </si>
  <si>
    <t>Plafondpanelen type 2: Massief houten grill</t>
  </si>
  <si>
    <t>Shiluvit (of gelijkwaardig); 600x600mm</t>
  </si>
  <si>
    <t>Plafondpanelen type 3: Gipsvinyl; voor hygiënische ruimtes</t>
  </si>
  <si>
    <t>AXvinyl Astrimex (of gelijkwaardig); wit; 1200x600x8mm</t>
  </si>
  <si>
    <t>Steenwollen dekens op systeemplafond</t>
  </si>
  <si>
    <t>Dikte: 15mm</t>
  </si>
  <si>
    <t>Afdekken beschadiging in plafondraster d.m.v. magneetstrips</t>
  </si>
  <si>
    <t>ca. 100mm breed</t>
  </si>
  <si>
    <t>Achterhout plaatsen</t>
  </si>
  <si>
    <t>Incl. uitsparing</t>
  </si>
  <si>
    <t xml:space="preserve">LED inbouwspot </t>
  </si>
  <si>
    <t>Pragmalux Ponto vierkant / 1V; 24W; 4000k; 60 graden (of gelijkwaardig)</t>
  </si>
  <si>
    <t>Verrekenprijzen hergebruik Systeemplafonds</t>
  </si>
  <si>
    <t>Plafondpanelen uit bandraster nemen en stofvrij afgedekt opslaan op UWV-locatie</t>
  </si>
  <si>
    <t>Demonteren bandrasters en kantlatten</t>
  </si>
  <si>
    <t>Op UWV-locatie opgeslagen plafondpanelen opnieuw plaatsen</t>
  </si>
  <si>
    <t>Verrekenprijzen leveren en (de)monteren Drukschotten</t>
  </si>
  <si>
    <t>Drukschot 32 Db (Nofisol, of gelijkwaardig)</t>
  </si>
  <si>
    <t>400mm hoog / incl. afplakken met alu tape</t>
  </si>
  <si>
    <t>Eenzijdig 2mm antidreun toevoegen: 38 dB</t>
  </si>
  <si>
    <t>400mm hoog / incl. afplakken met alu tape; en openen en sluiten systeemplafond</t>
  </si>
  <si>
    <t>600mm hoog / incl. afplakken met alu tape</t>
  </si>
  <si>
    <t>600mm hoog / incl. afplakken met alu tape; en openen en sluiten systeemplafond</t>
  </si>
  <si>
    <t>800mm hoog / incl. afplakken met alu tape</t>
  </si>
  <si>
    <t>800mm hoog / incl. afplakken met alu tape; en openen en sluiten systeemplafond</t>
  </si>
  <si>
    <t>1000mm hoog / incl. afplakken met alu tape</t>
  </si>
  <si>
    <t>1000mm hoog / incl. afplakken met alu tape; en openen en sluiten systeemplafond</t>
  </si>
  <si>
    <t>Sparing aanbrengen in drukschot</t>
  </si>
  <si>
    <t>Sparingen en naden in drukschotten 32Db afdichten</t>
  </si>
  <si>
    <t>(Geluidsdicht afgedicht)</t>
  </si>
  <si>
    <t xml:space="preserve">Drukschot 32 Db demonteren </t>
  </si>
  <si>
    <t>Incl. openen en sluiten systeemplafond</t>
  </si>
  <si>
    <t>Verrekenprijzen leveren en monteren overige materialen</t>
  </si>
  <si>
    <t>Hoek 90 graden door middel van aluminiumkoker</t>
  </si>
  <si>
    <t>104mm</t>
  </si>
  <si>
    <t>T-aansluiting door middel van aluminiumkoker</t>
  </si>
  <si>
    <t>Gevelaansluiting schuin</t>
  </si>
  <si>
    <t>Gevelaansluiting dicht</t>
  </si>
  <si>
    <t>Muuraansluiting tegen ronde kolom</t>
  </si>
  <si>
    <t>Onderbreking in de wand in verband met bouwkundige kolommen</t>
  </si>
  <si>
    <t>Sparing (voor kabelgoot, convector)</t>
  </si>
  <si>
    <t>Wandverjonging</t>
  </si>
  <si>
    <t>Eindafwerkingprofiel vrijstaande wand</t>
  </si>
  <si>
    <t>Hoogte: 2700 - 3000mm</t>
  </si>
  <si>
    <t>Verticaal afkitten gevelaansluiting</t>
  </si>
  <si>
    <t>Incl. wandgoot</t>
  </si>
  <si>
    <t>Kabelgoot afdichten</t>
  </si>
  <si>
    <t>Incl. openen en sluiten</t>
  </si>
  <si>
    <t>Opslagkosten per jaar</t>
  </si>
  <si>
    <t>Opslag van onderdelen voor hergebruik</t>
  </si>
  <si>
    <t>Geen min/max</t>
  </si>
  <si>
    <t>m3</t>
  </si>
  <si>
    <t>Afvoeren en (verantwoord) verwerken van:</t>
  </si>
  <si>
    <t xml:space="preserve">Gesloten systeemwand (enkele beplating) </t>
  </si>
  <si>
    <t>Gesloten systeemwand (dubbele beplating)</t>
  </si>
  <si>
    <t>Glazen systeemwand: type 1 (cassettes)</t>
  </si>
  <si>
    <t>Glazen systeemwand: type 3 dubbelglas (volglas)</t>
  </si>
  <si>
    <t>Deur; HPL toplaag</t>
  </si>
  <si>
    <t>ca. 900 x ca. 3000 mm; ca. 20 kg/m2</t>
  </si>
  <si>
    <t>Verlichtingsarmaturen</t>
  </si>
  <si>
    <t>Systeemplafond</t>
  </si>
  <si>
    <t>Incl. plafondpanelen, kantlatten en bandraster</t>
  </si>
  <si>
    <t>Plafondpanelen</t>
  </si>
  <si>
    <t>Excl. kantlatten en bandraster</t>
  </si>
  <si>
    <t>Drukschot 32 Db</t>
  </si>
  <si>
    <t>Uurloon</t>
  </si>
  <si>
    <t>Monteur</t>
  </si>
  <si>
    <t>uur</t>
  </si>
  <si>
    <t>Projectleider</t>
  </si>
  <si>
    <t>Tekenaar</t>
  </si>
  <si>
    <t>Werkvoorbereider</t>
  </si>
  <si>
    <t>Reparatiewerkzaamheden deuren en Systeemwanden</t>
  </si>
  <si>
    <t>Toeslagen</t>
  </si>
  <si>
    <t>Toeslag avonduren (na 19:00 uur)</t>
  </si>
  <si>
    <t>%</t>
  </si>
  <si>
    <t>Toeslag zaterdaguren</t>
  </si>
  <si>
    <t>Toeslag zon- en feestdag uren</t>
  </si>
  <si>
    <t>Fictief project Systeemwanden en -plafonds</t>
  </si>
  <si>
    <t>Project onderdeel Klantzone</t>
  </si>
  <si>
    <t>Inschrijfprijs</t>
  </si>
  <si>
    <t xml:space="preserve">Benodigde netto hoeveelheid </t>
  </si>
  <si>
    <t>Totale Inschrijfprijs - exclusief btw</t>
  </si>
  <si>
    <t>Demontage</t>
  </si>
  <si>
    <t>Afvoeren en (verantwoord) verwerken:</t>
  </si>
  <si>
    <t>Deur; HPL toplaag; ca. 900 x ca. 3000 mm; ca. 20 kg/m2</t>
  </si>
  <si>
    <t>Leveren en monteren Systeemwanden</t>
  </si>
  <si>
    <t>Perfowand akoestisch maatwerkpaneel</t>
  </si>
  <si>
    <t>Leveren en monteren deuren</t>
  </si>
  <si>
    <t>Leveren en monteren Systeemplafonds</t>
  </si>
  <si>
    <t>Leveren en monteren Drukschotten</t>
  </si>
  <si>
    <t>Drukschot 32 Db (600mm hoog)</t>
  </si>
  <si>
    <t>Drukschot 32 Db (800mm hoog)</t>
  </si>
  <si>
    <t>Leveren en monteren overige materialen</t>
  </si>
  <si>
    <t>Totaalprijs Klantzone</t>
  </si>
  <si>
    <t>Project onderdeel Werkzone</t>
  </si>
  <si>
    <t>Demonteren glazen systeemwand: type 3 (volglas)</t>
  </si>
  <si>
    <t>Gesloten systeemwand vanaf 2700 tot 3200mm</t>
  </si>
  <si>
    <t>1 laag transparante kleurfolie</t>
  </si>
  <si>
    <t>Plafondpanelen type 4: Gipsvinyl; voor hygiënische ruimtes</t>
  </si>
  <si>
    <t>Drukschot 32 Db (1000mm hoog)</t>
  </si>
  <si>
    <t>Totaalprijs Werkzone</t>
  </si>
  <si>
    <t>Totale Inschrijfprijs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</si>
</sst>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2]\ * #,##0.00_ ;_ [$€-2]\ * \-#,##0.00_ ;_ [$€-2]\ * &quot;-&quot;??_ ;_ @_ "/>
  </numFmts>
  <fonts count="23">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2"/>
      <color theme="1"/>
      <name val="Verdana"/>
      <family val="2"/>
    </font>
    <font>
      <b/>
      <sz val="12"/>
      <color theme="0"/>
      <name val="Verdana"/>
      <family val="2"/>
    </font>
    <font>
      <sz val="9"/>
      <color rgb="FFFF0000"/>
      <name val="Verdana"/>
      <family val="2"/>
    </font>
    <font>
      <sz val="9"/>
      <color rgb="FF000000"/>
      <name val="Verdana"/>
      <family val="2"/>
    </font>
    <font>
      <b/>
      <sz val="9"/>
      <color rgb="FF000000"/>
      <name val="Verdana"/>
      <family val="2"/>
    </font>
    <font>
      <b/>
      <u/>
      <sz val="9"/>
      <color rgb="FF000000"/>
      <name val="Verdana"/>
      <family val="2"/>
    </font>
    <font>
      <sz val="9"/>
      <color theme="1"/>
      <name val="Verdana"/>
      <family val="2"/>
    </font>
    <font>
      <b/>
      <u/>
      <sz val="12"/>
      <color rgb="FFFFFFFF"/>
      <name val="Verdana"/>
      <family val="2"/>
    </font>
    <font>
      <b/>
      <sz val="12"/>
      <color rgb="FFFFFFFF"/>
      <name val="Verdana"/>
      <family val="2"/>
    </font>
    <font>
      <b/>
      <sz val="11"/>
      <color rgb="FFFFFFFF"/>
      <name val="Verdana"/>
      <family val="2"/>
    </font>
    <font>
      <sz val="9"/>
      <color rgb="FFC00000"/>
      <name val="Verdana"/>
      <family val="2"/>
    </font>
    <font>
      <sz val="10"/>
      <color theme="0"/>
      <name val="Verdana"/>
      <family val="2"/>
    </font>
    <font>
      <sz val="14"/>
      <color theme="1"/>
      <name val="Verdana"/>
      <family val="2"/>
    </font>
    <font>
      <b/>
      <sz val="14"/>
      <color theme="1"/>
      <name val="Verdana"/>
      <family val="2"/>
    </font>
    <font>
      <i/>
      <sz val="9"/>
      <color rgb="FF000000"/>
      <name val="Verdana"/>
      <family val="2"/>
    </font>
    <font>
      <sz val="9"/>
      <color theme="0"/>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2" tint="-9.9978637043366805E-2"/>
        <bgColor indexed="64"/>
      </patternFill>
    </fill>
    <fill>
      <patternFill patternType="solid">
        <fgColor rgb="FFFFFF00"/>
        <bgColor indexed="64"/>
      </patternFill>
    </fill>
  </fills>
  <borders count="6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hair">
        <color theme="3"/>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hair">
        <color theme="3"/>
      </left>
      <right style="hair">
        <color theme="3"/>
      </right>
      <top style="hair">
        <color theme="3"/>
      </top>
      <bottom/>
      <diagonal/>
    </border>
    <border>
      <left style="hair">
        <color theme="3"/>
      </left>
      <right style="hair">
        <color theme="3"/>
      </right>
      <top style="double">
        <color rgb="FF000000"/>
      </top>
      <bottom style="hair">
        <color theme="3"/>
      </bottom>
      <diagonal/>
    </border>
    <border>
      <left style="hair">
        <color theme="3"/>
      </left>
      <right style="double">
        <color rgb="FF0078D2"/>
      </right>
      <top style="double">
        <color rgb="FF000000"/>
      </top>
      <bottom style="hair">
        <color theme="3"/>
      </bottom>
      <diagonal/>
    </border>
    <border>
      <left style="hair">
        <color theme="3"/>
      </left>
      <right style="double">
        <color rgb="FF1E75CF"/>
      </right>
      <top style="double">
        <color rgb="FF0078D2"/>
      </top>
      <bottom style="hair">
        <color theme="3"/>
      </bottom>
      <diagonal/>
    </border>
    <border>
      <left style="hair">
        <color theme="3"/>
      </left>
      <right style="double">
        <color rgb="FF1E75CF"/>
      </right>
      <top style="hair">
        <color theme="3"/>
      </top>
      <bottom style="hair">
        <color theme="3"/>
      </bottom>
      <diagonal/>
    </border>
    <border>
      <left style="hair">
        <color theme="3"/>
      </left>
      <right style="double">
        <color rgb="FF1E75CF"/>
      </right>
      <top style="hair">
        <color theme="3"/>
      </top>
      <bottom style="double">
        <color rgb="FF0078D2"/>
      </bottom>
      <diagonal/>
    </border>
    <border>
      <left/>
      <right/>
      <top/>
      <bottom style="double">
        <color rgb="FF1E75CF"/>
      </bottom>
      <diagonal/>
    </border>
    <border>
      <left/>
      <right style="double">
        <color rgb="FF1E75CF"/>
      </right>
      <top/>
      <bottom style="double">
        <color rgb="FF1E75CF"/>
      </bottom>
      <diagonal/>
    </border>
    <border>
      <left style="hair">
        <color theme="3"/>
      </left>
      <right style="hair">
        <color theme="3"/>
      </right>
      <top style="double">
        <color rgb="FF000000"/>
      </top>
      <bottom style="double">
        <color rgb="FF1E75CF"/>
      </bottom>
      <diagonal/>
    </border>
    <border>
      <left style="hair">
        <color theme="3"/>
      </left>
      <right style="double">
        <color rgb="FF0078D2"/>
      </right>
      <top style="double">
        <color rgb="FF000000"/>
      </top>
      <bottom style="double">
        <color rgb="FF1E75CF"/>
      </bottom>
      <diagonal/>
    </border>
    <border>
      <left/>
      <right/>
      <top style="thin">
        <color theme="0"/>
      </top>
      <bottom style="thin">
        <color theme="0"/>
      </bottom>
      <diagonal/>
    </border>
    <border>
      <left style="double">
        <color rgb="FF1E75CF"/>
      </left>
      <right/>
      <top style="double">
        <color rgb="FF1E75CF"/>
      </top>
      <bottom/>
      <diagonal/>
    </border>
    <border>
      <left/>
      <right/>
      <top style="double">
        <color rgb="FF1E75CF"/>
      </top>
      <bottom/>
      <diagonal/>
    </border>
    <border>
      <left/>
      <right style="double">
        <color rgb="FF1E75CF"/>
      </right>
      <top style="double">
        <color rgb="FF1E75CF"/>
      </top>
      <bottom/>
      <diagonal/>
    </border>
    <border>
      <left style="double">
        <color rgb="FF1E75CF"/>
      </left>
      <right/>
      <top/>
      <bottom style="double">
        <color rgb="FF1E75CF"/>
      </bottom>
      <diagonal/>
    </border>
    <border>
      <left style="double">
        <color rgb="FF1E75CF"/>
      </left>
      <right/>
      <top style="double">
        <color rgb="FF1E75CF"/>
      </top>
      <bottom style="double">
        <color rgb="FF1E75CF"/>
      </bottom>
      <diagonal/>
    </border>
    <border>
      <left/>
      <right/>
      <top style="double">
        <color rgb="FF1E75CF"/>
      </top>
      <bottom style="double">
        <color rgb="FF1E75CF"/>
      </bottom>
      <diagonal/>
    </border>
    <border>
      <left/>
      <right style="double">
        <color rgb="FF1E75CF"/>
      </right>
      <top style="double">
        <color rgb="FF1E75CF"/>
      </top>
      <bottom style="double">
        <color rgb="FF1E75CF"/>
      </bottom>
      <diagonal/>
    </border>
    <border>
      <left style="double">
        <color theme="4"/>
      </left>
      <right/>
      <top style="double">
        <color theme="4"/>
      </top>
      <bottom style="double">
        <color theme="4"/>
      </bottom>
      <diagonal/>
    </border>
    <border>
      <left style="hair">
        <color theme="3"/>
      </left>
      <right style="hair">
        <color theme="3"/>
      </right>
      <top/>
      <bottom style="hair">
        <color theme="3"/>
      </bottom>
      <diagonal/>
    </border>
    <border>
      <left/>
      <right style="hair">
        <color theme="3"/>
      </right>
      <top style="double">
        <color rgb="FF0078D2"/>
      </top>
      <bottom style="hair">
        <color theme="3"/>
      </bottom>
      <diagonal/>
    </border>
    <border>
      <left/>
      <right style="hair">
        <color theme="3"/>
      </right>
      <top style="hair">
        <color theme="3"/>
      </top>
      <bottom style="hair">
        <color theme="3"/>
      </bottom>
      <diagonal/>
    </border>
    <border>
      <left/>
      <right style="hair">
        <color theme="3"/>
      </right>
      <top style="hair">
        <color theme="3"/>
      </top>
      <bottom style="double">
        <color rgb="FF0078D2"/>
      </bottom>
      <diagonal/>
    </border>
    <border>
      <left style="double">
        <color rgb="FF0078D2"/>
      </left>
      <right/>
      <top style="hair">
        <color theme="3"/>
      </top>
      <bottom style="hair">
        <color theme="3"/>
      </bottom>
      <diagonal/>
    </border>
    <border>
      <left/>
      <right style="hair">
        <color theme="3"/>
      </right>
      <top style="double">
        <color rgb="FF000000"/>
      </top>
      <bottom style="double">
        <color rgb="FF1E75CF"/>
      </bottom>
      <diagonal/>
    </border>
    <border>
      <left style="double">
        <color rgb="FF0078D2"/>
      </left>
      <right/>
      <top style="double">
        <color rgb="FF0078D2"/>
      </top>
      <bottom style="hair">
        <color theme="3"/>
      </bottom>
      <diagonal/>
    </border>
    <border>
      <left style="double">
        <color rgb="FF0078D2"/>
      </left>
      <right/>
      <top style="double">
        <color rgb="FF000000"/>
      </top>
      <bottom style="double">
        <color rgb="FF0078D2"/>
      </bottom>
      <diagonal/>
    </border>
    <border>
      <left/>
      <right style="hair">
        <color theme="3"/>
      </right>
      <top style="double">
        <color rgb="FF000000"/>
      </top>
      <bottom style="double">
        <color rgb="FF0078D2"/>
      </bottom>
      <diagonal/>
    </border>
    <border>
      <left style="double">
        <color rgb="FF0078D2"/>
      </left>
      <right/>
      <top style="double">
        <color rgb="FF000000"/>
      </top>
      <bottom style="double">
        <color rgb="FF1E75CF"/>
      </bottom>
      <diagonal/>
    </border>
  </borders>
  <cellStyleXfs count="1">
    <xf numFmtId="0" fontId="0" fillId="0" borderId="0"/>
  </cellStyleXfs>
  <cellXfs count="141">
    <xf numFmtId="0" fontId="0" fillId="0" borderId="0" xfId="0"/>
    <xf numFmtId="165" fontId="4" fillId="5" borderId="8" xfId="0" applyNumberFormat="1" applyFont="1" applyFill="1" applyBorder="1" applyAlignment="1" applyProtection="1">
      <alignment horizontal="left"/>
      <protection locked="0"/>
    </xf>
    <xf numFmtId="165" fontId="0" fillId="5" borderId="8" xfId="0" applyNumberFormat="1" applyFill="1" applyBorder="1" applyAlignment="1" applyProtection="1">
      <alignment horizontal="left"/>
      <protection locked="0"/>
    </xf>
    <xf numFmtId="9" fontId="0" fillId="5" borderId="8" xfId="0" applyNumberFormat="1" applyFill="1" applyBorder="1" applyAlignment="1" applyProtection="1">
      <alignment horizontal="right"/>
      <protection locked="0"/>
    </xf>
    <xf numFmtId="49" fontId="4" fillId="8" borderId="8" xfId="0" applyNumberFormat="1" applyFont="1" applyFill="1" applyBorder="1" applyProtection="1">
      <protection locked="0"/>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horizontal="center" vertical="center"/>
    </xf>
    <xf numFmtId="9" fontId="18" fillId="0" borderId="1" xfId="0" applyNumberFormat="1" applyFont="1" applyBorder="1"/>
    <xf numFmtId="0" fontId="6" fillId="0" borderId="2" xfId="0" applyFont="1" applyBorder="1"/>
    <xf numFmtId="0" fontId="6" fillId="0" borderId="2" xfId="0" applyFont="1" applyBorder="1" applyAlignment="1">
      <alignment wrapText="1"/>
    </xf>
    <xf numFmtId="0" fontId="6" fillId="0" borderId="3" xfId="0" applyFont="1" applyBorder="1"/>
    <xf numFmtId="0" fontId="6" fillId="0" borderId="5" xfId="0" applyFont="1" applyBorder="1"/>
    <xf numFmtId="0" fontId="6" fillId="0" borderId="5" xfId="0" applyFont="1" applyBorder="1" applyAlignment="1">
      <alignment wrapText="1"/>
    </xf>
    <xf numFmtId="0" fontId="3" fillId="4" borderId="19" xfId="0" applyFont="1" applyFill="1" applyBorder="1" applyAlignment="1">
      <alignment horizontal="left"/>
    </xf>
    <xf numFmtId="0" fontId="3" fillId="4" borderId="0" xfId="0" applyFont="1" applyFill="1" applyAlignment="1">
      <alignment horizontal="left"/>
    </xf>
    <xf numFmtId="0" fontId="3" fillId="4" borderId="4" xfId="0" applyFont="1" applyFill="1" applyBorder="1" applyAlignment="1">
      <alignment horizontal="left"/>
    </xf>
    <xf numFmtId="0" fontId="2" fillId="0" borderId="1" xfId="0" applyFont="1" applyBorder="1" applyAlignment="1">
      <alignment horizontal="center" vertical="center"/>
    </xf>
    <xf numFmtId="0" fontId="2" fillId="0" borderId="5" xfId="0" applyFont="1" applyBorder="1" applyAlignment="1">
      <alignment horizontal="left" wrapText="1"/>
    </xf>
    <xf numFmtId="0" fontId="2" fillId="0" borderId="2" xfId="0" applyFont="1" applyBorder="1" applyAlignment="1">
      <alignment horizontal="center"/>
    </xf>
    <xf numFmtId="0" fontId="6" fillId="0" borderId="2"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6" fillId="0" borderId="6" xfId="0" applyFont="1" applyBorder="1"/>
    <xf numFmtId="164" fontId="0" fillId="2" borderId="8" xfId="0" applyNumberFormat="1" applyFill="1" applyBorder="1" applyAlignment="1">
      <alignment horizontal="center"/>
    </xf>
    <xf numFmtId="0" fontId="0" fillId="2" borderId="8" xfId="0" applyFill="1" applyBorder="1" applyAlignment="1">
      <alignment horizontal="center"/>
    </xf>
    <xf numFmtId="0" fontId="0" fillId="2" borderId="29" xfId="0" applyFill="1" applyBorder="1" applyAlignment="1">
      <alignment horizontal="center" vertical="center"/>
    </xf>
    <xf numFmtId="0" fontId="0" fillId="0" borderId="57" xfId="0" applyBorder="1" applyAlignment="1">
      <alignment horizontal="left" wrapText="1"/>
    </xf>
    <xf numFmtId="0" fontId="0" fillId="0" borderId="55" xfId="0" applyBorder="1" applyAlignment="1">
      <alignment horizontal="left" wrapText="1"/>
    </xf>
    <xf numFmtId="0" fontId="0" fillId="0" borderId="38" xfId="0" applyBorder="1" applyAlignment="1">
      <alignment horizontal="center" vertical="center"/>
    </xf>
    <xf numFmtId="165" fontId="4" fillId="3" borderId="8" xfId="0" applyNumberFormat="1" applyFont="1" applyFill="1" applyBorder="1" applyAlignment="1">
      <alignment horizontal="center"/>
    </xf>
    <xf numFmtId="1" fontId="0" fillId="0" borderId="8" xfId="0" applyNumberFormat="1" applyBorder="1" applyAlignment="1">
      <alignment horizontal="center" vertical="center"/>
    </xf>
    <xf numFmtId="165" fontId="6" fillId="0" borderId="29" xfId="0" applyNumberFormat="1" applyFont="1" applyBorder="1" applyAlignment="1">
      <alignment horizontal="center" vertical="center"/>
    </xf>
    <xf numFmtId="1" fontId="0" fillId="3" borderId="8" xfId="0" applyNumberFormat="1" applyFill="1" applyBorder="1" applyAlignment="1">
      <alignment horizontal="center" vertical="center"/>
    </xf>
    <xf numFmtId="1" fontId="0" fillId="2" borderId="8" xfId="0" applyNumberFormat="1" applyFill="1" applyBorder="1" applyAlignment="1">
      <alignment horizontal="center"/>
    </xf>
    <xf numFmtId="0" fontId="0" fillId="0" borderId="28" xfId="0" applyBorder="1" applyAlignment="1">
      <alignment horizontal="center" wrapText="1" indent="2"/>
    </xf>
    <xf numFmtId="0" fontId="0" fillId="3" borderId="55" xfId="0" applyFill="1" applyBorder="1" applyAlignment="1">
      <alignment wrapText="1"/>
    </xf>
    <xf numFmtId="1" fontId="0" fillId="0" borderId="53" xfId="0" applyNumberFormat="1" applyBorder="1" applyAlignment="1">
      <alignment horizontal="center" vertical="center"/>
    </xf>
    <xf numFmtId="0" fontId="0" fillId="3" borderId="28" xfId="0" applyFill="1" applyBorder="1" applyAlignment="1">
      <alignment horizontal="center" wrapText="1" indent="2"/>
    </xf>
    <xf numFmtId="0" fontId="0" fillId="0" borderId="55" xfId="0" applyBorder="1" applyAlignment="1">
      <alignment wrapText="1"/>
    </xf>
    <xf numFmtId="0" fontId="0" fillId="3" borderId="57" xfId="0" applyFill="1" applyBorder="1" applyAlignment="1">
      <alignment horizontal="center" wrapText="1" indent="2"/>
    </xf>
    <xf numFmtId="0" fontId="0" fillId="0" borderId="57" xfId="0" applyBorder="1" applyAlignment="1">
      <alignment horizontal="center" wrapText="1"/>
    </xf>
    <xf numFmtId="164" fontId="4" fillId="3" borderId="35" xfId="0" applyNumberFormat="1" applyFont="1" applyFill="1" applyBorder="1" applyAlignment="1">
      <alignment horizontal="center"/>
    </xf>
    <xf numFmtId="0" fontId="6" fillId="0" borderId="35" xfId="0" applyFont="1" applyBorder="1" applyAlignment="1">
      <alignment horizontal="center" vertical="center"/>
    </xf>
    <xf numFmtId="165" fontId="6" fillId="0" borderId="36" xfId="0" applyNumberFormat="1" applyFont="1" applyBorder="1" applyAlignment="1">
      <alignment horizontal="center" vertical="center"/>
    </xf>
    <xf numFmtId="164" fontId="0" fillId="2" borderId="29" xfId="0" applyNumberFormat="1" applyFill="1" applyBorder="1" applyAlignment="1">
      <alignment horizontal="center" vertical="center"/>
    </xf>
    <xf numFmtId="1" fontId="0" fillId="3" borderId="8" xfId="0" applyNumberFormat="1" applyFill="1" applyBorder="1" applyAlignment="1">
      <alignment horizontal="center"/>
    </xf>
    <xf numFmtId="1" fontId="0" fillId="3" borderId="34" xfId="0" applyNumberFormat="1" applyFill="1" applyBorder="1" applyAlignment="1">
      <alignment horizontal="center"/>
    </xf>
    <xf numFmtId="164" fontId="4" fillId="3" borderId="42" xfId="0" applyNumberFormat="1" applyFont="1" applyFill="1" applyBorder="1" applyAlignment="1">
      <alignment horizontal="center"/>
    </xf>
    <xf numFmtId="0" fontId="6" fillId="0" borderId="42" xfId="0" applyFont="1" applyBorder="1" applyAlignment="1">
      <alignment horizontal="center" vertical="center"/>
    </xf>
    <xf numFmtId="165" fontId="6" fillId="0" borderId="43" xfId="0" applyNumberFormat="1"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0" fontId="6" fillId="0" borderId="7" xfId="0" applyFont="1" applyBorder="1" applyAlignment="1">
      <alignment horizontal="center" vertical="center"/>
    </xf>
    <xf numFmtId="164" fontId="20" fillId="6" borderId="33" xfId="0" applyNumberFormat="1" applyFont="1" applyFill="1" applyBorder="1" applyAlignment="1">
      <alignment horizontal="center" vertical="center"/>
    </xf>
    <xf numFmtId="0" fontId="6" fillId="0" borderId="7" xfId="0" applyFont="1" applyBorder="1"/>
    <xf numFmtId="0" fontId="6" fillId="0" borderId="7" xfId="0" applyFont="1" applyBorder="1" applyAlignment="1">
      <alignment wrapText="1"/>
    </xf>
    <xf numFmtId="0" fontId="6" fillId="0" borderId="7" xfId="0" applyFont="1" applyBorder="1" applyAlignment="1">
      <alignment horizontal="center"/>
    </xf>
    <xf numFmtId="9" fontId="18" fillId="3" borderId="1" xfId="0" applyNumberFormat="1" applyFont="1" applyFill="1" applyBorder="1"/>
    <xf numFmtId="0" fontId="5" fillId="4" borderId="52" xfId="0" applyFont="1" applyFill="1" applyBorder="1"/>
    <xf numFmtId="0" fontId="5" fillId="4" borderId="0" xfId="0" applyFont="1" applyFill="1"/>
    <xf numFmtId="0" fontId="1" fillId="4" borderId="25" xfId="0" applyFont="1" applyFill="1" applyBorder="1" applyAlignment="1">
      <alignment vertical="center" wrapText="1"/>
    </xf>
    <xf numFmtId="0" fontId="1" fillId="4" borderId="54" xfId="0" applyFont="1" applyFill="1" applyBorder="1" applyAlignment="1">
      <alignment vertical="center" wrapText="1"/>
    </xf>
    <xf numFmtId="0" fontId="1" fillId="4" borderId="26"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0" fillId="2" borderId="38" xfId="0" applyFill="1" applyBorder="1" applyAlignment="1">
      <alignment horizontal="center"/>
    </xf>
    <xf numFmtId="164" fontId="4" fillId="3" borderId="8" xfId="0" applyNumberFormat="1" applyFont="1" applyFill="1" applyBorder="1" applyAlignment="1">
      <alignment horizontal="left"/>
    </xf>
    <xf numFmtId="165" fontId="4" fillId="3" borderId="8" xfId="0" applyNumberFormat="1" applyFont="1" applyFill="1" applyBorder="1"/>
    <xf numFmtId="165" fontId="6" fillId="0" borderId="6" xfId="0" applyNumberFormat="1" applyFont="1" applyBorder="1"/>
    <xf numFmtId="165" fontId="6" fillId="0" borderId="1" xfId="0" applyNumberFormat="1" applyFont="1" applyBorder="1"/>
    <xf numFmtId="0" fontId="0" fillId="0" borderId="57" xfId="0" applyBorder="1" applyAlignment="1">
      <alignment horizontal="center" wrapText="1" indent="2"/>
    </xf>
    <xf numFmtId="164" fontId="0" fillId="2" borderId="8" xfId="0" applyNumberFormat="1" applyFill="1" applyBorder="1" applyAlignment="1">
      <alignment horizontal="left"/>
    </xf>
    <xf numFmtId="164" fontId="0" fillId="2" borderId="8" xfId="0" applyNumberFormat="1" applyFill="1" applyBorder="1"/>
    <xf numFmtId="164" fontId="0" fillId="3" borderId="8" xfId="0" applyNumberFormat="1" applyFill="1" applyBorder="1" applyAlignment="1">
      <alignment horizontal="left"/>
    </xf>
    <xf numFmtId="0" fontId="0" fillId="3" borderId="38" xfId="0" applyFill="1" applyBorder="1" applyAlignment="1">
      <alignment horizontal="center"/>
    </xf>
    <xf numFmtId="0" fontId="17" fillId="7" borderId="30" xfId="0" applyFont="1" applyFill="1" applyBorder="1" applyAlignment="1">
      <alignment wrapText="1"/>
    </xf>
    <xf numFmtId="0" fontId="17" fillId="7" borderId="56" xfId="0" applyFont="1" applyFill="1" applyBorder="1" applyAlignment="1">
      <alignment wrapText="1"/>
    </xf>
    <xf numFmtId="164" fontId="0" fillId="7" borderId="31" xfId="0" applyNumberFormat="1" applyFill="1" applyBorder="1" applyAlignment="1">
      <alignment horizontal="left"/>
    </xf>
    <xf numFmtId="165" fontId="0" fillId="7" borderId="31" xfId="0" applyNumberFormat="1" applyFill="1" applyBorder="1" applyAlignment="1">
      <alignment horizontal="left"/>
    </xf>
    <xf numFmtId="0" fontId="0" fillId="7" borderId="39" xfId="0" applyFill="1" applyBorder="1" applyAlignment="1">
      <alignment horizontal="center"/>
    </xf>
    <xf numFmtId="1" fontId="18" fillId="0" borderId="1" xfId="0" applyNumberFormat="1" applyFont="1" applyBorder="1" applyAlignment="1">
      <alignment wrapText="1"/>
    </xf>
    <xf numFmtId="0" fontId="0" fillId="0" borderId="1" xfId="0" applyBorder="1"/>
    <xf numFmtId="0" fontId="22" fillId="0" borderId="1" xfId="0" applyFont="1" applyBorder="1"/>
    <xf numFmtId="0" fontId="0" fillId="0" borderId="2" xfId="0" applyBorder="1"/>
    <xf numFmtId="0" fontId="0" fillId="0" borderId="3" xfId="0" applyBorder="1"/>
    <xf numFmtId="0" fontId="0" fillId="0" borderId="6" xfId="0" applyBorder="1"/>
    <xf numFmtId="0" fontId="0" fillId="0" borderId="7" xfId="0" applyBorder="1" applyAlignment="1">
      <alignment vertical="top" wrapText="1"/>
    </xf>
    <xf numFmtId="0" fontId="0" fillId="0" borderId="1" xfId="0" applyBorder="1" applyAlignment="1">
      <alignment vertical="top" wrapText="1"/>
    </xf>
    <xf numFmtId="0" fontId="10" fillId="0" borderId="0" xfId="0" applyFont="1"/>
    <xf numFmtId="0" fontId="2" fillId="2" borderId="57" xfId="0" applyFont="1" applyFill="1" applyBorder="1" applyAlignment="1">
      <alignment horizontal="left" wrapText="1"/>
    </xf>
    <xf numFmtId="0" fontId="2" fillId="2" borderId="55" xfId="0" applyFont="1" applyFill="1" applyBorder="1" applyAlignment="1">
      <alignment horizontal="left" wrapText="1"/>
    </xf>
    <xf numFmtId="0" fontId="0" fillId="0" borderId="57" xfId="0" applyBorder="1" applyAlignment="1">
      <alignment horizontal="left" wrapText="1"/>
    </xf>
    <xf numFmtId="0" fontId="0" fillId="0" borderId="55" xfId="0" applyBorder="1" applyAlignment="1">
      <alignment horizontal="left" wrapText="1"/>
    </xf>
    <xf numFmtId="0" fontId="6" fillId="5" borderId="49" xfId="0" applyFont="1" applyFill="1" applyBorder="1" applyAlignment="1" applyProtection="1">
      <alignment horizontal="left"/>
      <protection locked="0"/>
    </xf>
    <xf numFmtId="0" fontId="6" fillId="5" borderId="50" xfId="0" applyFont="1" applyFill="1" applyBorder="1" applyAlignment="1" applyProtection="1">
      <alignment horizontal="left"/>
      <protection locked="0"/>
    </xf>
    <xf numFmtId="0" fontId="6" fillId="5" borderId="51" xfId="0" applyFont="1" applyFill="1" applyBorder="1" applyAlignment="1" applyProtection="1">
      <alignment horizontal="left"/>
      <protection locked="0"/>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3" borderId="57" xfId="0" applyFont="1" applyFill="1" applyBorder="1" applyAlignment="1">
      <alignment horizontal="left" wrapText="1"/>
    </xf>
    <xf numFmtId="0" fontId="10" fillId="3" borderId="55" xfId="0" applyFont="1" applyFill="1" applyBorder="1" applyAlignment="1">
      <alignment horizontal="left" wrapText="1"/>
    </xf>
    <xf numFmtId="0" fontId="19" fillId="0" borderId="3" xfId="0" applyFont="1" applyBorder="1" applyAlignment="1">
      <alignment horizontal="center" wrapText="1"/>
    </xf>
    <xf numFmtId="0" fontId="19" fillId="0" borderId="44" xfId="0" applyFont="1" applyBorder="1" applyAlignment="1">
      <alignment horizontal="center" wrapText="1"/>
    </xf>
    <xf numFmtId="0" fontId="19" fillId="0" borderId="6" xfId="0" applyFont="1" applyBorder="1" applyAlignment="1">
      <alignment horizontal="center" wrapText="1"/>
    </xf>
    <xf numFmtId="0" fontId="0" fillId="0" borderId="57" xfId="0" applyBorder="1" applyAlignment="1">
      <alignment wrapText="1"/>
    </xf>
    <xf numFmtId="0" fontId="0" fillId="0" borderId="55" xfId="0" applyBorder="1" applyAlignment="1">
      <alignment wrapText="1"/>
    </xf>
    <xf numFmtId="0" fontId="15"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4" xfId="0"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5" xfId="0" applyFont="1" applyFill="1" applyBorder="1" applyAlignment="1">
      <alignment horizontal="left" vertical="top" wrapText="1"/>
    </xf>
    <xf numFmtId="0" fontId="13"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2" fillId="0" borderId="62" xfId="0" applyFont="1" applyBorder="1" applyAlignment="1">
      <alignment horizontal="center" vertical="center" wrapText="1"/>
    </xf>
    <xf numFmtId="0" fontId="2" fillId="0" borderId="58" xfId="0" applyFont="1" applyBorder="1" applyAlignment="1">
      <alignment horizontal="center" vertical="center" wrapText="1"/>
    </xf>
    <xf numFmtId="0" fontId="1" fillId="4" borderId="59" xfId="0" applyFont="1" applyFill="1" applyBorder="1" applyAlignment="1">
      <alignment horizontal="left" vertical="center" wrapText="1"/>
    </xf>
    <xf numFmtId="0" fontId="1" fillId="4" borderId="54" xfId="0" applyFont="1" applyFill="1" applyBorder="1" applyAlignment="1">
      <alignment horizontal="left"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3" fillId="4" borderId="19" xfId="0" applyFont="1" applyFill="1" applyBorder="1" applyAlignment="1">
      <alignment horizontal="left"/>
    </xf>
    <xf numFmtId="0" fontId="3" fillId="4" borderId="0" xfId="0" applyFont="1" applyFill="1" applyAlignment="1">
      <alignment horizontal="left"/>
    </xf>
    <xf numFmtId="0" fontId="3" fillId="4" borderId="4" xfId="0" applyFont="1" applyFill="1" applyBorder="1" applyAlignment="1">
      <alignment horizontal="left"/>
    </xf>
    <xf numFmtId="0" fontId="7" fillId="0" borderId="24" xfId="0" applyFont="1" applyBorder="1" applyAlignment="1">
      <alignment horizontal="center" vertical="center"/>
    </xf>
    <xf numFmtId="0" fontId="7" fillId="0" borderId="32" xfId="0" applyFont="1" applyBorder="1" applyAlignment="1">
      <alignment horizontal="center" vertical="center"/>
    </xf>
  </cellXfs>
  <cellStyles count="1">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4D600"/>
      <color rgb="FFF08C00"/>
      <color rgb="FF1E75CF"/>
      <color rgb="FFBFD530"/>
      <color rgb="FFF02800"/>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517A6F00-BE76-4989-8FF8-C0724A3D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Huijgen, Maurits (M.L.)" id="{4F287DEA-71A3-4280-954F-3D7617B4EC62}" userId="S::mko334@uwv.nl::d5db95e6-987e-4feb-b9e5-8a26abce0a2f"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7" dT="2026-03-17T14:52:57.38" personId="{4F287DEA-71A3-4280-954F-3D7617B4EC62}" id="{5A57DF22-AA77-40EB-9746-FC9D965813C4}">
    <text>NvI 1</text>
  </threadedComment>
  <threadedComment ref="C36" dT="2026-03-31T10:57:09.32" personId="{4F287DEA-71A3-4280-954F-3D7617B4EC62}" id="{213C3319-E26B-4C2C-A1BA-BFB6F46BA9E0}">
    <text>NvI 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Q70"/>
  <sheetViews>
    <sheetView zoomScale="110" zoomScaleNormal="110" workbookViewId="0">
      <selection activeCell="Q19" sqref="Q19"/>
    </sheetView>
  </sheetViews>
  <sheetFormatPr defaultColWidth="9" defaultRowHeight="11.45"/>
  <cols>
    <col min="1" max="1" width="15.125" style="84" customWidth="1"/>
    <col min="2" max="14" width="9" style="84"/>
    <col min="15" max="15" width="11.625" style="84" customWidth="1"/>
    <col min="16" max="16384" width="9" style="84"/>
  </cols>
  <sheetData>
    <row r="1" spans="1:17">
      <c r="Q1" s="85" t="s">
        <v>0</v>
      </c>
    </row>
    <row r="2" spans="1:17">
      <c r="Q2" s="85" t="s">
        <v>1</v>
      </c>
    </row>
    <row r="3" spans="1:17" ht="11.25" customHeight="1">
      <c r="B3" s="112" t="s">
        <v>2</v>
      </c>
      <c r="C3" s="113"/>
      <c r="D3" s="113"/>
      <c r="E3" s="113"/>
      <c r="F3" s="113"/>
      <c r="G3" s="113"/>
      <c r="H3" s="113"/>
      <c r="I3" s="113"/>
      <c r="J3" s="113"/>
      <c r="K3" s="113"/>
      <c r="L3" s="113"/>
      <c r="M3" s="113"/>
      <c r="N3" s="113"/>
      <c r="O3" s="114"/>
    </row>
    <row r="4" spans="1:17" ht="11.25" customHeight="1">
      <c r="B4" s="115"/>
      <c r="C4" s="116"/>
      <c r="D4" s="116"/>
      <c r="E4" s="116"/>
      <c r="F4" s="116"/>
      <c r="G4" s="116"/>
      <c r="H4" s="116"/>
      <c r="I4" s="116"/>
      <c r="J4" s="116"/>
      <c r="K4" s="116"/>
      <c r="L4" s="116"/>
      <c r="M4" s="116"/>
      <c r="N4" s="116"/>
      <c r="O4" s="117"/>
    </row>
    <row r="5" spans="1:17" ht="11.25" customHeight="1">
      <c r="B5" s="115"/>
      <c r="C5" s="116"/>
      <c r="D5" s="116"/>
      <c r="E5" s="116"/>
      <c r="F5" s="116"/>
      <c r="G5" s="116"/>
      <c r="H5" s="116"/>
      <c r="I5" s="116"/>
      <c r="J5" s="116"/>
      <c r="K5" s="116"/>
      <c r="L5" s="116"/>
      <c r="M5" s="116"/>
      <c r="N5" s="116"/>
      <c r="O5" s="117"/>
    </row>
    <row r="6" spans="1:17" ht="11.25" customHeight="1">
      <c r="B6" s="115"/>
      <c r="C6" s="116"/>
      <c r="D6" s="116"/>
      <c r="E6" s="116"/>
      <c r="F6" s="116"/>
      <c r="G6" s="116"/>
      <c r="H6" s="116"/>
      <c r="I6" s="116"/>
      <c r="J6" s="116"/>
      <c r="K6" s="116"/>
      <c r="L6" s="116"/>
      <c r="M6" s="116"/>
      <c r="N6" s="116"/>
      <c r="O6" s="117"/>
    </row>
    <row r="7" spans="1:17">
      <c r="B7" s="118"/>
      <c r="C7" s="119"/>
      <c r="D7" s="119"/>
      <c r="E7" s="119"/>
      <c r="F7" s="119"/>
      <c r="G7" s="119"/>
      <c r="H7" s="119"/>
      <c r="I7" s="119"/>
      <c r="J7" s="119"/>
      <c r="K7" s="119"/>
      <c r="L7" s="119"/>
      <c r="M7" s="119"/>
      <c r="N7" s="119"/>
      <c r="O7" s="120"/>
    </row>
    <row r="9" spans="1:17" ht="12" thickBot="1">
      <c r="B9" s="86"/>
      <c r="C9" s="86"/>
      <c r="D9" s="86"/>
      <c r="E9" s="86"/>
      <c r="F9" s="86"/>
      <c r="G9" s="86"/>
      <c r="H9" s="86"/>
      <c r="I9" s="86"/>
      <c r="J9" s="86"/>
      <c r="K9" s="86"/>
      <c r="L9" s="86"/>
      <c r="M9" s="86"/>
      <c r="N9" s="86"/>
      <c r="O9" s="86"/>
    </row>
    <row r="10" spans="1:17" ht="11.25" customHeight="1">
      <c r="A10" s="87"/>
      <c r="B10" s="121" t="s">
        <v>3</v>
      </c>
      <c r="C10" s="122"/>
      <c r="D10" s="122"/>
      <c r="E10" s="122"/>
      <c r="F10" s="122"/>
      <c r="G10" s="122"/>
      <c r="H10" s="122"/>
      <c r="I10" s="122"/>
      <c r="J10" s="122"/>
      <c r="K10" s="122"/>
      <c r="L10" s="122"/>
      <c r="M10" s="122"/>
      <c r="N10" s="122"/>
      <c r="O10" s="123"/>
      <c r="P10" s="88"/>
    </row>
    <row r="11" spans="1:17">
      <c r="A11" s="87"/>
      <c r="B11" s="124"/>
      <c r="C11" s="125"/>
      <c r="D11" s="125"/>
      <c r="E11" s="125"/>
      <c r="F11" s="125"/>
      <c r="G11" s="125"/>
      <c r="H11" s="125"/>
      <c r="I11" s="125"/>
      <c r="J11" s="125"/>
      <c r="K11" s="125"/>
      <c r="L11" s="125"/>
      <c r="M11" s="125"/>
      <c r="N11" s="125"/>
      <c r="O11" s="126"/>
      <c r="P11" s="88"/>
    </row>
    <row r="12" spans="1:17">
      <c r="A12" s="87"/>
      <c r="B12" s="124"/>
      <c r="C12" s="125"/>
      <c r="D12" s="125"/>
      <c r="E12" s="125"/>
      <c r="F12" s="125"/>
      <c r="G12" s="125"/>
      <c r="H12" s="125"/>
      <c r="I12" s="125"/>
      <c r="J12" s="125"/>
      <c r="K12" s="125"/>
      <c r="L12" s="125"/>
      <c r="M12" s="125"/>
      <c r="N12" s="125"/>
      <c r="O12" s="126"/>
      <c r="P12" s="88"/>
    </row>
    <row r="13" spans="1:17">
      <c r="A13" s="87"/>
      <c r="B13" s="124"/>
      <c r="C13" s="125"/>
      <c r="D13" s="125"/>
      <c r="E13" s="125"/>
      <c r="F13" s="125"/>
      <c r="G13" s="125"/>
      <c r="H13" s="125"/>
      <c r="I13" s="125"/>
      <c r="J13" s="125"/>
      <c r="K13" s="125"/>
      <c r="L13" s="125"/>
      <c r="M13" s="125"/>
      <c r="N13" s="125"/>
      <c r="O13" s="126"/>
      <c r="P13" s="88"/>
    </row>
    <row r="14" spans="1:17">
      <c r="A14" s="87"/>
      <c r="B14" s="124"/>
      <c r="C14" s="125"/>
      <c r="D14" s="125"/>
      <c r="E14" s="125"/>
      <c r="F14" s="125"/>
      <c r="G14" s="125"/>
      <c r="H14" s="125"/>
      <c r="I14" s="125"/>
      <c r="J14" s="125"/>
      <c r="K14" s="125"/>
      <c r="L14" s="125"/>
      <c r="M14" s="125"/>
      <c r="N14" s="125"/>
      <c r="O14" s="126"/>
      <c r="P14" s="88"/>
    </row>
    <row r="15" spans="1:17">
      <c r="A15" s="87"/>
      <c r="B15" s="124"/>
      <c r="C15" s="125"/>
      <c r="D15" s="125"/>
      <c r="E15" s="125"/>
      <c r="F15" s="125"/>
      <c r="G15" s="125"/>
      <c r="H15" s="125"/>
      <c r="I15" s="125"/>
      <c r="J15" s="125"/>
      <c r="K15" s="125"/>
      <c r="L15" s="125"/>
      <c r="M15" s="125"/>
      <c r="N15" s="125"/>
      <c r="O15" s="126"/>
      <c r="P15" s="88"/>
    </row>
    <row r="16" spans="1:17">
      <c r="A16" s="87"/>
      <c r="B16" s="124"/>
      <c r="C16" s="125"/>
      <c r="D16" s="125"/>
      <c r="E16" s="125"/>
      <c r="F16" s="125"/>
      <c r="G16" s="125"/>
      <c r="H16" s="125"/>
      <c r="I16" s="125"/>
      <c r="J16" s="125"/>
      <c r="K16" s="125"/>
      <c r="L16" s="125"/>
      <c r="M16" s="125"/>
      <c r="N16" s="125"/>
      <c r="O16" s="126"/>
      <c r="P16" s="88"/>
    </row>
    <row r="17" spans="1:16">
      <c r="A17" s="87"/>
      <c r="B17" s="124"/>
      <c r="C17" s="125"/>
      <c r="D17" s="125"/>
      <c r="E17" s="125"/>
      <c r="F17" s="125"/>
      <c r="G17" s="125"/>
      <c r="H17" s="125"/>
      <c r="I17" s="125"/>
      <c r="J17" s="125"/>
      <c r="K17" s="125"/>
      <c r="L17" s="125"/>
      <c r="M17" s="125"/>
      <c r="N17" s="125"/>
      <c r="O17" s="126"/>
      <c r="P17" s="88"/>
    </row>
    <row r="18" spans="1:16">
      <c r="A18" s="87"/>
      <c r="B18" s="124"/>
      <c r="C18" s="125"/>
      <c r="D18" s="125"/>
      <c r="E18" s="125"/>
      <c r="F18" s="125"/>
      <c r="G18" s="125"/>
      <c r="H18" s="125"/>
      <c r="I18" s="125"/>
      <c r="J18" s="125"/>
      <c r="K18" s="125"/>
      <c r="L18" s="125"/>
      <c r="M18" s="125"/>
      <c r="N18" s="125"/>
      <c r="O18" s="126"/>
      <c r="P18" s="88"/>
    </row>
    <row r="19" spans="1:16">
      <c r="A19" s="87"/>
      <c r="B19" s="124"/>
      <c r="C19" s="125"/>
      <c r="D19" s="125"/>
      <c r="E19" s="125"/>
      <c r="F19" s="125"/>
      <c r="G19" s="125"/>
      <c r="H19" s="125"/>
      <c r="I19" s="125"/>
      <c r="J19" s="125"/>
      <c r="K19" s="125"/>
      <c r="L19" s="125"/>
      <c r="M19" s="125"/>
      <c r="N19" s="125"/>
      <c r="O19" s="126"/>
      <c r="P19" s="88"/>
    </row>
    <row r="20" spans="1:16">
      <c r="A20" s="87"/>
      <c r="B20" s="124"/>
      <c r="C20" s="125"/>
      <c r="D20" s="125"/>
      <c r="E20" s="125"/>
      <c r="F20" s="125"/>
      <c r="G20" s="125"/>
      <c r="H20" s="125"/>
      <c r="I20" s="125"/>
      <c r="J20" s="125"/>
      <c r="K20" s="125"/>
      <c r="L20" s="125"/>
      <c r="M20" s="125"/>
      <c r="N20" s="125"/>
      <c r="O20" s="126"/>
      <c r="P20" s="88"/>
    </row>
    <row r="21" spans="1:16">
      <c r="A21" s="87"/>
      <c r="B21" s="124"/>
      <c r="C21" s="125"/>
      <c r="D21" s="125"/>
      <c r="E21" s="125"/>
      <c r="F21" s="125"/>
      <c r="G21" s="125"/>
      <c r="H21" s="125"/>
      <c r="I21" s="125"/>
      <c r="J21" s="125"/>
      <c r="K21" s="125"/>
      <c r="L21" s="125"/>
      <c r="M21" s="125"/>
      <c r="N21" s="125"/>
      <c r="O21" s="126"/>
      <c r="P21" s="88"/>
    </row>
    <row r="22" spans="1:16">
      <c r="A22" s="87"/>
      <c r="B22" s="124"/>
      <c r="C22" s="125"/>
      <c r="D22" s="125"/>
      <c r="E22" s="125"/>
      <c r="F22" s="125"/>
      <c r="G22" s="125"/>
      <c r="H22" s="125"/>
      <c r="I22" s="125"/>
      <c r="J22" s="125"/>
      <c r="K22" s="125"/>
      <c r="L22" s="125"/>
      <c r="M22" s="125"/>
      <c r="N22" s="125"/>
      <c r="O22" s="126"/>
      <c r="P22" s="88"/>
    </row>
    <row r="23" spans="1:16">
      <c r="A23" s="87"/>
      <c r="B23" s="124"/>
      <c r="C23" s="125"/>
      <c r="D23" s="125"/>
      <c r="E23" s="125"/>
      <c r="F23" s="125"/>
      <c r="G23" s="125"/>
      <c r="H23" s="125"/>
      <c r="I23" s="125"/>
      <c r="J23" s="125"/>
      <c r="K23" s="125"/>
      <c r="L23" s="125"/>
      <c r="M23" s="125"/>
      <c r="N23" s="125"/>
      <c r="O23" s="126"/>
      <c r="P23" s="88"/>
    </row>
    <row r="24" spans="1:16" ht="22.5" customHeight="1">
      <c r="A24" s="87"/>
      <c r="B24" s="124"/>
      <c r="C24" s="125"/>
      <c r="D24" s="125"/>
      <c r="E24" s="125"/>
      <c r="F24" s="125"/>
      <c r="G24" s="125"/>
      <c r="H24" s="125"/>
      <c r="I24" s="125"/>
      <c r="J24" s="125"/>
      <c r="K24" s="125"/>
      <c r="L24" s="125"/>
      <c r="M24" s="125"/>
      <c r="N24" s="125"/>
      <c r="O24" s="126"/>
      <c r="P24" s="88"/>
    </row>
    <row r="25" spans="1:16" ht="18" customHeight="1">
      <c r="A25" s="87"/>
      <c r="B25" s="124"/>
      <c r="C25" s="125"/>
      <c r="D25" s="125"/>
      <c r="E25" s="125"/>
      <c r="F25" s="125"/>
      <c r="G25" s="125"/>
      <c r="H25" s="125"/>
      <c r="I25" s="125"/>
      <c r="J25" s="125"/>
      <c r="K25" s="125"/>
      <c r="L25" s="125"/>
      <c r="M25" s="125"/>
      <c r="N25" s="125"/>
      <c r="O25" s="126"/>
      <c r="P25" s="88"/>
    </row>
    <row r="26" spans="1:16" ht="19.5" customHeight="1">
      <c r="A26" s="87"/>
      <c r="B26" s="124"/>
      <c r="C26" s="125"/>
      <c r="D26" s="125"/>
      <c r="E26" s="125"/>
      <c r="F26" s="125"/>
      <c r="G26" s="125"/>
      <c r="H26" s="125"/>
      <c r="I26" s="125"/>
      <c r="J26" s="125"/>
      <c r="K26" s="125"/>
      <c r="L26" s="125"/>
      <c r="M26" s="125"/>
      <c r="N26" s="125"/>
      <c r="O26" s="126"/>
      <c r="P26" s="88"/>
    </row>
    <row r="27" spans="1:16" ht="21.75" customHeight="1">
      <c r="A27" s="87"/>
      <c r="B27" s="124"/>
      <c r="C27" s="125"/>
      <c r="D27" s="125"/>
      <c r="E27" s="125"/>
      <c r="F27" s="125"/>
      <c r="G27" s="125"/>
      <c r="H27" s="125"/>
      <c r="I27" s="125"/>
      <c r="J27" s="125"/>
      <c r="K27" s="125"/>
      <c r="L27" s="125"/>
      <c r="M27" s="125"/>
      <c r="N27" s="125"/>
      <c r="O27" s="126"/>
      <c r="P27" s="88"/>
    </row>
    <row r="28" spans="1:16" ht="58.5" customHeight="1">
      <c r="A28" s="87"/>
      <c r="B28" s="124"/>
      <c r="C28" s="125"/>
      <c r="D28" s="125"/>
      <c r="E28" s="125"/>
      <c r="F28" s="125"/>
      <c r="G28" s="125"/>
      <c r="H28" s="125"/>
      <c r="I28" s="125"/>
      <c r="J28" s="125"/>
      <c r="K28" s="125"/>
      <c r="L28" s="125"/>
      <c r="M28" s="125"/>
      <c r="N28" s="125"/>
      <c r="O28" s="126"/>
      <c r="P28" s="88"/>
    </row>
    <row r="29" spans="1:16">
      <c r="A29" s="87"/>
      <c r="B29" s="124"/>
      <c r="C29" s="125"/>
      <c r="D29" s="125"/>
      <c r="E29" s="125"/>
      <c r="F29" s="125"/>
      <c r="G29" s="125"/>
      <c r="H29" s="125"/>
      <c r="I29" s="125"/>
      <c r="J29" s="125"/>
      <c r="K29" s="125"/>
      <c r="L29" s="125"/>
      <c r="M29" s="125"/>
      <c r="N29" s="125"/>
      <c r="O29" s="126"/>
      <c r="P29" s="88"/>
    </row>
    <row r="30" spans="1:16">
      <c r="A30" s="87"/>
      <c r="B30" s="124"/>
      <c r="C30" s="125"/>
      <c r="D30" s="125"/>
      <c r="E30" s="125"/>
      <c r="F30" s="125"/>
      <c r="G30" s="125"/>
      <c r="H30" s="125"/>
      <c r="I30" s="125"/>
      <c r="J30" s="125"/>
      <c r="K30" s="125"/>
      <c r="L30" s="125"/>
      <c r="M30" s="125"/>
      <c r="N30" s="125"/>
      <c r="O30" s="126"/>
      <c r="P30" s="88"/>
    </row>
    <row r="31" spans="1:16">
      <c r="A31" s="87"/>
      <c r="B31" s="124"/>
      <c r="C31" s="125"/>
      <c r="D31" s="125"/>
      <c r="E31" s="125"/>
      <c r="F31" s="125"/>
      <c r="G31" s="125"/>
      <c r="H31" s="125"/>
      <c r="I31" s="125"/>
      <c r="J31" s="125"/>
      <c r="K31" s="125"/>
      <c r="L31" s="125"/>
      <c r="M31" s="125"/>
      <c r="N31" s="125"/>
      <c r="O31" s="126"/>
      <c r="P31" s="88"/>
    </row>
    <row r="32" spans="1:16">
      <c r="A32" s="87"/>
      <c r="B32" s="124"/>
      <c r="C32" s="125"/>
      <c r="D32" s="125"/>
      <c r="E32" s="125"/>
      <c r="F32" s="125"/>
      <c r="G32" s="125"/>
      <c r="H32" s="125"/>
      <c r="I32" s="125"/>
      <c r="J32" s="125"/>
      <c r="K32" s="125"/>
      <c r="L32" s="125"/>
      <c r="M32" s="125"/>
      <c r="N32" s="125"/>
      <c r="O32" s="126"/>
      <c r="P32" s="88"/>
    </row>
    <row r="33" spans="1:16">
      <c r="A33" s="87"/>
      <c r="B33" s="124"/>
      <c r="C33" s="125"/>
      <c r="D33" s="125"/>
      <c r="E33" s="125"/>
      <c r="F33" s="125"/>
      <c r="G33" s="125"/>
      <c r="H33" s="125"/>
      <c r="I33" s="125"/>
      <c r="J33" s="125"/>
      <c r="K33" s="125"/>
      <c r="L33" s="125"/>
      <c r="M33" s="125"/>
      <c r="N33" s="125"/>
      <c r="O33" s="126"/>
      <c r="P33" s="88"/>
    </row>
    <row r="34" spans="1:16">
      <c r="A34" s="87"/>
      <c r="B34" s="124"/>
      <c r="C34" s="125"/>
      <c r="D34" s="125"/>
      <c r="E34" s="125"/>
      <c r="F34" s="125"/>
      <c r="G34" s="125"/>
      <c r="H34" s="125"/>
      <c r="I34" s="125"/>
      <c r="J34" s="125"/>
      <c r="K34" s="125"/>
      <c r="L34" s="125"/>
      <c r="M34" s="125"/>
      <c r="N34" s="125"/>
      <c r="O34" s="126"/>
      <c r="P34" s="88"/>
    </row>
    <row r="35" spans="1:16">
      <c r="A35" s="87"/>
      <c r="B35" s="124"/>
      <c r="C35" s="125"/>
      <c r="D35" s="125"/>
      <c r="E35" s="125"/>
      <c r="F35" s="125"/>
      <c r="G35" s="125"/>
      <c r="H35" s="125"/>
      <c r="I35" s="125"/>
      <c r="J35" s="125"/>
      <c r="K35" s="125"/>
      <c r="L35" s="125"/>
      <c r="M35" s="125"/>
      <c r="N35" s="125"/>
      <c r="O35" s="126"/>
      <c r="P35" s="88"/>
    </row>
    <row r="36" spans="1:16">
      <c r="A36" s="87"/>
      <c r="B36" s="124"/>
      <c r="C36" s="125"/>
      <c r="D36" s="125"/>
      <c r="E36" s="125"/>
      <c r="F36" s="125"/>
      <c r="G36" s="125"/>
      <c r="H36" s="125"/>
      <c r="I36" s="125"/>
      <c r="J36" s="125"/>
      <c r="K36" s="125"/>
      <c r="L36" s="125"/>
      <c r="M36" s="125"/>
      <c r="N36" s="125"/>
      <c r="O36" s="126"/>
      <c r="P36" s="88"/>
    </row>
    <row r="37" spans="1:16">
      <c r="A37" s="87"/>
      <c r="B37" s="124"/>
      <c r="C37" s="125"/>
      <c r="D37" s="125"/>
      <c r="E37" s="125"/>
      <c r="F37" s="125"/>
      <c r="G37" s="125"/>
      <c r="H37" s="125"/>
      <c r="I37" s="125"/>
      <c r="J37" s="125"/>
      <c r="K37" s="125"/>
      <c r="L37" s="125"/>
      <c r="M37" s="125"/>
      <c r="N37" s="125"/>
      <c r="O37" s="126"/>
      <c r="P37" s="88"/>
    </row>
    <row r="38" spans="1:16" ht="326.25" customHeight="1" thickBot="1">
      <c r="A38" s="87"/>
      <c r="B38" s="127"/>
      <c r="C38" s="128"/>
      <c r="D38" s="128"/>
      <c r="E38" s="128"/>
      <c r="F38" s="128"/>
      <c r="G38" s="128"/>
      <c r="H38" s="128"/>
      <c r="I38" s="128"/>
      <c r="J38" s="128"/>
      <c r="K38" s="128"/>
      <c r="L38" s="128"/>
      <c r="M38" s="128"/>
      <c r="N38" s="128"/>
      <c r="O38" s="129"/>
      <c r="P38" s="88"/>
    </row>
    <row r="39" spans="1:16" ht="12" thickTop="1">
      <c r="B39" s="91"/>
      <c r="C39" s="89"/>
      <c r="D39" s="89"/>
      <c r="E39" s="89"/>
      <c r="F39" s="89"/>
      <c r="G39" s="89"/>
      <c r="H39" s="89"/>
      <c r="I39" s="89"/>
      <c r="J39" s="89"/>
      <c r="K39" s="89"/>
      <c r="L39" s="89"/>
      <c r="M39" s="89"/>
      <c r="N39" s="89"/>
      <c r="O39" s="89"/>
    </row>
    <row r="40" spans="1:16">
      <c r="B40" s="90"/>
      <c r="C40" s="90"/>
      <c r="D40" s="90"/>
      <c r="E40" s="90"/>
      <c r="F40" s="90"/>
      <c r="G40" s="90"/>
      <c r="H40" s="90"/>
      <c r="I40" s="90"/>
      <c r="J40" s="90"/>
      <c r="K40" s="90"/>
      <c r="L40" s="90"/>
      <c r="M40" s="90"/>
      <c r="N40" s="90"/>
      <c r="O40" s="90"/>
    </row>
    <row r="41" spans="1:16">
      <c r="B41" s="90"/>
      <c r="C41" s="90"/>
      <c r="D41" s="90"/>
      <c r="E41" s="90"/>
      <c r="F41" s="90"/>
      <c r="G41" s="90"/>
      <c r="H41" s="90"/>
      <c r="I41" s="90"/>
      <c r="J41" s="90"/>
      <c r="K41" s="90"/>
      <c r="L41" s="90"/>
      <c r="M41" s="90"/>
      <c r="N41" s="90"/>
      <c r="O41" s="90"/>
    </row>
    <row r="42" spans="1:16">
      <c r="B42" s="90"/>
      <c r="C42" s="90"/>
      <c r="D42" s="90"/>
      <c r="E42" s="90"/>
      <c r="F42" s="90"/>
      <c r="G42" s="90"/>
      <c r="H42" s="90"/>
      <c r="I42" s="90"/>
      <c r="J42" s="90"/>
      <c r="K42" s="90"/>
      <c r="L42" s="90"/>
      <c r="M42" s="90"/>
      <c r="N42" s="90"/>
      <c r="O42" s="90"/>
    </row>
    <row r="43" spans="1:16">
      <c r="B43" s="90"/>
      <c r="C43" s="90"/>
      <c r="D43" s="90"/>
      <c r="E43" s="90"/>
      <c r="F43" s="90"/>
      <c r="G43" s="90"/>
      <c r="H43" s="90"/>
      <c r="I43" s="90"/>
      <c r="J43" s="90"/>
      <c r="K43" s="90"/>
      <c r="L43" s="90"/>
      <c r="M43" s="90"/>
      <c r="N43" s="90"/>
      <c r="O43" s="90"/>
    </row>
    <row r="44" spans="1:16">
      <c r="B44" s="90"/>
      <c r="C44" s="90"/>
      <c r="D44" s="90"/>
      <c r="E44" s="90"/>
      <c r="F44" s="90"/>
      <c r="G44" s="90"/>
      <c r="H44" s="90"/>
      <c r="I44" s="90"/>
      <c r="J44" s="90"/>
      <c r="K44" s="90"/>
      <c r="L44" s="90"/>
      <c r="M44" s="90"/>
      <c r="N44" s="90"/>
      <c r="O44" s="90"/>
    </row>
    <row r="45" spans="1:16">
      <c r="B45" s="90"/>
      <c r="C45" s="90"/>
      <c r="D45" s="90"/>
      <c r="E45" s="90"/>
      <c r="F45" s="90"/>
      <c r="G45" s="90"/>
      <c r="H45" s="90"/>
      <c r="I45" s="90"/>
      <c r="J45" s="90"/>
      <c r="K45" s="90"/>
      <c r="L45" s="90"/>
      <c r="M45" s="90"/>
      <c r="N45" s="90"/>
      <c r="O45" s="90"/>
    </row>
    <row r="46" spans="1:16">
      <c r="B46" s="90"/>
      <c r="C46" s="90"/>
      <c r="D46" s="90"/>
      <c r="E46" s="90"/>
      <c r="F46" s="90"/>
      <c r="G46" s="90"/>
      <c r="H46" s="90"/>
      <c r="I46" s="90"/>
      <c r="J46" s="90"/>
      <c r="K46" s="90"/>
      <c r="L46" s="90"/>
      <c r="M46" s="90"/>
      <c r="N46" s="90"/>
      <c r="O46" s="90"/>
    </row>
    <row r="47" spans="1:16">
      <c r="B47" s="90"/>
      <c r="C47" s="90"/>
      <c r="D47" s="90"/>
      <c r="E47" s="90"/>
      <c r="F47" s="90"/>
      <c r="G47" s="90"/>
      <c r="H47" s="90"/>
      <c r="I47" s="90"/>
      <c r="J47" s="90"/>
      <c r="K47" s="90"/>
      <c r="L47" s="90"/>
      <c r="M47" s="90"/>
      <c r="N47" s="90"/>
      <c r="O47" s="90"/>
    </row>
    <row r="48" spans="1:16">
      <c r="B48" s="90"/>
      <c r="C48" s="90"/>
      <c r="D48" s="90"/>
      <c r="E48" s="90"/>
      <c r="F48" s="90"/>
      <c r="G48" s="90"/>
      <c r="H48" s="90"/>
      <c r="I48" s="90"/>
      <c r="J48" s="90"/>
      <c r="K48" s="90"/>
      <c r="L48" s="90"/>
      <c r="M48" s="90"/>
      <c r="N48" s="90"/>
      <c r="O48" s="90"/>
    </row>
    <row r="49" spans="2:15">
      <c r="B49" s="90"/>
      <c r="C49" s="90"/>
      <c r="D49" s="90"/>
      <c r="E49" s="90"/>
      <c r="F49" s="90"/>
      <c r="G49" s="90"/>
      <c r="H49" s="90"/>
      <c r="I49" s="90"/>
      <c r="J49" s="90"/>
      <c r="K49" s="90"/>
      <c r="L49" s="90"/>
      <c r="M49" s="90"/>
      <c r="N49" s="90"/>
      <c r="O49" s="90"/>
    </row>
    <row r="50" spans="2:15">
      <c r="B50" s="90"/>
      <c r="C50" s="90"/>
      <c r="D50" s="90"/>
      <c r="E50" s="90"/>
      <c r="F50" s="90"/>
      <c r="G50" s="90"/>
      <c r="H50" s="90"/>
      <c r="I50" s="90"/>
      <c r="J50" s="90"/>
      <c r="K50" s="90"/>
      <c r="L50" s="90"/>
      <c r="M50" s="90"/>
      <c r="N50" s="90"/>
      <c r="O50" s="90"/>
    </row>
    <row r="51" spans="2:15">
      <c r="B51" s="90"/>
      <c r="C51" s="90"/>
      <c r="D51" s="90"/>
      <c r="E51" s="90"/>
      <c r="F51" s="90"/>
      <c r="G51" s="90"/>
      <c r="H51" s="90"/>
      <c r="I51" s="90"/>
      <c r="J51" s="90"/>
      <c r="K51" s="90"/>
      <c r="L51" s="90"/>
      <c r="M51" s="90"/>
      <c r="N51" s="90"/>
      <c r="O51" s="90"/>
    </row>
    <row r="52" spans="2:15">
      <c r="B52" s="90"/>
      <c r="C52" s="90"/>
      <c r="D52" s="90"/>
      <c r="E52" s="90"/>
      <c r="F52" s="90"/>
      <c r="G52" s="90"/>
      <c r="H52" s="90"/>
      <c r="I52" s="90"/>
      <c r="J52" s="90"/>
      <c r="K52" s="90"/>
      <c r="L52" s="90"/>
      <c r="M52" s="90"/>
      <c r="N52" s="90"/>
      <c r="O52" s="90"/>
    </row>
    <row r="53" spans="2:15">
      <c r="B53" s="90"/>
      <c r="C53" s="90"/>
      <c r="D53" s="90"/>
      <c r="E53" s="90"/>
      <c r="F53" s="90"/>
      <c r="G53" s="90"/>
      <c r="H53" s="90"/>
      <c r="I53" s="90"/>
      <c r="J53" s="90"/>
      <c r="K53" s="90"/>
      <c r="L53" s="90"/>
      <c r="M53" s="90"/>
      <c r="N53" s="90"/>
      <c r="O53" s="90"/>
    </row>
    <row r="54" spans="2:15">
      <c r="B54" s="90"/>
      <c r="C54" s="90"/>
      <c r="D54" s="90"/>
      <c r="E54" s="90"/>
      <c r="F54" s="90"/>
      <c r="G54" s="90"/>
      <c r="H54" s="90"/>
      <c r="I54" s="90"/>
      <c r="J54" s="90"/>
      <c r="K54" s="90"/>
      <c r="L54" s="90"/>
      <c r="M54" s="90"/>
      <c r="N54" s="90"/>
      <c r="O54" s="90"/>
    </row>
    <row r="55" spans="2:15">
      <c r="B55" s="90"/>
      <c r="C55" s="90"/>
      <c r="D55" s="90"/>
      <c r="E55" s="90"/>
      <c r="F55" s="90"/>
      <c r="G55" s="90"/>
      <c r="H55" s="90"/>
      <c r="I55" s="90"/>
      <c r="J55" s="90"/>
      <c r="K55" s="90"/>
      <c r="L55" s="90"/>
      <c r="M55" s="90"/>
      <c r="N55" s="90"/>
      <c r="O55" s="90"/>
    </row>
    <row r="56" spans="2:15">
      <c r="B56" s="90"/>
      <c r="C56" s="90"/>
      <c r="D56" s="90"/>
      <c r="E56" s="90"/>
      <c r="F56" s="90"/>
      <c r="G56" s="90"/>
      <c r="H56" s="90"/>
      <c r="I56" s="90"/>
      <c r="J56" s="90"/>
      <c r="K56" s="90"/>
      <c r="L56" s="90"/>
      <c r="M56" s="90"/>
      <c r="N56" s="90"/>
      <c r="O56" s="90"/>
    </row>
    <row r="57" spans="2:15">
      <c r="B57" s="90"/>
      <c r="C57" s="90"/>
      <c r="D57" s="90"/>
      <c r="E57" s="90"/>
      <c r="F57" s="90"/>
      <c r="G57" s="90"/>
      <c r="H57" s="90"/>
      <c r="I57" s="90"/>
      <c r="J57" s="90"/>
      <c r="K57" s="90"/>
      <c r="L57" s="90"/>
      <c r="M57" s="90"/>
      <c r="N57" s="90"/>
      <c r="O57" s="90"/>
    </row>
    <row r="58" spans="2:15">
      <c r="B58" s="90"/>
      <c r="C58" s="90"/>
      <c r="D58" s="90"/>
      <c r="E58" s="90"/>
      <c r="F58" s="90"/>
      <c r="G58" s="90"/>
      <c r="H58" s="90"/>
      <c r="I58" s="90"/>
      <c r="J58" s="90"/>
      <c r="K58" s="90"/>
      <c r="L58" s="90"/>
      <c r="M58" s="90"/>
      <c r="N58" s="90"/>
      <c r="O58" s="90"/>
    </row>
    <row r="59" spans="2:15">
      <c r="B59" s="90"/>
      <c r="C59" s="90"/>
      <c r="D59" s="90"/>
      <c r="E59" s="90"/>
      <c r="F59" s="90"/>
      <c r="G59" s="90"/>
      <c r="H59" s="90"/>
      <c r="I59" s="90"/>
      <c r="J59" s="90"/>
      <c r="K59" s="90"/>
      <c r="L59" s="90"/>
      <c r="M59" s="90"/>
      <c r="N59" s="90"/>
      <c r="O59" s="90"/>
    </row>
    <row r="60" spans="2:15">
      <c r="B60" s="90"/>
      <c r="C60" s="90"/>
      <c r="D60" s="90"/>
      <c r="E60" s="90"/>
      <c r="F60" s="90"/>
      <c r="G60" s="90"/>
      <c r="H60" s="90"/>
      <c r="I60" s="90"/>
      <c r="J60" s="90"/>
      <c r="K60" s="90"/>
      <c r="L60" s="90"/>
      <c r="M60" s="90"/>
      <c r="N60" s="90"/>
      <c r="O60" s="90"/>
    </row>
    <row r="61" spans="2:15">
      <c r="B61" s="90"/>
      <c r="C61" s="90"/>
      <c r="D61" s="90"/>
      <c r="E61" s="90"/>
      <c r="F61" s="90"/>
      <c r="G61" s="90"/>
      <c r="H61" s="90"/>
      <c r="I61" s="90"/>
      <c r="J61" s="90"/>
      <c r="K61" s="90"/>
      <c r="L61" s="90"/>
      <c r="M61" s="90"/>
      <c r="N61" s="90"/>
      <c r="O61" s="90"/>
    </row>
    <row r="62" spans="2:15">
      <c r="B62" s="90"/>
      <c r="C62" s="90"/>
      <c r="D62" s="90"/>
      <c r="E62" s="90"/>
      <c r="F62" s="90"/>
      <c r="G62" s="90"/>
      <c r="H62" s="90"/>
      <c r="I62" s="90"/>
      <c r="J62" s="90"/>
      <c r="K62" s="90"/>
      <c r="L62" s="90"/>
      <c r="M62" s="90"/>
      <c r="N62" s="90"/>
      <c r="O62" s="90"/>
    </row>
    <row r="63" spans="2:15">
      <c r="B63" s="90"/>
      <c r="C63" s="90"/>
      <c r="D63" s="90"/>
      <c r="E63" s="90"/>
      <c r="F63" s="90"/>
      <c r="G63" s="90"/>
      <c r="H63" s="90"/>
      <c r="I63" s="90"/>
      <c r="J63" s="90"/>
      <c r="K63" s="90"/>
      <c r="L63" s="90"/>
      <c r="M63" s="90"/>
      <c r="N63" s="90"/>
      <c r="O63" s="90"/>
    </row>
    <row r="64" spans="2:15">
      <c r="B64" s="90"/>
      <c r="C64" s="90"/>
      <c r="D64" s="90"/>
      <c r="E64" s="90"/>
      <c r="F64" s="90"/>
      <c r="G64" s="90"/>
      <c r="H64" s="90"/>
      <c r="I64" s="90"/>
      <c r="J64" s="90"/>
      <c r="K64" s="90"/>
      <c r="L64" s="90"/>
      <c r="M64" s="90"/>
      <c r="N64" s="90"/>
      <c r="O64" s="90"/>
    </row>
    <row r="65" spans="2:15">
      <c r="B65" s="90"/>
      <c r="C65" s="90"/>
      <c r="D65" s="90"/>
      <c r="E65" s="90"/>
      <c r="F65" s="90"/>
      <c r="G65" s="90"/>
      <c r="H65" s="90"/>
      <c r="I65" s="90"/>
      <c r="J65" s="90"/>
      <c r="K65" s="90"/>
      <c r="L65" s="90"/>
      <c r="M65" s="90"/>
      <c r="N65" s="90"/>
      <c r="O65" s="90"/>
    </row>
    <row r="66" spans="2:15">
      <c r="B66" s="90"/>
      <c r="C66" s="90"/>
      <c r="D66" s="90"/>
      <c r="E66" s="90"/>
      <c r="F66" s="90"/>
      <c r="G66" s="90"/>
      <c r="H66" s="90"/>
      <c r="I66" s="90"/>
      <c r="J66" s="90"/>
      <c r="K66" s="90"/>
      <c r="L66" s="90"/>
      <c r="M66" s="90"/>
      <c r="N66" s="90"/>
      <c r="O66" s="90"/>
    </row>
    <row r="67" spans="2:15">
      <c r="B67" s="90"/>
      <c r="C67" s="90"/>
      <c r="D67" s="90"/>
      <c r="E67" s="90"/>
      <c r="F67" s="90"/>
      <c r="G67" s="90"/>
      <c r="H67" s="90"/>
      <c r="I67" s="90"/>
      <c r="J67" s="90"/>
      <c r="K67" s="90"/>
      <c r="L67" s="90"/>
      <c r="M67" s="90"/>
      <c r="N67" s="90"/>
      <c r="O67" s="90"/>
    </row>
    <row r="68" spans="2:15">
      <c r="B68" s="90"/>
      <c r="C68" s="90"/>
      <c r="D68" s="90"/>
      <c r="E68" s="90"/>
      <c r="F68" s="90"/>
      <c r="G68" s="90"/>
      <c r="H68" s="90"/>
      <c r="I68" s="90"/>
      <c r="J68" s="90"/>
      <c r="K68" s="90"/>
      <c r="L68" s="90"/>
      <c r="M68" s="90"/>
      <c r="N68" s="90"/>
      <c r="O68" s="90"/>
    </row>
    <row r="69" spans="2:15">
      <c r="B69" s="90"/>
      <c r="C69" s="90"/>
      <c r="D69" s="90"/>
      <c r="E69" s="90"/>
      <c r="F69" s="90"/>
      <c r="G69" s="90"/>
      <c r="H69" s="90"/>
      <c r="I69" s="90"/>
      <c r="J69" s="90"/>
      <c r="K69" s="90"/>
      <c r="L69" s="90"/>
      <c r="M69" s="90"/>
      <c r="N69" s="90"/>
      <c r="O69" s="90"/>
    </row>
    <row r="70" spans="2:15">
      <c r="B70" s="90"/>
      <c r="C70" s="90"/>
      <c r="D70" s="90"/>
      <c r="E70" s="90"/>
      <c r="F70" s="90"/>
      <c r="G70" s="90"/>
      <c r="H70" s="90"/>
      <c r="I70" s="90"/>
      <c r="J70" s="90"/>
      <c r="K70" s="90"/>
      <c r="L70" s="90"/>
      <c r="M70" s="90"/>
      <c r="N70" s="90"/>
      <c r="O70" s="90"/>
    </row>
  </sheetData>
  <sheetProtection algorithmName="SHA-512" hashValue="B7J3ADcZPvBVq/EfdnjJym+I6Swx1yEeclNrOY0904R5l4iRBO3icpRQhalFgpR3piqAv81qhwk36Ed6z/jtxw==" saltValue="Z8JWCzDLlzd3ZXsRPpqsZw==" spinCount="100000" sheet="1" objects="1" scenarios="1"/>
  <mergeCells count="2">
    <mergeCell ref="B3:O7"/>
    <mergeCell ref="B10:O38"/>
  </mergeCells>
  <pageMargins left="0.7" right="0.7" top="0.75" bottom="0.75" header="0.3" footer="0.3"/>
  <pageSetup paperSize="9" scale="3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K146"/>
  <sheetViews>
    <sheetView tabSelected="1" zoomScale="110" zoomScaleNormal="110" workbookViewId="0">
      <selection activeCell="D17" sqref="D17"/>
    </sheetView>
  </sheetViews>
  <sheetFormatPr defaultColWidth="9" defaultRowHeight="12.6"/>
  <cols>
    <col min="1" max="1" width="15.125" style="5" customWidth="1"/>
    <col min="2" max="2" width="15.5" style="5" customWidth="1"/>
    <col min="3" max="3" width="70.125" style="5" customWidth="1"/>
    <col min="4" max="4" width="69.5" style="6" customWidth="1"/>
    <col min="5" max="5" width="14" style="6" customWidth="1"/>
    <col min="6" max="6" width="12.625" style="6" customWidth="1"/>
    <col min="7" max="7" width="27.125" style="6" customWidth="1"/>
    <col min="8" max="8" width="13.125" style="6" customWidth="1"/>
    <col min="9" max="9" width="11.625" style="7" customWidth="1"/>
    <col min="10" max="10" width="13.125" style="5" customWidth="1"/>
    <col min="11" max="11" width="11.5" style="5" customWidth="1"/>
    <col min="12" max="16384" width="9" style="5"/>
  </cols>
  <sheetData>
    <row r="1" spans="1:11">
      <c r="K1" s="61">
        <v>0</v>
      </c>
    </row>
    <row r="2" spans="1:11">
      <c r="B2" s="10"/>
      <c r="C2" s="10"/>
      <c r="D2" s="11"/>
      <c r="E2" s="11"/>
      <c r="F2" s="11"/>
      <c r="G2" s="11"/>
      <c r="H2" s="11"/>
      <c r="I2" s="21"/>
      <c r="K2" s="61">
        <v>0.21</v>
      </c>
    </row>
    <row r="3" spans="1:11" ht="14.25" customHeight="1">
      <c r="A3" s="12"/>
      <c r="B3" s="62" t="s">
        <v>4</v>
      </c>
      <c r="C3" s="63"/>
      <c r="D3" s="96"/>
      <c r="E3" s="97"/>
      <c r="F3" s="97"/>
      <c r="G3" s="97"/>
      <c r="H3" s="97"/>
      <c r="I3" s="98"/>
    </row>
    <row r="4" spans="1:11">
      <c r="B4" s="13"/>
      <c r="C4" s="13"/>
      <c r="D4" s="14"/>
      <c r="E4" s="14"/>
      <c r="F4" s="14"/>
      <c r="G4" s="14"/>
      <c r="H4" s="14"/>
      <c r="I4" s="60"/>
    </row>
    <row r="5" spans="1:11" ht="13.9">
      <c r="A5" s="12"/>
      <c r="B5" s="15" t="s">
        <v>5</v>
      </c>
      <c r="C5" s="16"/>
      <c r="D5" s="16"/>
      <c r="E5" s="16"/>
      <c r="F5" s="16"/>
      <c r="G5" s="16"/>
      <c r="H5" s="16"/>
      <c r="I5" s="17"/>
    </row>
    <row r="6" spans="1:11">
      <c r="B6" s="13"/>
      <c r="C6" s="13"/>
      <c r="D6" s="19"/>
      <c r="E6" s="19"/>
      <c r="F6" s="19"/>
      <c r="G6" s="19"/>
      <c r="H6" s="19"/>
      <c r="I6" s="20"/>
    </row>
    <row r="7" spans="1:11" ht="13.5" customHeight="1">
      <c r="A7" s="12"/>
      <c r="B7" s="99" t="s">
        <v>6</v>
      </c>
      <c r="C7" s="100"/>
      <c r="D7" s="100"/>
      <c r="E7" s="100"/>
      <c r="F7" s="100"/>
      <c r="G7" s="100"/>
      <c r="H7" s="100"/>
      <c r="I7" s="101"/>
    </row>
    <row r="8" spans="1:11" ht="13.5" customHeight="1">
      <c r="A8" s="12"/>
      <c r="B8" s="102"/>
      <c r="C8" s="103"/>
      <c r="D8" s="103"/>
      <c r="E8" s="103"/>
      <c r="F8" s="103"/>
      <c r="G8" s="103"/>
      <c r="H8" s="103"/>
      <c r="I8" s="104"/>
    </row>
    <row r="9" spans="1:11">
      <c r="B9" s="13"/>
      <c r="C9" s="13"/>
      <c r="D9" s="14"/>
      <c r="E9" s="14"/>
      <c r="F9" s="14"/>
      <c r="G9" s="14"/>
      <c r="H9" s="14"/>
      <c r="I9" s="22"/>
    </row>
    <row r="10" spans="1:11" ht="22.9">
      <c r="A10" s="12"/>
      <c r="B10" s="64" t="s">
        <v>7</v>
      </c>
      <c r="C10" s="65"/>
      <c r="D10" s="66" t="s">
        <v>8</v>
      </c>
      <c r="E10" s="66" t="s">
        <v>9</v>
      </c>
      <c r="F10" s="66" t="s">
        <v>10</v>
      </c>
      <c r="G10" s="66" t="s">
        <v>11</v>
      </c>
      <c r="H10" s="66" t="s">
        <v>12</v>
      </c>
      <c r="I10" s="67" t="s">
        <v>13</v>
      </c>
    </row>
    <row r="11" spans="1:11" ht="14.25" customHeight="1">
      <c r="A11" s="12"/>
      <c r="B11" s="92" t="s">
        <v>14</v>
      </c>
      <c r="C11" s="93"/>
      <c r="D11" s="27"/>
      <c r="E11" s="27"/>
      <c r="F11" s="27"/>
      <c r="G11" s="27"/>
      <c r="H11" s="27"/>
      <c r="I11" s="68"/>
    </row>
    <row r="12" spans="1:11" ht="13.9" customHeight="1">
      <c r="A12" s="12"/>
      <c r="B12" s="94" t="s">
        <v>15</v>
      </c>
      <c r="C12" s="95"/>
      <c r="D12" s="69" t="s">
        <v>16</v>
      </c>
      <c r="E12" s="70">
        <v>106</v>
      </c>
      <c r="F12" s="33">
        <v>144</v>
      </c>
      <c r="G12" s="27" t="s">
        <v>17</v>
      </c>
      <c r="H12" s="1"/>
      <c r="I12" s="32" t="s">
        <v>18</v>
      </c>
      <c r="J12" s="71"/>
      <c r="K12" s="72"/>
    </row>
    <row r="13" spans="1:11" ht="13.9" customHeight="1">
      <c r="A13" s="12"/>
      <c r="B13" s="41" t="s">
        <v>19</v>
      </c>
      <c r="C13" s="39" t="s">
        <v>20</v>
      </c>
      <c r="D13" s="69"/>
      <c r="E13" s="70">
        <v>21</v>
      </c>
      <c r="F13" s="33">
        <v>29</v>
      </c>
      <c r="G13" s="27" t="s">
        <v>17</v>
      </c>
      <c r="H13" s="1"/>
      <c r="I13" s="32" t="s">
        <v>18</v>
      </c>
      <c r="J13" s="71"/>
      <c r="K13" s="72"/>
    </row>
    <row r="14" spans="1:11" ht="13.9" customHeight="1">
      <c r="A14" s="12"/>
      <c r="B14" s="38" t="s">
        <v>19</v>
      </c>
      <c r="C14" s="39" t="s">
        <v>21</v>
      </c>
      <c r="D14" s="69"/>
      <c r="E14" s="70">
        <v>28</v>
      </c>
      <c r="F14" s="33">
        <v>39</v>
      </c>
      <c r="G14" s="27" t="s">
        <v>17</v>
      </c>
      <c r="H14" s="1"/>
      <c r="I14" s="32" t="s">
        <v>18</v>
      </c>
      <c r="J14" s="71"/>
      <c r="K14" s="72"/>
    </row>
    <row r="15" spans="1:11" ht="13.9" customHeight="1">
      <c r="A15" s="12"/>
      <c r="B15" s="94" t="s">
        <v>22</v>
      </c>
      <c r="C15" s="95"/>
      <c r="D15" s="69" t="s">
        <v>16</v>
      </c>
      <c r="E15" s="70">
        <v>121</v>
      </c>
      <c r="F15" s="33">
        <v>165</v>
      </c>
      <c r="G15" s="27" t="s">
        <v>17</v>
      </c>
      <c r="H15" s="1"/>
      <c r="I15" s="32" t="s">
        <v>18</v>
      </c>
      <c r="J15" s="71"/>
      <c r="K15" s="72"/>
    </row>
    <row r="16" spans="1:11" ht="13.9" customHeight="1">
      <c r="A16" s="12"/>
      <c r="B16" s="41" t="s">
        <v>19</v>
      </c>
      <c r="C16" s="39" t="s">
        <v>20</v>
      </c>
      <c r="D16" s="69"/>
      <c r="E16" s="70">
        <v>13</v>
      </c>
      <c r="F16" s="33">
        <v>19</v>
      </c>
      <c r="G16" s="27" t="s">
        <v>17</v>
      </c>
      <c r="H16" s="1"/>
      <c r="I16" s="32" t="s">
        <v>18</v>
      </c>
      <c r="J16" s="71"/>
      <c r="K16" s="72"/>
    </row>
    <row r="17" spans="1:11" ht="13.9" customHeight="1">
      <c r="A17" s="12"/>
      <c r="B17" s="38" t="s">
        <v>19</v>
      </c>
      <c r="C17" s="39" t="s">
        <v>21</v>
      </c>
      <c r="D17" s="69"/>
      <c r="E17" s="70">
        <v>23</v>
      </c>
      <c r="F17" s="33">
        <v>32</v>
      </c>
      <c r="G17" s="27" t="s">
        <v>17</v>
      </c>
      <c r="H17" s="1"/>
      <c r="I17" s="32" t="s">
        <v>18</v>
      </c>
      <c r="J17" s="71"/>
      <c r="K17" s="72"/>
    </row>
    <row r="18" spans="1:11" ht="13.9" customHeight="1">
      <c r="A18" s="12"/>
      <c r="B18" s="94" t="s">
        <v>23</v>
      </c>
      <c r="C18" s="95"/>
      <c r="D18" s="69" t="s">
        <v>16</v>
      </c>
      <c r="E18" s="70">
        <v>127</v>
      </c>
      <c r="F18" s="33">
        <v>173</v>
      </c>
      <c r="G18" s="27" t="s">
        <v>17</v>
      </c>
      <c r="H18" s="1"/>
      <c r="I18" s="32" t="s">
        <v>18</v>
      </c>
      <c r="J18" s="71"/>
      <c r="K18" s="72"/>
    </row>
    <row r="19" spans="1:11" ht="13.9" customHeight="1">
      <c r="A19" s="12"/>
      <c r="B19" s="41" t="s">
        <v>19</v>
      </c>
      <c r="C19" s="39" t="s">
        <v>20</v>
      </c>
      <c r="D19" s="69"/>
      <c r="E19" s="70">
        <v>16</v>
      </c>
      <c r="F19" s="33">
        <v>23</v>
      </c>
      <c r="G19" s="27" t="s">
        <v>17</v>
      </c>
      <c r="H19" s="1"/>
      <c r="I19" s="32" t="s">
        <v>18</v>
      </c>
      <c r="J19" s="71"/>
      <c r="K19" s="72"/>
    </row>
    <row r="20" spans="1:11" ht="13.9" customHeight="1">
      <c r="A20" s="12"/>
      <c r="B20" s="38" t="s">
        <v>19</v>
      </c>
      <c r="C20" s="39" t="s">
        <v>21</v>
      </c>
      <c r="D20" s="69"/>
      <c r="E20" s="70">
        <v>32</v>
      </c>
      <c r="F20" s="33">
        <v>45</v>
      </c>
      <c r="G20" s="27" t="s">
        <v>17</v>
      </c>
      <c r="H20" s="1"/>
      <c r="I20" s="32" t="s">
        <v>18</v>
      </c>
      <c r="J20" s="71"/>
      <c r="K20" s="72"/>
    </row>
    <row r="21" spans="1:11" ht="13.9" customHeight="1">
      <c r="A21" s="12"/>
      <c r="B21" s="92" t="s">
        <v>24</v>
      </c>
      <c r="C21" s="93"/>
      <c r="D21" s="27"/>
      <c r="E21" s="27"/>
      <c r="F21" s="27"/>
      <c r="G21" s="27"/>
      <c r="H21" s="27"/>
      <c r="I21" s="68"/>
      <c r="J21" s="71"/>
      <c r="K21" s="72"/>
    </row>
    <row r="22" spans="1:11" ht="13.9" customHeight="1">
      <c r="A22" s="12"/>
      <c r="B22" s="38" t="s">
        <v>19</v>
      </c>
      <c r="C22" s="39" t="s">
        <v>25</v>
      </c>
      <c r="D22" s="69"/>
      <c r="E22" s="70">
        <v>123</v>
      </c>
      <c r="F22" s="70">
        <v>168</v>
      </c>
      <c r="G22" s="27" t="s">
        <v>17</v>
      </c>
      <c r="H22" s="1"/>
      <c r="I22" s="32" t="s">
        <v>18</v>
      </c>
      <c r="J22" s="71"/>
      <c r="K22" s="72"/>
    </row>
    <row r="23" spans="1:11" ht="13.9" customHeight="1">
      <c r="A23" s="12"/>
      <c r="B23" s="38" t="s">
        <v>26</v>
      </c>
      <c r="C23" s="39" t="s">
        <v>27</v>
      </c>
      <c r="D23" s="69"/>
      <c r="E23" s="70">
        <v>26</v>
      </c>
      <c r="F23" s="70">
        <v>37</v>
      </c>
      <c r="G23" s="27" t="s">
        <v>17</v>
      </c>
      <c r="H23" s="1"/>
      <c r="I23" s="32" t="s">
        <v>28</v>
      </c>
      <c r="J23" s="71"/>
      <c r="K23" s="72"/>
    </row>
    <row r="24" spans="1:11" ht="13.9" customHeight="1">
      <c r="A24" s="12"/>
      <c r="B24" s="41" t="s">
        <v>19</v>
      </c>
      <c r="C24" s="42" t="s">
        <v>29</v>
      </c>
      <c r="D24" s="69"/>
      <c r="E24" s="70">
        <v>48</v>
      </c>
      <c r="F24" s="70">
        <v>66</v>
      </c>
      <c r="G24" s="27" t="s">
        <v>17</v>
      </c>
      <c r="H24" s="1"/>
      <c r="I24" s="32" t="s">
        <v>18</v>
      </c>
      <c r="J24" s="71"/>
      <c r="K24" s="72"/>
    </row>
    <row r="25" spans="1:11" ht="13.9" customHeight="1">
      <c r="A25" s="12"/>
      <c r="B25" s="41" t="s">
        <v>26</v>
      </c>
      <c r="C25" s="42" t="s">
        <v>30</v>
      </c>
      <c r="D25" s="69"/>
      <c r="E25" s="70">
        <v>103</v>
      </c>
      <c r="F25" s="70">
        <v>141</v>
      </c>
      <c r="G25" s="27" t="s">
        <v>17</v>
      </c>
      <c r="H25" s="1"/>
      <c r="I25" s="32" t="s">
        <v>18</v>
      </c>
      <c r="J25" s="71"/>
      <c r="K25" s="72"/>
    </row>
    <row r="26" spans="1:11" ht="13.9" customHeight="1">
      <c r="A26" s="12"/>
      <c r="B26" s="73" t="s">
        <v>26</v>
      </c>
      <c r="C26" s="42" t="s">
        <v>31</v>
      </c>
      <c r="D26" s="69"/>
      <c r="E26" s="70">
        <v>47</v>
      </c>
      <c r="F26" s="70">
        <v>64</v>
      </c>
      <c r="G26" s="27" t="s">
        <v>17</v>
      </c>
      <c r="H26" s="1"/>
      <c r="I26" s="32" t="s">
        <v>18</v>
      </c>
      <c r="J26" s="71"/>
      <c r="K26" s="72"/>
    </row>
    <row r="27" spans="1:11" ht="13.9" customHeight="1">
      <c r="A27" s="12"/>
      <c r="B27" s="73" t="s">
        <v>26</v>
      </c>
      <c r="C27" s="42" t="s">
        <v>32</v>
      </c>
      <c r="D27" s="69" t="s">
        <v>16</v>
      </c>
      <c r="E27" s="70">
        <v>181</v>
      </c>
      <c r="F27" s="70">
        <v>245</v>
      </c>
      <c r="G27" s="27" t="s">
        <v>17</v>
      </c>
      <c r="H27" s="1"/>
      <c r="I27" s="32" t="s">
        <v>18</v>
      </c>
      <c r="J27" s="71"/>
      <c r="K27" s="72"/>
    </row>
    <row r="28" spans="1:11" ht="13.9" customHeight="1">
      <c r="A28" s="12"/>
      <c r="B28" s="92" t="s">
        <v>33</v>
      </c>
      <c r="C28" s="93"/>
      <c r="D28" s="27"/>
      <c r="E28" s="27"/>
      <c r="F28" s="27"/>
      <c r="G28" s="27"/>
      <c r="H28" s="27"/>
      <c r="I28" s="68"/>
      <c r="J28" s="71"/>
      <c r="K28" s="72"/>
    </row>
    <row r="29" spans="1:11" ht="13.9" customHeight="1">
      <c r="A29" s="12"/>
      <c r="B29" s="94" t="s">
        <v>34</v>
      </c>
      <c r="C29" s="95"/>
      <c r="D29" s="69" t="s">
        <v>16</v>
      </c>
      <c r="E29" s="70">
        <v>173</v>
      </c>
      <c r="F29" s="70">
        <v>235</v>
      </c>
      <c r="G29" s="27" t="s">
        <v>17</v>
      </c>
      <c r="H29" s="1"/>
      <c r="I29" s="32" t="s">
        <v>18</v>
      </c>
      <c r="J29" s="71"/>
      <c r="K29" s="72"/>
    </row>
    <row r="30" spans="1:11" ht="13.9" customHeight="1">
      <c r="A30" s="12"/>
      <c r="B30" s="41" t="s">
        <v>19</v>
      </c>
      <c r="C30" s="42" t="s">
        <v>35</v>
      </c>
      <c r="D30" s="69"/>
      <c r="E30" s="70">
        <v>29</v>
      </c>
      <c r="F30" s="70">
        <v>40</v>
      </c>
      <c r="G30" s="27" t="s">
        <v>17</v>
      </c>
      <c r="H30" s="1"/>
      <c r="I30" s="32" t="s">
        <v>18</v>
      </c>
      <c r="J30" s="71"/>
      <c r="K30" s="72"/>
    </row>
    <row r="31" spans="1:11" ht="13.9" customHeight="1">
      <c r="A31" s="12"/>
      <c r="B31" s="94" t="s">
        <v>36</v>
      </c>
      <c r="C31" s="95"/>
      <c r="D31" s="69" t="s">
        <v>16</v>
      </c>
      <c r="E31" s="70">
        <v>122</v>
      </c>
      <c r="F31" s="70">
        <v>166</v>
      </c>
      <c r="G31" s="27" t="s">
        <v>17</v>
      </c>
      <c r="H31" s="1"/>
      <c r="I31" s="32" t="s">
        <v>18</v>
      </c>
      <c r="J31" s="71"/>
      <c r="K31" s="72"/>
    </row>
    <row r="32" spans="1:11" ht="13.9" customHeight="1">
      <c r="A32" s="12"/>
      <c r="B32" s="41" t="s">
        <v>19</v>
      </c>
      <c r="C32" s="42" t="s">
        <v>35</v>
      </c>
      <c r="D32" s="69"/>
      <c r="E32" s="70">
        <v>43</v>
      </c>
      <c r="F32" s="70">
        <v>59</v>
      </c>
      <c r="G32" s="27" t="s">
        <v>17</v>
      </c>
      <c r="H32" s="1"/>
      <c r="I32" s="32" t="s">
        <v>18</v>
      </c>
      <c r="J32" s="71"/>
      <c r="K32" s="72"/>
    </row>
    <row r="33" spans="1:11" ht="13.9" customHeight="1">
      <c r="A33" s="12"/>
      <c r="B33" s="94" t="s">
        <v>37</v>
      </c>
      <c r="C33" s="95"/>
      <c r="D33" s="69" t="s">
        <v>16</v>
      </c>
      <c r="E33" s="70">
        <v>320</v>
      </c>
      <c r="F33" s="70">
        <v>434</v>
      </c>
      <c r="G33" s="27" t="s">
        <v>17</v>
      </c>
      <c r="H33" s="1"/>
      <c r="I33" s="32" t="s">
        <v>18</v>
      </c>
      <c r="J33" s="71"/>
      <c r="K33" s="72"/>
    </row>
    <row r="34" spans="1:11" ht="13.9" customHeight="1">
      <c r="A34" s="12"/>
      <c r="B34" s="41" t="s">
        <v>19</v>
      </c>
      <c r="C34" s="42" t="s">
        <v>35</v>
      </c>
      <c r="D34" s="69"/>
      <c r="E34" s="70">
        <v>43</v>
      </c>
      <c r="F34" s="70">
        <v>59</v>
      </c>
      <c r="G34" s="27" t="s">
        <v>17</v>
      </c>
      <c r="H34" s="1"/>
      <c r="I34" s="32" t="s">
        <v>18</v>
      </c>
      <c r="J34" s="71"/>
      <c r="K34" s="72"/>
    </row>
    <row r="35" spans="1:11" ht="13.9" customHeight="1">
      <c r="A35" s="12"/>
      <c r="B35" s="92" t="s">
        <v>38</v>
      </c>
      <c r="C35" s="93"/>
      <c r="D35" s="27"/>
      <c r="E35" s="27"/>
      <c r="F35" s="27"/>
      <c r="G35" s="27"/>
      <c r="H35" s="27"/>
      <c r="I35" s="68"/>
      <c r="J35" s="71"/>
      <c r="K35" s="72"/>
    </row>
    <row r="36" spans="1:11" ht="13.9" customHeight="1">
      <c r="A36" s="12"/>
      <c r="B36" s="41" t="s">
        <v>19</v>
      </c>
      <c r="C36" s="42" t="s">
        <v>39</v>
      </c>
      <c r="D36" s="69" t="s">
        <v>40</v>
      </c>
      <c r="E36" s="70">
        <v>15</v>
      </c>
      <c r="F36" s="70">
        <v>31</v>
      </c>
      <c r="G36" s="4"/>
      <c r="H36" s="1"/>
      <c r="I36" s="32" t="s">
        <v>18</v>
      </c>
      <c r="J36" s="71"/>
      <c r="K36" s="72"/>
    </row>
    <row r="37" spans="1:11" ht="13.9" customHeight="1">
      <c r="A37" s="12"/>
      <c r="B37" s="41" t="s">
        <v>19</v>
      </c>
      <c r="C37" s="42" t="s">
        <v>41</v>
      </c>
      <c r="D37" s="69"/>
      <c r="E37" s="70">
        <v>27</v>
      </c>
      <c r="F37" s="70">
        <v>37</v>
      </c>
      <c r="G37" s="27" t="s">
        <v>17</v>
      </c>
      <c r="H37" s="1"/>
      <c r="I37" s="32" t="s">
        <v>18</v>
      </c>
      <c r="J37" s="71"/>
      <c r="K37" s="72"/>
    </row>
    <row r="38" spans="1:11" ht="13.9" customHeight="1">
      <c r="A38" s="12"/>
      <c r="B38" s="41" t="s">
        <v>19</v>
      </c>
      <c r="C38" s="42" t="s">
        <v>42</v>
      </c>
      <c r="D38" s="69"/>
      <c r="E38" s="70">
        <v>29</v>
      </c>
      <c r="F38" s="70">
        <v>41</v>
      </c>
      <c r="G38" s="27" t="s">
        <v>17</v>
      </c>
      <c r="H38" s="1"/>
      <c r="I38" s="32" t="s">
        <v>18</v>
      </c>
      <c r="J38" s="71"/>
      <c r="K38" s="72"/>
    </row>
    <row r="39" spans="1:11" ht="13.9" customHeight="1">
      <c r="A39" s="12"/>
      <c r="B39" s="41" t="s">
        <v>19</v>
      </c>
      <c r="C39" s="39" t="s">
        <v>43</v>
      </c>
      <c r="D39" s="69" t="s">
        <v>44</v>
      </c>
      <c r="E39" s="70">
        <v>12</v>
      </c>
      <c r="F39" s="70">
        <v>17</v>
      </c>
      <c r="G39" s="27" t="s">
        <v>17</v>
      </c>
      <c r="H39" s="1"/>
      <c r="I39" s="32" t="s">
        <v>18</v>
      </c>
      <c r="J39" s="71"/>
      <c r="K39" s="72"/>
    </row>
    <row r="40" spans="1:11" ht="13.9" customHeight="1">
      <c r="A40" s="12"/>
      <c r="B40" s="41" t="s">
        <v>26</v>
      </c>
      <c r="C40" s="42" t="s">
        <v>45</v>
      </c>
      <c r="D40" s="69"/>
      <c r="E40" s="70">
        <v>23</v>
      </c>
      <c r="F40" s="70">
        <v>32</v>
      </c>
      <c r="G40" s="27" t="s">
        <v>17</v>
      </c>
      <c r="H40" s="1"/>
      <c r="I40" s="32" t="s">
        <v>18</v>
      </c>
      <c r="J40" s="71"/>
      <c r="K40" s="72"/>
    </row>
    <row r="41" spans="1:11" ht="13.9" customHeight="1">
      <c r="A41" s="12"/>
      <c r="B41" s="92" t="s">
        <v>46</v>
      </c>
      <c r="C41" s="93"/>
      <c r="D41" s="27"/>
      <c r="E41" s="27"/>
      <c r="F41" s="27"/>
      <c r="G41" s="27"/>
      <c r="H41" s="27"/>
      <c r="I41" s="68"/>
      <c r="J41" s="71"/>
      <c r="K41" s="72"/>
    </row>
    <row r="42" spans="1:11" ht="13.9" customHeight="1">
      <c r="A42" s="12"/>
      <c r="B42" s="94" t="s">
        <v>47</v>
      </c>
      <c r="C42" s="95"/>
      <c r="D42" s="69"/>
      <c r="E42" s="70">
        <v>18</v>
      </c>
      <c r="F42" s="70">
        <v>25</v>
      </c>
      <c r="G42" s="27" t="s">
        <v>17</v>
      </c>
      <c r="H42" s="1"/>
      <c r="I42" s="32" t="s">
        <v>18</v>
      </c>
      <c r="J42" s="71"/>
      <c r="K42" s="72"/>
    </row>
    <row r="43" spans="1:11" ht="13.9" customHeight="1">
      <c r="A43" s="12"/>
      <c r="B43" s="30"/>
      <c r="C43" s="31" t="s">
        <v>48</v>
      </c>
      <c r="D43" s="69"/>
      <c r="E43" s="70">
        <v>31</v>
      </c>
      <c r="F43" s="70">
        <v>42</v>
      </c>
      <c r="G43" s="27" t="s">
        <v>17</v>
      </c>
      <c r="H43" s="1"/>
      <c r="I43" s="32" t="s">
        <v>18</v>
      </c>
      <c r="J43" s="71"/>
      <c r="K43" s="72"/>
    </row>
    <row r="44" spans="1:11" ht="13.9" customHeight="1">
      <c r="A44" s="12"/>
      <c r="B44" s="94" t="s">
        <v>49</v>
      </c>
      <c r="C44" s="95"/>
      <c r="D44" s="69"/>
      <c r="E44" s="70">
        <v>23</v>
      </c>
      <c r="F44" s="70">
        <v>32</v>
      </c>
      <c r="G44" s="27" t="s">
        <v>17</v>
      </c>
      <c r="H44" s="1"/>
      <c r="I44" s="32" t="s">
        <v>18</v>
      </c>
      <c r="J44" s="71"/>
      <c r="K44" s="72"/>
    </row>
    <row r="45" spans="1:11" ht="13.9" customHeight="1">
      <c r="A45" s="12"/>
      <c r="B45" s="30"/>
      <c r="C45" s="31" t="s">
        <v>50</v>
      </c>
      <c r="D45" s="69"/>
      <c r="E45" s="70">
        <v>38</v>
      </c>
      <c r="F45" s="70">
        <v>53</v>
      </c>
      <c r="G45" s="27" t="s">
        <v>17</v>
      </c>
      <c r="H45" s="1"/>
      <c r="I45" s="32" t="s">
        <v>18</v>
      </c>
      <c r="J45" s="71"/>
      <c r="K45" s="72"/>
    </row>
    <row r="46" spans="1:11" ht="13.9" customHeight="1">
      <c r="A46" s="12"/>
      <c r="B46" s="94" t="s">
        <v>51</v>
      </c>
      <c r="C46" s="95"/>
      <c r="D46" s="69"/>
      <c r="E46" s="70">
        <v>19</v>
      </c>
      <c r="F46" s="70">
        <v>27</v>
      </c>
      <c r="G46" s="27" t="s">
        <v>17</v>
      </c>
      <c r="H46" s="1"/>
      <c r="I46" s="32" t="s">
        <v>18</v>
      </c>
      <c r="J46" s="71"/>
      <c r="K46" s="72"/>
    </row>
    <row r="47" spans="1:11" ht="13.9" customHeight="1">
      <c r="A47" s="12"/>
      <c r="B47" s="94" t="s">
        <v>52</v>
      </c>
      <c r="C47" s="95"/>
      <c r="D47" s="69"/>
      <c r="E47" s="70">
        <v>24</v>
      </c>
      <c r="F47" s="70">
        <v>33</v>
      </c>
      <c r="G47" s="27" t="s">
        <v>17</v>
      </c>
      <c r="H47" s="1"/>
      <c r="I47" s="32" t="s">
        <v>18</v>
      </c>
      <c r="J47" s="71"/>
      <c r="K47" s="72"/>
    </row>
    <row r="48" spans="1:11" ht="13.9" customHeight="1">
      <c r="A48" s="12"/>
      <c r="B48" s="30"/>
      <c r="C48" s="31" t="s">
        <v>53</v>
      </c>
      <c r="D48" s="69"/>
      <c r="E48" s="70">
        <v>36</v>
      </c>
      <c r="F48" s="70">
        <v>50</v>
      </c>
      <c r="G48" s="27" t="s">
        <v>17</v>
      </c>
      <c r="H48" s="1"/>
      <c r="I48" s="32" t="s">
        <v>18</v>
      </c>
      <c r="J48" s="71"/>
      <c r="K48" s="72"/>
    </row>
    <row r="49" spans="1:11" ht="13.9" customHeight="1">
      <c r="A49" s="12"/>
      <c r="B49" s="94" t="s">
        <v>54</v>
      </c>
      <c r="C49" s="95"/>
      <c r="D49" s="69"/>
      <c r="E49" s="70">
        <v>26</v>
      </c>
      <c r="F49" s="70">
        <v>36</v>
      </c>
      <c r="G49" s="27" t="s">
        <v>17</v>
      </c>
      <c r="H49" s="1"/>
      <c r="I49" s="32" t="s">
        <v>18</v>
      </c>
      <c r="J49" s="71"/>
      <c r="K49" s="72"/>
    </row>
    <row r="50" spans="1:11" ht="13.9" customHeight="1">
      <c r="A50" s="12"/>
      <c r="B50" s="30"/>
      <c r="C50" s="31" t="s">
        <v>55</v>
      </c>
      <c r="D50" s="69"/>
      <c r="E50" s="70">
        <v>36</v>
      </c>
      <c r="F50" s="70">
        <v>50</v>
      </c>
      <c r="G50" s="27" t="s">
        <v>17</v>
      </c>
      <c r="H50" s="1"/>
      <c r="I50" s="32" t="s">
        <v>18</v>
      </c>
      <c r="J50" s="71"/>
      <c r="K50" s="72"/>
    </row>
    <row r="51" spans="1:11" ht="13.9" customHeight="1">
      <c r="A51" s="12"/>
      <c r="B51" s="94" t="s">
        <v>56</v>
      </c>
      <c r="C51" s="95"/>
      <c r="D51" s="69"/>
      <c r="E51" s="70">
        <v>26</v>
      </c>
      <c r="F51" s="70">
        <v>36</v>
      </c>
      <c r="G51" s="27" t="s">
        <v>17</v>
      </c>
      <c r="H51" s="1"/>
      <c r="I51" s="32" t="s">
        <v>18</v>
      </c>
      <c r="J51" s="71"/>
      <c r="K51" s="72"/>
    </row>
    <row r="52" spans="1:11" ht="13.9" customHeight="1">
      <c r="A52" s="12"/>
      <c r="B52" s="30"/>
      <c r="C52" s="31" t="s">
        <v>57</v>
      </c>
      <c r="D52" s="69"/>
      <c r="E52" s="70">
        <v>36</v>
      </c>
      <c r="F52" s="70">
        <v>50</v>
      </c>
      <c r="G52" s="27" t="s">
        <v>17</v>
      </c>
      <c r="H52" s="1"/>
      <c r="I52" s="32" t="s">
        <v>18</v>
      </c>
      <c r="J52" s="71"/>
      <c r="K52" s="72"/>
    </row>
    <row r="53" spans="1:11" ht="13.9" customHeight="1">
      <c r="A53" s="12"/>
      <c r="B53" s="94" t="s">
        <v>58</v>
      </c>
      <c r="C53" s="95"/>
      <c r="D53" s="69"/>
      <c r="E53" s="70">
        <v>26</v>
      </c>
      <c r="F53" s="70">
        <v>42</v>
      </c>
      <c r="G53" s="27" t="s">
        <v>17</v>
      </c>
      <c r="H53" s="1"/>
      <c r="I53" s="32" t="s">
        <v>18</v>
      </c>
      <c r="J53" s="71"/>
      <c r="K53" s="72"/>
    </row>
    <row r="54" spans="1:11" ht="13.9" customHeight="1">
      <c r="A54" s="12"/>
      <c r="B54" s="30"/>
      <c r="C54" s="31" t="s">
        <v>59</v>
      </c>
      <c r="D54" s="69"/>
      <c r="E54" s="70">
        <v>36</v>
      </c>
      <c r="F54" s="70">
        <v>56</v>
      </c>
      <c r="G54" s="27" t="s">
        <v>17</v>
      </c>
      <c r="H54" s="1"/>
      <c r="I54" s="32" t="s">
        <v>18</v>
      </c>
      <c r="J54" s="71"/>
      <c r="K54" s="72"/>
    </row>
    <row r="55" spans="1:11" ht="13.9" customHeight="1">
      <c r="A55" s="12"/>
      <c r="B55" s="94" t="s">
        <v>60</v>
      </c>
      <c r="C55" s="95"/>
      <c r="D55" s="69"/>
      <c r="E55" s="70">
        <v>24</v>
      </c>
      <c r="F55" s="70">
        <v>33</v>
      </c>
      <c r="G55" s="27" t="s">
        <v>17</v>
      </c>
      <c r="H55" s="1"/>
      <c r="I55" s="32" t="s">
        <v>28</v>
      </c>
      <c r="J55" s="71"/>
      <c r="K55" s="72"/>
    </row>
    <row r="56" spans="1:11" ht="13.9" customHeight="1">
      <c r="A56" s="12"/>
      <c r="B56" s="30"/>
      <c r="C56" s="31" t="s">
        <v>61</v>
      </c>
      <c r="D56" s="69"/>
      <c r="E56" s="70">
        <v>34</v>
      </c>
      <c r="F56" s="70">
        <v>47</v>
      </c>
      <c r="G56" s="27" t="s">
        <v>17</v>
      </c>
      <c r="H56" s="1"/>
      <c r="I56" s="32" t="s">
        <v>28</v>
      </c>
      <c r="J56" s="71"/>
      <c r="K56" s="72"/>
    </row>
    <row r="57" spans="1:11" ht="13.9" customHeight="1">
      <c r="A57" s="12"/>
      <c r="B57" s="92" t="s">
        <v>62</v>
      </c>
      <c r="C57" s="93"/>
      <c r="D57" s="27"/>
      <c r="E57" s="27"/>
      <c r="F57" s="27"/>
      <c r="G57" s="27"/>
      <c r="H57" s="27"/>
      <c r="I57" s="68"/>
      <c r="J57" s="71"/>
      <c r="K57" s="72"/>
    </row>
    <row r="58" spans="1:11" ht="13.9" customHeight="1">
      <c r="A58" s="12"/>
      <c r="B58" s="94" t="s">
        <v>63</v>
      </c>
      <c r="C58" s="95"/>
      <c r="D58" s="69" t="s">
        <v>64</v>
      </c>
      <c r="E58" s="70">
        <v>740</v>
      </c>
      <c r="F58" s="70">
        <v>1002</v>
      </c>
      <c r="G58" s="4"/>
      <c r="H58" s="1"/>
      <c r="I58" s="32" t="s">
        <v>28</v>
      </c>
      <c r="J58" s="71"/>
      <c r="K58" s="72"/>
    </row>
    <row r="59" spans="1:11" ht="13.9" customHeight="1">
      <c r="A59" s="12"/>
      <c r="B59" s="94" t="s">
        <v>65</v>
      </c>
      <c r="C59" s="95"/>
      <c r="D59" s="69" t="s">
        <v>64</v>
      </c>
      <c r="E59" s="70">
        <v>903</v>
      </c>
      <c r="F59" s="70">
        <v>1223</v>
      </c>
      <c r="G59" s="4"/>
      <c r="H59" s="1"/>
      <c r="I59" s="32" t="s">
        <v>28</v>
      </c>
      <c r="J59" s="71"/>
      <c r="K59" s="72"/>
    </row>
    <row r="60" spans="1:11" ht="13.9" customHeight="1">
      <c r="A60" s="12"/>
      <c r="B60" s="44" t="s">
        <v>19</v>
      </c>
      <c r="C60" s="31" t="s">
        <v>66</v>
      </c>
      <c r="D60" s="69"/>
      <c r="E60" s="70">
        <v>64</v>
      </c>
      <c r="F60" s="70">
        <v>88</v>
      </c>
      <c r="G60" s="27" t="s">
        <v>17</v>
      </c>
      <c r="H60" s="1"/>
      <c r="I60" s="32" t="s">
        <v>28</v>
      </c>
      <c r="J60" s="71"/>
      <c r="K60" s="72"/>
    </row>
    <row r="61" spans="1:11" ht="13.9" customHeight="1">
      <c r="A61" s="12"/>
      <c r="B61" s="44" t="s">
        <v>19</v>
      </c>
      <c r="C61" s="31" t="s">
        <v>67</v>
      </c>
      <c r="D61" s="69"/>
      <c r="E61" s="70">
        <v>63</v>
      </c>
      <c r="F61" s="70">
        <v>86</v>
      </c>
      <c r="G61" s="27" t="s">
        <v>17</v>
      </c>
      <c r="H61" s="1"/>
      <c r="I61" s="32" t="s">
        <v>28</v>
      </c>
      <c r="J61" s="71"/>
      <c r="K61" s="72"/>
    </row>
    <row r="62" spans="1:11" ht="13.9" customHeight="1">
      <c r="A62" s="12"/>
      <c r="B62" s="44" t="s">
        <v>19</v>
      </c>
      <c r="C62" s="31" t="s">
        <v>68</v>
      </c>
      <c r="D62" s="69"/>
      <c r="E62" s="70">
        <v>19</v>
      </c>
      <c r="F62" s="70">
        <v>27</v>
      </c>
      <c r="G62" s="27" t="s">
        <v>17</v>
      </c>
      <c r="H62" s="1"/>
      <c r="I62" s="32" t="s">
        <v>28</v>
      </c>
      <c r="J62" s="71"/>
      <c r="K62" s="72"/>
    </row>
    <row r="63" spans="1:11" ht="13.9" customHeight="1">
      <c r="A63" s="12"/>
      <c r="B63" s="44" t="s">
        <v>26</v>
      </c>
      <c r="C63" s="31" t="s">
        <v>69</v>
      </c>
      <c r="D63" s="69" t="s">
        <v>70</v>
      </c>
      <c r="E63" s="70">
        <v>350</v>
      </c>
      <c r="F63" s="70">
        <v>500</v>
      </c>
      <c r="G63" s="4"/>
      <c r="H63" s="1"/>
      <c r="I63" s="32" t="s">
        <v>28</v>
      </c>
      <c r="J63" s="71"/>
      <c r="K63" s="72"/>
    </row>
    <row r="64" spans="1:11" ht="13.9" customHeight="1">
      <c r="A64" s="12"/>
      <c r="B64" s="92" t="s">
        <v>71</v>
      </c>
      <c r="C64" s="93"/>
      <c r="D64" s="27"/>
      <c r="E64" s="27"/>
      <c r="F64" s="27"/>
      <c r="G64" s="27"/>
      <c r="H64" s="27"/>
      <c r="I64" s="68"/>
      <c r="J64" s="71"/>
      <c r="K64" s="72"/>
    </row>
    <row r="65" spans="1:11" ht="13.9" customHeight="1">
      <c r="A65" s="12"/>
      <c r="B65" s="94" t="s">
        <v>72</v>
      </c>
      <c r="C65" s="95"/>
      <c r="D65" s="69"/>
      <c r="E65" s="70">
        <v>70</v>
      </c>
      <c r="F65" s="70">
        <v>95</v>
      </c>
      <c r="G65" s="27" t="s">
        <v>17</v>
      </c>
      <c r="H65" s="1"/>
      <c r="I65" s="32" t="s">
        <v>28</v>
      </c>
      <c r="J65" s="71"/>
      <c r="K65" s="72"/>
    </row>
    <row r="66" spans="1:11" ht="13.9" customHeight="1">
      <c r="A66" s="12"/>
      <c r="B66" s="94" t="s">
        <v>73</v>
      </c>
      <c r="C66" s="95"/>
      <c r="D66" s="69" t="s">
        <v>74</v>
      </c>
      <c r="E66" s="70">
        <v>124</v>
      </c>
      <c r="F66" s="70">
        <v>169</v>
      </c>
      <c r="G66" s="4"/>
      <c r="H66" s="1"/>
      <c r="I66" s="32" t="s">
        <v>28</v>
      </c>
      <c r="J66" s="71"/>
      <c r="K66" s="72"/>
    </row>
    <row r="67" spans="1:11" ht="13.9" customHeight="1">
      <c r="A67" s="12"/>
      <c r="B67" s="94" t="s">
        <v>75</v>
      </c>
      <c r="C67" s="95"/>
      <c r="D67" s="69"/>
      <c r="E67" s="70">
        <v>190</v>
      </c>
      <c r="F67" s="70">
        <v>258</v>
      </c>
      <c r="G67" s="27" t="s">
        <v>17</v>
      </c>
      <c r="H67" s="1"/>
      <c r="I67" s="32" t="s">
        <v>28</v>
      </c>
      <c r="J67" s="71"/>
      <c r="K67" s="72"/>
    </row>
    <row r="68" spans="1:11" ht="13.9" customHeight="1">
      <c r="A68" s="12"/>
      <c r="B68" s="94" t="s">
        <v>76</v>
      </c>
      <c r="C68" s="95"/>
      <c r="D68" s="69"/>
      <c r="E68" s="70">
        <v>419</v>
      </c>
      <c r="F68" s="70">
        <v>567</v>
      </c>
      <c r="G68" s="27" t="s">
        <v>17</v>
      </c>
      <c r="H68" s="1"/>
      <c r="I68" s="32" t="s">
        <v>28</v>
      </c>
      <c r="J68" s="71"/>
      <c r="K68" s="72"/>
    </row>
    <row r="69" spans="1:11" ht="13.9" customHeight="1">
      <c r="A69" s="12"/>
      <c r="B69" s="94" t="s">
        <v>77</v>
      </c>
      <c r="C69" s="95"/>
      <c r="D69" s="69"/>
      <c r="E69" s="70">
        <v>12</v>
      </c>
      <c r="F69" s="70">
        <v>17</v>
      </c>
      <c r="G69" s="27" t="s">
        <v>17</v>
      </c>
      <c r="H69" s="1"/>
      <c r="I69" s="32" t="s">
        <v>28</v>
      </c>
      <c r="J69" s="71"/>
      <c r="K69" s="72"/>
    </row>
    <row r="70" spans="1:11" ht="13.9" customHeight="1">
      <c r="A70" s="12"/>
      <c r="B70" s="92" t="s">
        <v>78</v>
      </c>
      <c r="C70" s="93"/>
      <c r="D70" s="27"/>
      <c r="E70" s="27"/>
      <c r="F70" s="27"/>
      <c r="G70" s="27"/>
      <c r="H70" s="27"/>
      <c r="I70" s="68"/>
      <c r="J70" s="71"/>
      <c r="K70" s="72"/>
    </row>
    <row r="71" spans="1:11" ht="13.9" customHeight="1">
      <c r="A71" s="12"/>
      <c r="B71" s="94" t="s">
        <v>79</v>
      </c>
      <c r="C71" s="95"/>
      <c r="D71" s="69" t="s">
        <v>80</v>
      </c>
      <c r="E71" s="70">
        <v>64</v>
      </c>
      <c r="F71" s="70">
        <v>88</v>
      </c>
      <c r="G71" s="27" t="s">
        <v>17</v>
      </c>
      <c r="H71" s="1"/>
      <c r="I71" s="32" t="s">
        <v>18</v>
      </c>
      <c r="J71" s="71"/>
      <c r="K71" s="72"/>
    </row>
    <row r="72" spans="1:11" ht="13.9" customHeight="1">
      <c r="A72" s="12"/>
      <c r="B72" s="94" t="s">
        <v>81</v>
      </c>
      <c r="C72" s="95"/>
      <c r="D72" s="69" t="s">
        <v>82</v>
      </c>
      <c r="E72" s="70">
        <v>181</v>
      </c>
      <c r="F72" s="70">
        <v>245</v>
      </c>
      <c r="G72" s="27" t="s">
        <v>17</v>
      </c>
      <c r="H72" s="1"/>
      <c r="I72" s="32" t="s">
        <v>18</v>
      </c>
      <c r="J72" s="71"/>
      <c r="K72" s="72"/>
    </row>
    <row r="73" spans="1:11" ht="13.9" customHeight="1">
      <c r="A73" s="12"/>
      <c r="B73" s="94" t="s">
        <v>83</v>
      </c>
      <c r="C73" s="95"/>
      <c r="D73" s="69"/>
      <c r="E73" s="70">
        <v>37</v>
      </c>
      <c r="F73" s="70">
        <v>52</v>
      </c>
      <c r="G73" s="27" t="s">
        <v>17</v>
      </c>
      <c r="H73" s="1"/>
      <c r="I73" s="32" t="s">
        <v>18</v>
      </c>
      <c r="J73" s="71"/>
      <c r="K73" s="72"/>
    </row>
    <row r="74" spans="1:11" ht="13.9" customHeight="1">
      <c r="A74" s="12"/>
      <c r="B74" s="94" t="s">
        <v>84</v>
      </c>
      <c r="C74" s="95"/>
      <c r="D74" s="69"/>
      <c r="E74" s="70">
        <v>37</v>
      </c>
      <c r="F74" s="70">
        <v>52</v>
      </c>
      <c r="G74" s="27" t="s">
        <v>17</v>
      </c>
      <c r="H74" s="1"/>
      <c r="I74" s="32" t="s">
        <v>18</v>
      </c>
      <c r="J74" s="71"/>
      <c r="K74" s="72"/>
    </row>
    <row r="75" spans="1:11" ht="13.9" customHeight="1">
      <c r="A75" s="12"/>
      <c r="B75" s="94" t="s">
        <v>85</v>
      </c>
      <c r="C75" s="95"/>
      <c r="D75" s="69"/>
      <c r="E75" s="70">
        <v>37</v>
      </c>
      <c r="F75" s="70">
        <v>52</v>
      </c>
      <c r="G75" s="27" t="s">
        <v>17</v>
      </c>
      <c r="H75" s="1"/>
      <c r="I75" s="32" t="s">
        <v>18</v>
      </c>
      <c r="J75" s="71"/>
      <c r="K75" s="72"/>
    </row>
    <row r="76" spans="1:11" ht="13.9" customHeight="1">
      <c r="A76" s="12"/>
      <c r="B76" s="92" t="s">
        <v>86</v>
      </c>
      <c r="C76" s="93"/>
      <c r="D76" s="27"/>
      <c r="E76" s="27"/>
      <c r="F76" s="27"/>
      <c r="G76" s="27"/>
      <c r="H76" s="27"/>
      <c r="I76" s="68"/>
      <c r="J76" s="71"/>
      <c r="K76" s="72"/>
    </row>
    <row r="77" spans="1:11" ht="13.9" customHeight="1">
      <c r="A77" s="12"/>
      <c r="B77" s="94" t="s">
        <v>87</v>
      </c>
      <c r="C77" s="95"/>
      <c r="D77" s="69" t="s">
        <v>88</v>
      </c>
      <c r="E77" s="70">
        <v>587</v>
      </c>
      <c r="F77" s="70">
        <v>836</v>
      </c>
      <c r="G77" s="4"/>
      <c r="H77" s="1"/>
      <c r="I77" s="32" t="s">
        <v>18</v>
      </c>
      <c r="J77" s="71"/>
      <c r="K77" s="72"/>
    </row>
    <row r="78" spans="1:11" ht="13.9" customHeight="1">
      <c r="A78" s="12"/>
      <c r="B78" s="94" t="s">
        <v>89</v>
      </c>
      <c r="C78" s="95"/>
      <c r="D78" s="69" t="s">
        <v>88</v>
      </c>
      <c r="E78" s="70">
        <v>603</v>
      </c>
      <c r="F78" s="70">
        <v>857</v>
      </c>
      <c r="G78" s="4"/>
      <c r="H78" s="1"/>
      <c r="I78" s="32" t="s">
        <v>18</v>
      </c>
      <c r="J78" s="71"/>
      <c r="K78" s="72"/>
    </row>
    <row r="79" spans="1:11" ht="13.9" customHeight="1">
      <c r="A79" s="12"/>
      <c r="B79" s="92" t="s">
        <v>90</v>
      </c>
      <c r="C79" s="93"/>
      <c r="D79" s="27"/>
      <c r="E79" s="27"/>
      <c r="F79" s="27"/>
      <c r="G79" s="27"/>
      <c r="H79" s="27"/>
      <c r="I79" s="68"/>
      <c r="J79" s="71"/>
      <c r="K79" s="72"/>
    </row>
    <row r="80" spans="1:11" ht="13.9" customHeight="1">
      <c r="A80" s="12"/>
      <c r="B80" s="110" t="s">
        <v>91</v>
      </c>
      <c r="C80" s="111"/>
      <c r="D80" s="69"/>
      <c r="E80" s="70">
        <v>37</v>
      </c>
      <c r="F80" s="70">
        <v>52</v>
      </c>
      <c r="G80" s="27" t="s">
        <v>17</v>
      </c>
      <c r="H80" s="1"/>
      <c r="I80" s="32" t="s">
        <v>92</v>
      </c>
      <c r="J80" s="71"/>
      <c r="K80" s="72"/>
    </row>
    <row r="81" spans="1:11" ht="13.9" customHeight="1">
      <c r="A81" s="12"/>
      <c r="B81" s="110" t="s">
        <v>93</v>
      </c>
      <c r="C81" s="111"/>
      <c r="D81" s="69"/>
      <c r="E81" s="70">
        <v>4</v>
      </c>
      <c r="F81" s="70">
        <v>6</v>
      </c>
      <c r="G81" s="27" t="s">
        <v>17</v>
      </c>
      <c r="H81" s="1"/>
      <c r="I81" s="32" t="s">
        <v>92</v>
      </c>
      <c r="J81" s="71"/>
      <c r="K81" s="72"/>
    </row>
    <row r="82" spans="1:11" ht="13.9" customHeight="1">
      <c r="A82" s="12"/>
      <c r="B82" s="110" t="s">
        <v>94</v>
      </c>
      <c r="C82" s="111"/>
      <c r="D82" s="69" t="s">
        <v>95</v>
      </c>
      <c r="E82" s="70">
        <v>32</v>
      </c>
      <c r="F82" s="70">
        <v>44</v>
      </c>
      <c r="G82" s="4"/>
      <c r="H82" s="1"/>
      <c r="I82" s="32" t="s">
        <v>18</v>
      </c>
      <c r="J82" s="71"/>
      <c r="K82" s="72"/>
    </row>
    <row r="83" spans="1:11" ht="13.9" customHeight="1">
      <c r="A83" s="12"/>
      <c r="B83" s="44" t="s">
        <v>26</v>
      </c>
      <c r="C83" s="31" t="s">
        <v>96</v>
      </c>
      <c r="D83" s="69" t="s">
        <v>97</v>
      </c>
      <c r="E83" s="70">
        <v>20</v>
      </c>
      <c r="F83" s="70">
        <v>28</v>
      </c>
      <c r="G83" s="4"/>
      <c r="H83" s="1"/>
      <c r="I83" s="32" t="s">
        <v>18</v>
      </c>
      <c r="J83" s="71"/>
      <c r="K83" s="72"/>
    </row>
    <row r="84" spans="1:11" ht="13.9" customHeight="1">
      <c r="A84" s="12"/>
      <c r="B84" s="110" t="s">
        <v>98</v>
      </c>
      <c r="C84" s="111"/>
      <c r="D84" s="69" t="s">
        <v>99</v>
      </c>
      <c r="E84" s="70">
        <v>146</v>
      </c>
      <c r="F84" s="70">
        <v>199</v>
      </c>
      <c r="G84" s="4"/>
      <c r="H84" s="1"/>
      <c r="I84" s="32" t="s">
        <v>18</v>
      </c>
      <c r="J84" s="71"/>
      <c r="K84" s="72"/>
    </row>
    <row r="85" spans="1:11" ht="13.9" customHeight="1">
      <c r="A85" s="12"/>
      <c r="B85" s="94" t="s">
        <v>100</v>
      </c>
      <c r="C85" s="95"/>
      <c r="D85" s="69" t="s">
        <v>101</v>
      </c>
      <c r="E85" s="70">
        <v>22</v>
      </c>
      <c r="F85" s="70">
        <v>31</v>
      </c>
      <c r="G85" s="4"/>
      <c r="H85" s="1"/>
      <c r="I85" s="32" t="s">
        <v>18</v>
      </c>
      <c r="J85" s="71"/>
      <c r="K85" s="72"/>
    </row>
    <row r="86" spans="1:11" ht="13.9" customHeight="1">
      <c r="A86" s="12"/>
      <c r="B86" s="94" t="s">
        <v>102</v>
      </c>
      <c r="C86" s="95"/>
      <c r="D86" s="69" t="s">
        <v>103</v>
      </c>
      <c r="E86" s="70">
        <v>13</v>
      </c>
      <c r="F86" s="70">
        <v>19</v>
      </c>
      <c r="G86" s="27" t="s">
        <v>17</v>
      </c>
      <c r="H86" s="1"/>
      <c r="I86" s="32" t="s">
        <v>18</v>
      </c>
      <c r="J86" s="71"/>
      <c r="K86" s="72"/>
    </row>
    <row r="87" spans="1:11" ht="13.9" customHeight="1">
      <c r="A87" s="12"/>
      <c r="B87" s="94" t="s">
        <v>104</v>
      </c>
      <c r="C87" s="95"/>
      <c r="D87" s="69" t="s">
        <v>105</v>
      </c>
      <c r="E87" s="70">
        <v>8</v>
      </c>
      <c r="F87" s="70">
        <v>12</v>
      </c>
      <c r="G87" s="27" t="s">
        <v>17</v>
      </c>
      <c r="H87" s="1"/>
      <c r="I87" s="32" t="s">
        <v>92</v>
      </c>
      <c r="J87" s="71"/>
      <c r="K87" s="72"/>
    </row>
    <row r="88" spans="1:11" ht="13.9" customHeight="1">
      <c r="A88" s="12"/>
      <c r="B88" s="94" t="s">
        <v>106</v>
      </c>
      <c r="C88" s="95"/>
      <c r="D88" s="69" t="s">
        <v>107</v>
      </c>
      <c r="E88" s="70">
        <v>48</v>
      </c>
      <c r="F88" s="70">
        <v>66</v>
      </c>
      <c r="G88" s="27" t="s">
        <v>17</v>
      </c>
      <c r="H88" s="1"/>
      <c r="I88" s="32" t="s">
        <v>18</v>
      </c>
      <c r="J88" s="71"/>
      <c r="K88" s="72"/>
    </row>
    <row r="89" spans="1:11" ht="13.9" customHeight="1">
      <c r="A89" s="12"/>
      <c r="B89" s="94" t="s">
        <v>108</v>
      </c>
      <c r="C89" s="95"/>
      <c r="D89" s="69" t="s">
        <v>109</v>
      </c>
      <c r="E89" s="70">
        <v>119</v>
      </c>
      <c r="F89" s="70">
        <v>161</v>
      </c>
      <c r="G89" s="4"/>
      <c r="H89" s="1"/>
      <c r="I89" s="32" t="s">
        <v>28</v>
      </c>
      <c r="J89" s="71"/>
      <c r="K89" s="72"/>
    </row>
    <row r="90" spans="1:11" ht="13.9" customHeight="1">
      <c r="A90" s="12"/>
      <c r="B90" s="92" t="s">
        <v>110</v>
      </c>
      <c r="C90" s="93"/>
      <c r="D90" s="27"/>
      <c r="E90" s="27"/>
      <c r="F90" s="27"/>
      <c r="G90" s="27"/>
      <c r="H90" s="27"/>
      <c r="I90" s="68"/>
      <c r="J90" s="71"/>
      <c r="K90" s="72"/>
    </row>
    <row r="91" spans="1:11" ht="13.9" customHeight="1">
      <c r="A91" s="12"/>
      <c r="B91" s="94" t="s">
        <v>111</v>
      </c>
      <c r="C91" s="95"/>
      <c r="D91" s="69"/>
      <c r="E91" s="70">
        <v>7</v>
      </c>
      <c r="F91" s="70">
        <v>11</v>
      </c>
      <c r="G91" s="27" t="s">
        <v>17</v>
      </c>
      <c r="H91" s="1"/>
      <c r="I91" s="32" t="s">
        <v>18</v>
      </c>
      <c r="J91" s="71"/>
      <c r="K91" s="72"/>
    </row>
    <row r="92" spans="1:11" ht="13.9" customHeight="1">
      <c r="A92" s="12"/>
      <c r="B92" s="94" t="s">
        <v>112</v>
      </c>
      <c r="C92" s="95"/>
      <c r="D92" s="69"/>
      <c r="E92" s="70">
        <v>7</v>
      </c>
      <c r="F92" s="70">
        <v>11</v>
      </c>
      <c r="G92" s="27" t="s">
        <v>17</v>
      </c>
      <c r="H92" s="1"/>
      <c r="I92" s="32" t="s">
        <v>92</v>
      </c>
      <c r="J92" s="71"/>
      <c r="K92" s="72"/>
    </row>
    <row r="93" spans="1:11" ht="13.9" customHeight="1">
      <c r="A93" s="12"/>
      <c r="B93" s="94" t="s">
        <v>113</v>
      </c>
      <c r="C93" s="95"/>
      <c r="D93" s="69"/>
      <c r="E93" s="70">
        <v>10</v>
      </c>
      <c r="F93" s="70">
        <v>15</v>
      </c>
      <c r="G93" s="27" t="s">
        <v>17</v>
      </c>
      <c r="H93" s="1"/>
      <c r="I93" s="32" t="s">
        <v>18</v>
      </c>
      <c r="J93" s="71"/>
      <c r="K93" s="72"/>
    </row>
    <row r="94" spans="1:11" ht="13.9" customHeight="1">
      <c r="A94" s="12"/>
      <c r="B94" s="92" t="s">
        <v>114</v>
      </c>
      <c r="C94" s="93"/>
      <c r="D94" s="27"/>
      <c r="E94" s="27"/>
      <c r="F94" s="27"/>
      <c r="G94" s="27"/>
      <c r="H94" s="27"/>
      <c r="I94" s="68"/>
      <c r="J94" s="71"/>
      <c r="K94" s="72"/>
    </row>
    <row r="95" spans="1:11" ht="13.9" customHeight="1">
      <c r="A95" s="12"/>
      <c r="B95" s="94" t="s">
        <v>115</v>
      </c>
      <c r="C95" s="95"/>
      <c r="D95" s="69" t="s">
        <v>116</v>
      </c>
      <c r="E95" s="70">
        <v>35</v>
      </c>
      <c r="F95" s="70">
        <v>49</v>
      </c>
      <c r="G95" s="4"/>
      <c r="H95" s="1"/>
      <c r="I95" s="32" t="s">
        <v>92</v>
      </c>
      <c r="J95" s="71"/>
      <c r="K95" s="72"/>
    </row>
    <row r="96" spans="1:11" ht="13.9" customHeight="1">
      <c r="A96" s="12"/>
      <c r="B96" s="44" t="s">
        <v>19</v>
      </c>
      <c r="C96" s="31" t="s">
        <v>117</v>
      </c>
      <c r="D96" s="69" t="s">
        <v>118</v>
      </c>
      <c r="E96" s="70">
        <v>23</v>
      </c>
      <c r="F96" s="70">
        <v>28</v>
      </c>
      <c r="G96" s="27" t="s">
        <v>17</v>
      </c>
      <c r="H96" s="1"/>
      <c r="I96" s="32" t="s">
        <v>92</v>
      </c>
      <c r="J96" s="71"/>
      <c r="K96" s="72"/>
    </row>
    <row r="97" spans="1:11" ht="13.9" customHeight="1">
      <c r="A97" s="12"/>
      <c r="B97" s="94" t="s">
        <v>115</v>
      </c>
      <c r="C97" s="95"/>
      <c r="D97" s="69" t="s">
        <v>119</v>
      </c>
      <c r="E97" s="70">
        <v>54</v>
      </c>
      <c r="F97" s="70">
        <v>74</v>
      </c>
      <c r="G97" s="4"/>
      <c r="H97" s="1"/>
      <c r="I97" s="32" t="s">
        <v>92</v>
      </c>
      <c r="J97" s="71"/>
      <c r="K97" s="72"/>
    </row>
    <row r="98" spans="1:11" ht="13.9" customHeight="1">
      <c r="A98" s="12"/>
      <c r="B98" s="44" t="s">
        <v>19</v>
      </c>
      <c r="C98" s="31" t="s">
        <v>117</v>
      </c>
      <c r="D98" s="69" t="s">
        <v>120</v>
      </c>
      <c r="E98" s="70">
        <v>38</v>
      </c>
      <c r="F98" s="70">
        <v>51</v>
      </c>
      <c r="G98" s="27" t="s">
        <v>17</v>
      </c>
      <c r="H98" s="1"/>
      <c r="I98" s="32" t="s">
        <v>92</v>
      </c>
      <c r="J98" s="71"/>
      <c r="K98" s="72"/>
    </row>
    <row r="99" spans="1:11" ht="13.9" customHeight="1">
      <c r="A99" s="12"/>
      <c r="B99" s="94" t="s">
        <v>115</v>
      </c>
      <c r="C99" s="95"/>
      <c r="D99" s="69" t="s">
        <v>121</v>
      </c>
      <c r="E99" s="70">
        <v>55</v>
      </c>
      <c r="F99" s="70">
        <v>75</v>
      </c>
      <c r="G99" s="4"/>
      <c r="H99" s="1"/>
      <c r="I99" s="32" t="s">
        <v>92</v>
      </c>
      <c r="J99" s="71"/>
      <c r="K99" s="72"/>
    </row>
    <row r="100" spans="1:11" ht="13.9" customHeight="1">
      <c r="A100" s="12"/>
      <c r="B100" s="44" t="s">
        <v>19</v>
      </c>
      <c r="C100" s="31" t="s">
        <v>117</v>
      </c>
      <c r="D100" s="69" t="s">
        <v>122</v>
      </c>
      <c r="E100" s="70">
        <v>38</v>
      </c>
      <c r="F100" s="70">
        <v>51</v>
      </c>
      <c r="G100" s="27" t="s">
        <v>17</v>
      </c>
      <c r="H100" s="1"/>
      <c r="I100" s="32" t="s">
        <v>92</v>
      </c>
      <c r="J100" s="71"/>
      <c r="K100" s="72"/>
    </row>
    <row r="101" spans="1:11" ht="13.9" customHeight="1">
      <c r="A101" s="12"/>
      <c r="B101" s="94" t="s">
        <v>115</v>
      </c>
      <c r="C101" s="95"/>
      <c r="D101" s="69" t="s">
        <v>123</v>
      </c>
      <c r="E101" s="70">
        <v>57</v>
      </c>
      <c r="F101" s="70">
        <v>89</v>
      </c>
      <c r="G101" s="4"/>
      <c r="H101" s="1"/>
      <c r="I101" s="32" t="s">
        <v>92</v>
      </c>
      <c r="J101" s="71"/>
      <c r="K101" s="72"/>
    </row>
    <row r="102" spans="1:11" ht="13.9" customHeight="1">
      <c r="A102" s="12"/>
      <c r="B102" s="44" t="s">
        <v>19</v>
      </c>
      <c r="C102" s="31" t="s">
        <v>117</v>
      </c>
      <c r="D102" s="69" t="s">
        <v>124</v>
      </c>
      <c r="E102" s="70">
        <v>40</v>
      </c>
      <c r="F102" s="70">
        <v>63</v>
      </c>
      <c r="G102" s="27" t="s">
        <v>17</v>
      </c>
      <c r="H102" s="1"/>
      <c r="I102" s="32" t="s">
        <v>92</v>
      </c>
      <c r="J102" s="71"/>
      <c r="K102" s="72"/>
    </row>
    <row r="103" spans="1:11" ht="13.9" customHeight="1">
      <c r="A103" s="12"/>
      <c r="B103" s="94" t="s">
        <v>125</v>
      </c>
      <c r="C103" s="95"/>
      <c r="D103" s="69"/>
      <c r="E103" s="70">
        <v>11</v>
      </c>
      <c r="F103" s="70">
        <v>16</v>
      </c>
      <c r="G103" s="27" t="s">
        <v>17</v>
      </c>
      <c r="H103" s="1"/>
      <c r="I103" s="32" t="s">
        <v>28</v>
      </c>
      <c r="J103" s="71"/>
      <c r="K103" s="72"/>
    </row>
    <row r="104" spans="1:11" ht="13.9" customHeight="1">
      <c r="A104" s="12"/>
      <c r="B104" s="94" t="s">
        <v>126</v>
      </c>
      <c r="C104" s="95"/>
      <c r="D104" s="69" t="s">
        <v>127</v>
      </c>
      <c r="E104" s="70">
        <v>11</v>
      </c>
      <c r="F104" s="70">
        <v>16</v>
      </c>
      <c r="G104" s="27" t="s">
        <v>17</v>
      </c>
      <c r="H104" s="1"/>
      <c r="I104" s="32" t="s">
        <v>28</v>
      </c>
      <c r="J104" s="71"/>
      <c r="K104" s="72"/>
    </row>
    <row r="105" spans="1:11" ht="13.9" customHeight="1">
      <c r="A105" s="12"/>
      <c r="B105" s="94" t="s">
        <v>128</v>
      </c>
      <c r="C105" s="95"/>
      <c r="D105" s="69" t="s">
        <v>129</v>
      </c>
      <c r="E105" s="70">
        <v>12</v>
      </c>
      <c r="F105" s="70">
        <v>17</v>
      </c>
      <c r="G105" s="27" t="s">
        <v>17</v>
      </c>
      <c r="H105" s="1"/>
      <c r="I105" s="32" t="s">
        <v>92</v>
      </c>
      <c r="J105" s="71"/>
      <c r="K105" s="72"/>
    </row>
    <row r="106" spans="1:11" ht="13.9" customHeight="1">
      <c r="A106" s="12"/>
      <c r="B106" s="92" t="s">
        <v>130</v>
      </c>
      <c r="C106" s="93"/>
      <c r="D106" s="27"/>
      <c r="E106" s="27"/>
      <c r="F106" s="27"/>
      <c r="G106" s="27"/>
      <c r="H106" s="27"/>
      <c r="I106" s="68"/>
      <c r="J106" s="71"/>
      <c r="K106" s="72"/>
    </row>
    <row r="107" spans="1:11" ht="13.9" customHeight="1">
      <c r="A107" s="12"/>
      <c r="B107" s="94" t="s">
        <v>131</v>
      </c>
      <c r="C107" s="95"/>
      <c r="D107" s="69" t="s">
        <v>132</v>
      </c>
      <c r="E107" s="70">
        <v>123</v>
      </c>
      <c r="F107" s="70">
        <v>167</v>
      </c>
      <c r="G107" s="27" t="s">
        <v>17</v>
      </c>
      <c r="H107" s="1"/>
      <c r="I107" s="32" t="s">
        <v>28</v>
      </c>
      <c r="J107" s="71"/>
      <c r="K107" s="72"/>
    </row>
    <row r="108" spans="1:11" ht="13.9" customHeight="1">
      <c r="A108" s="12"/>
      <c r="B108" s="94" t="s">
        <v>133</v>
      </c>
      <c r="C108" s="95"/>
      <c r="D108" s="69" t="s">
        <v>132</v>
      </c>
      <c r="E108" s="70">
        <v>123</v>
      </c>
      <c r="F108" s="70">
        <v>167</v>
      </c>
      <c r="G108" s="27" t="s">
        <v>17</v>
      </c>
      <c r="H108" s="1"/>
      <c r="I108" s="32" t="s">
        <v>28</v>
      </c>
      <c r="J108" s="71"/>
      <c r="K108" s="72"/>
    </row>
    <row r="109" spans="1:11" ht="13.9" customHeight="1">
      <c r="A109" s="12"/>
      <c r="B109" s="94" t="s">
        <v>134</v>
      </c>
      <c r="C109" s="95"/>
      <c r="D109" s="69"/>
      <c r="E109" s="70">
        <v>72</v>
      </c>
      <c r="F109" s="70">
        <v>98</v>
      </c>
      <c r="G109" s="27" t="s">
        <v>17</v>
      </c>
      <c r="H109" s="1"/>
      <c r="I109" s="32" t="s">
        <v>28</v>
      </c>
      <c r="J109" s="71"/>
      <c r="K109" s="72"/>
    </row>
    <row r="110" spans="1:11" ht="13.9" customHeight="1">
      <c r="A110" s="12"/>
      <c r="B110" s="94" t="s">
        <v>135</v>
      </c>
      <c r="C110" s="95"/>
      <c r="D110" s="69"/>
      <c r="E110" s="70">
        <v>47</v>
      </c>
      <c r="F110" s="70">
        <v>64</v>
      </c>
      <c r="G110" s="27" t="s">
        <v>17</v>
      </c>
      <c r="H110" s="1"/>
      <c r="I110" s="32" t="s">
        <v>28</v>
      </c>
      <c r="J110" s="71"/>
      <c r="K110" s="72"/>
    </row>
    <row r="111" spans="1:11" ht="13.9" customHeight="1">
      <c r="A111" s="12"/>
      <c r="B111" s="94" t="s">
        <v>136</v>
      </c>
      <c r="C111" s="95"/>
      <c r="D111" s="69"/>
      <c r="E111" s="70">
        <v>91</v>
      </c>
      <c r="F111" s="70">
        <v>125</v>
      </c>
      <c r="G111" s="27" t="s">
        <v>17</v>
      </c>
      <c r="H111" s="1"/>
      <c r="I111" s="32" t="s">
        <v>28</v>
      </c>
      <c r="J111" s="71"/>
      <c r="K111" s="72"/>
    </row>
    <row r="112" spans="1:11" ht="13.9" customHeight="1">
      <c r="A112" s="12"/>
      <c r="B112" s="94" t="s">
        <v>137</v>
      </c>
      <c r="C112" s="95"/>
      <c r="D112" s="69"/>
      <c r="E112" s="70">
        <v>53</v>
      </c>
      <c r="F112" s="70">
        <v>73</v>
      </c>
      <c r="G112" s="27" t="s">
        <v>17</v>
      </c>
      <c r="H112" s="1"/>
      <c r="I112" s="32" t="s">
        <v>28</v>
      </c>
      <c r="J112" s="71"/>
      <c r="K112" s="72"/>
    </row>
    <row r="113" spans="1:11" ht="13.9" customHeight="1">
      <c r="A113" s="12"/>
      <c r="B113" s="94" t="s">
        <v>138</v>
      </c>
      <c r="C113" s="95"/>
      <c r="D113" s="69"/>
      <c r="E113" s="70">
        <v>32</v>
      </c>
      <c r="F113" s="70">
        <v>44</v>
      </c>
      <c r="G113" s="27" t="s">
        <v>17</v>
      </c>
      <c r="H113" s="1"/>
      <c r="I113" s="32" t="s">
        <v>28</v>
      </c>
      <c r="J113" s="71"/>
      <c r="K113" s="72"/>
    </row>
    <row r="114" spans="1:11" ht="13.9" customHeight="1">
      <c r="A114" s="12"/>
      <c r="B114" s="94" t="s">
        <v>139</v>
      </c>
      <c r="C114" s="95"/>
      <c r="D114" s="69"/>
      <c r="E114" s="70">
        <v>199</v>
      </c>
      <c r="F114" s="70">
        <v>270</v>
      </c>
      <c r="G114" s="27" t="s">
        <v>17</v>
      </c>
      <c r="H114" s="1"/>
      <c r="I114" s="32" t="s">
        <v>28</v>
      </c>
      <c r="J114" s="71"/>
      <c r="K114" s="72"/>
    </row>
    <row r="115" spans="1:11" ht="13.9" customHeight="1">
      <c r="A115" s="12"/>
      <c r="B115" s="94" t="s">
        <v>140</v>
      </c>
      <c r="C115" s="95"/>
      <c r="D115" s="69" t="s">
        <v>141</v>
      </c>
      <c r="E115" s="70">
        <v>190</v>
      </c>
      <c r="F115" s="70">
        <v>258</v>
      </c>
      <c r="G115" s="27" t="s">
        <v>17</v>
      </c>
      <c r="H115" s="1"/>
      <c r="I115" s="32" t="s">
        <v>28</v>
      </c>
      <c r="J115" s="71"/>
      <c r="K115" s="72"/>
    </row>
    <row r="116" spans="1:11" ht="13.9" customHeight="1">
      <c r="A116" s="12"/>
      <c r="B116" s="94" t="s">
        <v>142</v>
      </c>
      <c r="C116" s="95"/>
      <c r="D116" s="69" t="s">
        <v>143</v>
      </c>
      <c r="E116" s="70">
        <v>36</v>
      </c>
      <c r="F116" s="70">
        <v>50</v>
      </c>
      <c r="G116" s="27" t="s">
        <v>17</v>
      </c>
      <c r="H116" s="1"/>
      <c r="I116" s="32" t="s">
        <v>28</v>
      </c>
      <c r="J116" s="71"/>
      <c r="K116" s="72"/>
    </row>
    <row r="117" spans="1:11" ht="13.9" customHeight="1">
      <c r="A117" s="12"/>
      <c r="B117" s="94" t="s">
        <v>144</v>
      </c>
      <c r="C117" s="95"/>
      <c r="D117" s="69" t="s">
        <v>145</v>
      </c>
      <c r="E117" s="70">
        <v>19</v>
      </c>
      <c r="F117" s="70">
        <v>27</v>
      </c>
      <c r="G117" s="27" t="s">
        <v>17</v>
      </c>
      <c r="H117" s="1"/>
      <c r="I117" s="32" t="s">
        <v>28</v>
      </c>
      <c r="J117" s="71"/>
      <c r="K117" s="72"/>
    </row>
    <row r="118" spans="1:11" ht="13.9" customHeight="1">
      <c r="A118" s="12"/>
      <c r="B118" s="92" t="s">
        <v>146</v>
      </c>
      <c r="C118" s="93"/>
      <c r="D118" s="27"/>
      <c r="E118" s="27"/>
      <c r="F118" s="27"/>
      <c r="G118" s="27"/>
      <c r="H118" s="27"/>
      <c r="I118" s="68"/>
      <c r="J118" s="71"/>
      <c r="K118" s="72"/>
    </row>
    <row r="119" spans="1:11" ht="13.9" customHeight="1">
      <c r="A119" s="12"/>
      <c r="B119" s="94" t="s">
        <v>147</v>
      </c>
      <c r="C119" s="95"/>
      <c r="D119" s="91"/>
      <c r="E119" s="70" t="s">
        <v>148</v>
      </c>
      <c r="F119" s="70" t="s">
        <v>148</v>
      </c>
      <c r="G119" s="27" t="s">
        <v>17</v>
      </c>
      <c r="H119" s="1"/>
      <c r="I119" s="32" t="s">
        <v>149</v>
      </c>
      <c r="J119" s="71"/>
      <c r="K119" s="72"/>
    </row>
    <row r="120" spans="1:11" ht="13.9" customHeight="1">
      <c r="A120" s="12"/>
      <c r="B120" s="92" t="s">
        <v>150</v>
      </c>
      <c r="C120" s="93"/>
      <c r="D120" s="74"/>
      <c r="E120" s="75"/>
      <c r="F120" s="75"/>
      <c r="G120" s="27"/>
      <c r="H120" s="74"/>
      <c r="I120" s="68"/>
      <c r="J120" s="71"/>
      <c r="K120" s="72"/>
    </row>
    <row r="121" spans="1:11" ht="13.9" customHeight="1">
      <c r="A121" s="12"/>
      <c r="B121" s="94" t="s">
        <v>151</v>
      </c>
      <c r="C121" s="95"/>
      <c r="D121" s="69"/>
      <c r="E121" s="70">
        <v>7</v>
      </c>
      <c r="F121" s="70">
        <v>11</v>
      </c>
      <c r="G121" s="27" t="s">
        <v>17</v>
      </c>
      <c r="H121" s="2"/>
      <c r="I121" s="32" t="s">
        <v>18</v>
      </c>
      <c r="J121" s="71"/>
      <c r="K121" s="72"/>
    </row>
    <row r="122" spans="1:11" ht="13.9" customHeight="1">
      <c r="A122" s="12"/>
      <c r="B122" s="94" t="s">
        <v>152</v>
      </c>
      <c r="C122" s="95"/>
      <c r="D122" s="69"/>
      <c r="E122" s="70">
        <v>13</v>
      </c>
      <c r="F122" s="70">
        <v>18</v>
      </c>
      <c r="G122" s="27" t="s">
        <v>17</v>
      </c>
      <c r="H122" s="2"/>
      <c r="I122" s="32" t="s">
        <v>18</v>
      </c>
      <c r="J122" s="71"/>
      <c r="K122" s="72"/>
    </row>
    <row r="123" spans="1:11" ht="13.9" customHeight="1">
      <c r="A123" s="12"/>
      <c r="B123" s="94" t="s">
        <v>153</v>
      </c>
      <c r="C123" s="95"/>
      <c r="D123" s="69"/>
      <c r="E123" s="70">
        <v>9</v>
      </c>
      <c r="F123" s="70">
        <v>14</v>
      </c>
      <c r="G123" s="27" t="s">
        <v>17</v>
      </c>
      <c r="H123" s="2"/>
      <c r="I123" s="32" t="s">
        <v>18</v>
      </c>
      <c r="J123" s="71"/>
      <c r="K123" s="72"/>
    </row>
    <row r="124" spans="1:11" ht="13.9" customHeight="1">
      <c r="A124" s="12"/>
      <c r="B124" s="94" t="s">
        <v>34</v>
      </c>
      <c r="C124" s="95"/>
      <c r="D124" s="69"/>
      <c r="E124" s="70">
        <v>10</v>
      </c>
      <c r="F124" s="70">
        <v>15</v>
      </c>
      <c r="G124" s="27" t="s">
        <v>17</v>
      </c>
      <c r="H124" s="2"/>
      <c r="I124" s="32" t="s">
        <v>18</v>
      </c>
      <c r="J124" s="71"/>
      <c r="K124" s="72"/>
    </row>
    <row r="125" spans="1:11" ht="13.9" customHeight="1">
      <c r="A125" s="12"/>
      <c r="B125" s="94" t="s">
        <v>154</v>
      </c>
      <c r="C125" s="95"/>
      <c r="D125" s="69"/>
      <c r="E125" s="70">
        <v>6</v>
      </c>
      <c r="F125" s="70">
        <v>10</v>
      </c>
      <c r="G125" s="27" t="s">
        <v>17</v>
      </c>
      <c r="H125" s="2"/>
      <c r="I125" s="32" t="s">
        <v>18</v>
      </c>
      <c r="J125" s="71"/>
      <c r="K125" s="72"/>
    </row>
    <row r="126" spans="1:11" ht="13.9" customHeight="1">
      <c r="A126" s="12"/>
      <c r="B126" s="94" t="s">
        <v>36</v>
      </c>
      <c r="C126" s="95"/>
      <c r="D126" s="69"/>
      <c r="E126" s="70">
        <v>6</v>
      </c>
      <c r="F126" s="70">
        <v>9</v>
      </c>
      <c r="G126" s="27" t="s">
        <v>17</v>
      </c>
      <c r="H126" s="2"/>
      <c r="I126" s="32" t="s">
        <v>18</v>
      </c>
      <c r="J126" s="71"/>
      <c r="K126" s="72"/>
    </row>
    <row r="127" spans="1:11" ht="13.9" customHeight="1">
      <c r="A127" s="12"/>
      <c r="B127" s="94" t="s">
        <v>37</v>
      </c>
      <c r="C127" s="95"/>
      <c r="D127" s="69"/>
      <c r="E127" s="70">
        <v>6</v>
      </c>
      <c r="F127" s="70">
        <v>15</v>
      </c>
      <c r="G127" s="27" t="s">
        <v>17</v>
      </c>
      <c r="H127" s="2"/>
      <c r="I127" s="32" t="s">
        <v>18</v>
      </c>
      <c r="J127" s="71"/>
      <c r="K127" s="72"/>
    </row>
    <row r="128" spans="1:11" ht="13.9" customHeight="1">
      <c r="A128" s="12"/>
      <c r="B128" s="94" t="s">
        <v>155</v>
      </c>
      <c r="C128" s="95"/>
      <c r="D128" s="91" t="s">
        <v>156</v>
      </c>
      <c r="E128" s="70">
        <v>6</v>
      </c>
      <c r="F128" s="70">
        <v>10</v>
      </c>
      <c r="G128" s="27" t="s">
        <v>17</v>
      </c>
      <c r="H128" s="2"/>
      <c r="I128" s="32" t="s">
        <v>28</v>
      </c>
      <c r="J128" s="71"/>
      <c r="K128" s="72"/>
    </row>
    <row r="129" spans="1:11" ht="13.9" customHeight="1">
      <c r="A129" s="12"/>
      <c r="B129" s="94" t="s">
        <v>157</v>
      </c>
      <c r="C129" s="95"/>
      <c r="D129" s="69"/>
      <c r="E129" s="70">
        <v>1</v>
      </c>
      <c r="F129" s="70">
        <v>2</v>
      </c>
      <c r="G129" s="27" t="s">
        <v>17</v>
      </c>
      <c r="H129" s="2"/>
      <c r="I129" s="32" t="s">
        <v>28</v>
      </c>
      <c r="J129" s="71"/>
      <c r="K129" s="72"/>
    </row>
    <row r="130" spans="1:11" ht="13.9" customHeight="1">
      <c r="A130" s="12"/>
      <c r="B130" s="94" t="s">
        <v>158</v>
      </c>
      <c r="C130" s="95"/>
      <c r="D130" s="69" t="s">
        <v>159</v>
      </c>
      <c r="E130" s="70">
        <v>1</v>
      </c>
      <c r="F130" s="70">
        <v>3</v>
      </c>
      <c r="G130" s="27" t="s">
        <v>17</v>
      </c>
      <c r="H130" s="2"/>
      <c r="I130" s="32" t="s">
        <v>18</v>
      </c>
      <c r="J130" s="71"/>
      <c r="K130" s="72"/>
    </row>
    <row r="131" spans="1:11" ht="13.9" customHeight="1">
      <c r="A131" s="12"/>
      <c r="B131" s="94" t="s">
        <v>160</v>
      </c>
      <c r="C131" s="95"/>
      <c r="D131" s="69" t="s">
        <v>161</v>
      </c>
      <c r="E131" s="70">
        <v>1</v>
      </c>
      <c r="F131" s="70">
        <v>2</v>
      </c>
      <c r="G131" s="27" t="s">
        <v>17</v>
      </c>
      <c r="H131" s="2"/>
      <c r="I131" s="32" t="s">
        <v>18</v>
      </c>
      <c r="J131" s="71"/>
      <c r="K131" s="72"/>
    </row>
    <row r="132" spans="1:11" ht="13.9" customHeight="1">
      <c r="A132" s="12"/>
      <c r="B132" s="94" t="s">
        <v>162</v>
      </c>
      <c r="C132" s="95"/>
      <c r="D132" s="69"/>
      <c r="E132" s="70">
        <v>1</v>
      </c>
      <c r="F132" s="70">
        <v>5</v>
      </c>
      <c r="G132" s="27" t="s">
        <v>17</v>
      </c>
      <c r="H132" s="2"/>
      <c r="I132" s="32" t="s">
        <v>92</v>
      </c>
      <c r="J132" s="71"/>
      <c r="K132" s="72"/>
    </row>
    <row r="133" spans="1:11" ht="13.9" customHeight="1">
      <c r="A133" s="12"/>
      <c r="B133" s="92" t="s">
        <v>163</v>
      </c>
      <c r="C133" s="93"/>
      <c r="D133" s="74"/>
      <c r="E133" s="75"/>
      <c r="F133" s="75"/>
      <c r="G133" s="27"/>
      <c r="H133" s="74"/>
      <c r="I133" s="68"/>
      <c r="J133" s="71"/>
      <c r="K133" s="72"/>
    </row>
    <row r="134" spans="1:11" ht="13.9" customHeight="1">
      <c r="A134" s="12"/>
      <c r="B134" s="105" t="s">
        <v>164</v>
      </c>
      <c r="C134" s="106"/>
      <c r="D134" s="76"/>
      <c r="E134" s="70">
        <v>53</v>
      </c>
      <c r="F134" s="70">
        <v>83</v>
      </c>
      <c r="G134" s="27" t="s">
        <v>17</v>
      </c>
      <c r="H134" s="2"/>
      <c r="I134" s="77" t="s">
        <v>165</v>
      </c>
      <c r="J134" s="71"/>
      <c r="K134" s="72"/>
    </row>
    <row r="135" spans="1:11" ht="13.9" customHeight="1">
      <c r="A135" s="12"/>
      <c r="B135" s="105" t="s">
        <v>166</v>
      </c>
      <c r="C135" s="106"/>
      <c r="D135" s="76"/>
      <c r="E135" s="70">
        <v>63</v>
      </c>
      <c r="F135" s="70">
        <v>98</v>
      </c>
      <c r="G135" s="27" t="s">
        <v>17</v>
      </c>
      <c r="H135" s="2"/>
      <c r="I135" s="77" t="s">
        <v>165</v>
      </c>
      <c r="J135" s="71"/>
      <c r="K135" s="72"/>
    </row>
    <row r="136" spans="1:11" ht="13.9" customHeight="1">
      <c r="A136" s="12"/>
      <c r="B136" s="105" t="s">
        <v>167</v>
      </c>
      <c r="C136" s="106"/>
      <c r="D136" s="76"/>
      <c r="E136" s="70">
        <v>42</v>
      </c>
      <c r="F136" s="70">
        <v>66</v>
      </c>
      <c r="G136" s="27" t="s">
        <v>17</v>
      </c>
      <c r="H136" s="2"/>
      <c r="I136" s="77" t="s">
        <v>165</v>
      </c>
      <c r="J136" s="71"/>
      <c r="K136" s="72"/>
    </row>
    <row r="137" spans="1:11" ht="13.9" customHeight="1">
      <c r="A137" s="12"/>
      <c r="B137" s="105" t="s">
        <v>168</v>
      </c>
      <c r="C137" s="106"/>
      <c r="D137" s="76"/>
      <c r="E137" s="70">
        <v>46</v>
      </c>
      <c r="F137" s="70">
        <v>72</v>
      </c>
      <c r="G137" s="27" t="s">
        <v>17</v>
      </c>
      <c r="H137" s="2"/>
      <c r="I137" s="77" t="s">
        <v>165</v>
      </c>
      <c r="J137" s="71"/>
      <c r="K137" s="72"/>
    </row>
    <row r="138" spans="1:11" ht="13.9" customHeight="1">
      <c r="A138" s="12"/>
      <c r="B138" s="105" t="s">
        <v>169</v>
      </c>
      <c r="C138" s="106"/>
      <c r="D138" s="76"/>
      <c r="E138" s="70">
        <v>53</v>
      </c>
      <c r="F138" s="70">
        <v>83</v>
      </c>
      <c r="G138" s="27" t="s">
        <v>17</v>
      </c>
      <c r="H138" s="2"/>
      <c r="I138" s="77" t="s">
        <v>165</v>
      </c>
      <c r="J138" s="71"/>
      <c r="K138" s="72"/>
    </row>
    <row r="139" spans="1:11" ht="13.9" customHeight="1">
      <c r="A139" s="12"/>
      <c r="B139" s="92" t="s">
        <v>170</v>
      </c>
      <c r="C139" s="93"/>
      <c r="D139" s="74"/>
      <c r="E139" s="27"/>
      <c r="F139" s="27"/>
      <c r="G139" s="27"/>
      <c r="H139" s="74"/>
      <c r="I139" s="68"/>
      <c r="J139" s="71"/>
      <c r="K139" s="72"/>
    </row>
    <row r="140" spans="1:11" ht="13.9" customHeight="1">
      <c r="A140" s="12"/>
      <c r="B140" s="105" t="s">
        <v>171</v>
      </c>
      <c r="C140" s="106"/>
      <c r="D140" s="69"/>
      <c r="E140" s="33" t="s">
        <v>148</v>
      </c>
      <c r="F140" s="33" t="s">
        <v>148</v>
      </c>
      <c r="G140" s="27" t="s">
        <v>17</v>
      </c>
      <c r="H140" s="3"/>
      <c r="I140" s="77" t="s">
        <v>172</v>
      </c>
      <c r="J140" s="71"/>
      <c r="K140" s="72"/>
    </row>
    <row r="141" spans="1:11" ht="13.9" customHeight="1">
      <c r="A141" s="12"/>
      <c r="B141" s="94" t="s">
        <v>173</v>
      </c>
      <c r="C141" s="95"/>
      <c r="D141" s="69"/>
      <c r="E141" s="33" t="s">
        <v>148</v>
      </c>
      <c r="F141" s="33" t="s">
        <v>148</v>
      </c>
      <c r="G141" s="27" t="s">
        <v>17</v>
      </c>
      <c r="H141" s="3"/>
      <c r="I141" s="77" t="s">
        <v>172</v>
      </c>
      <c r="J141" s="71"/>
      <c r="K141" s="72"/>
    </row>
    <row r="142" spans="1:11" ht="13.9" customHeight="1">
      <c r="A142" s="12"/>
      <c r="B142" s="94" t="s">
        <v>174</v>
      </c>
      <c r="C142" s="95"/>
      <c r="D142" s="69"/>
      <c r="E142" s="33" t="s">
        <v>148</v>
      </c>
      <c r="F142" s="33" t="s">
        <v>148</v>
      </c>
      <c r="G142" s="27" t="s">
        <v>17</v>
      </c>
      <c r="H142" s="3"/>
      <c r="I142" s="77" t="s">
        <v>172</v>
      </c>
      <c r="J142" s="71"/>
      <c r="K142" s="72"/>
    </row>
    <row r="143" spans="1:11">
      <c r="A143" s="12"/>
      <c r="B143" s="78"/>
      <c r="C143" s="79"/>
      <c r="D143" s="80"/>
      <c r="E143" s="80"/>
      <c r="F143" s="80"/>
      <c r="G143" s="80"/>
      <c r="H143" s="81"/>
      <c r="I143" s="82"/>
    </row>
    <row r="144" spans="1:11" ht="15" customHeight="1">
      <c r="B144" s="58"/>
      <c r="C144" s="58"/>
      <c r="D144" s="59"/>
      <c r="E144" s="59"/>
      <c r="F144" s="59"/>
      <c r="G144" s="59"/>
      <c r="H144" s="83">
        <f>COUNTBLANK(H12:H20)+COUNTBLANK(H22:H27)+COUNTBLANK(H29:H34)+COUNTBLANK(H36:H40)+COUNTBLANK(H42:H56)+COUNTBLANK(H58:H63)+COUNTBLANK(H65:H69)+COUNTBLANK(H71:H75)+COUNTBLANK(H77:H78)+COUNTBLANK(H80:H89)+COUNTBLANK(H91:H93)+COUNTBLANK(H95:H105)+COUNTBLANK(H107:H117)+COUNTBLANK(H119)+COUNTBLANK(H121:H132)+COUNTBLANK(H134:H138)+COUNTBLANK(H140:H142)</f>
        <v>115</v>
      </c>
      <c r="I144" s="60"/>
    </row>
    <row r="145" spans="2:9" ht="17.45">
      <c r="B145" s="107" t="str">
        <f>IF(H144=0,"Alle groen gemarkeerde velden zijn ingevoerd","Niet alle groen gemarkeerde velden zijn ingevoerd")</f>
        <v>Niet alle groen gemarkeerde velden zijn ingevoerd</v>
      </c>
      <c r="C145" s="108"/>
      <c r="D145" s="108"/>
      <c r="E145" s="108"/>
      <c r="F145" s="108"/>
      <c r="G145" s="108"/>
      <c r="H145" s="108"/>
      <c r="I145" s="109"/>
    </row>
    <row r="146" spans="2:9">
      <c r="D146" s="5"/>
    </row>
  </sheetData>
  <sheetProtection algorithmName="SHA-512" hashValue="MbPmZnVH+kiRZqMAU7zysg9bbrl2ePobtgP9h9rRR43yt8TN2XEvOYWgXvJqjnM20cOhhgNGXmYL5s6DAsM0jQ==" saltValue="jwEKg98z9mnPvOmZOq7Y1g==" spinCount="100000" sheet="1" objects="1" scenarios="1"/>
  <protectedRanges>
    <protectedRange sqref="D3" name="Bereik1"/>
    <protectedRange sqref="H12:H20" name="Bereik2"/>
    <protectedRange sqref="H22:H27" name="Bereik3"/>
    <protectedRange sqref="H29:H34" name="Bereik4"/>
    <protectedRange sqref="H36:H40" name="Bereik5"/>
    <protectedRange sqref="H42:H56" name="Bereik6"/>
    <protectedRange sqref="H58:H63" name="Bereik7"/>
    <protectedRange sqref="H65:H69" name="Bereik8"/>
    <protectedRange sqref="H71:H75" name="Bereik9"/>
    <protectedRange sqref="H77:H78" name="Bereik10"/>
    <protectedRange sqref="H80:H89" name="Bereik11"/>
    <protectedRange sqref="H91:H93" name="Bereik12"/>
    <protectedRange sqref="H95:H105" name="Bereik13"/>
    <protectedRange sqref="H107:H117" name="Bereik14"/>
    <protectedRange sqref="H119" name="Bereik15"/>
    <protectedRange sqref="H121:H132" name="Bereik16"/>
    <protectedRange sqref="H134:H138" name="Bereik17"/>
    <protectedRange sqref="H140:H142" name="Bereik18"/>
    <protectedRange sqref="G58:G59 G36" name="Bereik19"/>
    <protectedRange sqref="G63" name="Bereik20"/>
    <protectedRange sqref="G66" name="Bereik21"/>
    <protectedRange sqref="G77:G78" name="Bereik22"/>
    <protectedRange sqref="G82:G85" name="Bereik23"/>
    <protectedRange sqref="G89" name="Bereik24"/>
    <protectedRange sqref="G95" name="Bereik25"/>
    <protectedRange sqref="G97" name="Bereik26"/>
    <protectedRange sqref="G99" name="Bereik27"/>
    <protectedRange sqref="G101" name="Bereik28"/>
    <protectedRange sqref="G36" name="Bereik29"/>
  </protectedRanges>
  <mergeCells count="99">
    <mergeCell ref="B139:C139"/>
    <mergeCell ref="B138:C138"/>
    <mergeCell ref="B121:C121"/>
    <mergeCell ref="B122:C122"/>
    <mergeCell ref="B123:C123"/>
    <mergeCell ref="B124:C124"/>
    <mergeCell ref="B126:C126"/>
    <mergeCell ref="B125:C125"/>
    <mergeCell ref="B128:C128"/>
    <mergeCell ref="B129:C129"/>
    <mergeCell ref="B130:C130"/>
    <mergeCell ref="B131:C131"/>
    <mergeCell ref="B136:C136"/>
    <mergeCell ref="B137:C137"/>
    <mergeCell ref="B132:C132"/>
    <mergeCell ref="B127:C127"/>
    <mergeCell ref="B101:C101"/>
    <mergeCell ref="B116:C116"/>
    <mergeCell ref="B105:C105"/>
    <mergeCell ref="B69:C69"/>
    <mergeCell ref="B70:C70"/>
    <mergeCell ref="B73:C73"/>
    <mergeCell ref="B71:C71"/>
    <mergeCell ref="B72:C72"/>
    <mergeCell ref="B88:C88"/>
    <mergeCell ref="B86:C86"/>
    <mergeCell ref="B85:C85"/>
    <mergeCell ref="B76:C76"/>
    <mergeCell ref="B77:C77"/>
    <mergeCell ref="B78:C78"/>
    <mergeCell ref="B87:C87"/>
    <mergeCell ref="B81:C81"/>
    <mergeCell ref="B82:C82"/>
    <mergeCell ref="B84:C84"/>
    <mergeCell ref="B65:C65"/>
    <mergeCell ref="B66:C66"/>
    <mergeCell ref="B67:C67"/>
    <mergeCell ref="B68:C68"/>
    <mergeCell ref="B79:C79"/>
    <mergeCell ref="B80:C80"/>
    <mergeCell ref="B145:I145"/>
    <mergeCell ref="B140:C140"/>
    <mergeCell ref="B141:C141"/>
    <mergeCell ref="B142:C142"/>
    <mergeCell ref="B89:C89"/>
    <mergeCell ref="B90:C90"/>
    <mergeCell ref="B91:C91"/>
    <mergeCell ref="B92:C92"/>
    <mergeCell ref="B93:C93"/>
    <mergeCell ref="B94:C94"/>
    <mergeCell ref="B95:C95"/>
    <mergeCell ref="B97:C97"/>
    <mergeCell ref="B99:C99"/>
    <mergeCell ref="B115:C115"/>
    <mergeCell ref="B120:C120"/>
    <mergeCell ref="B134:C134"/>
    <mergeCell ref="B135:C135"/>
    <mergeCell ref="B103:C103"/>
    <mergeCell ref="B106:C106"/>
    <mergeCell ref="B107:C107"/>
    <mergeCell ref="B133:C133"/>
    <mergeCell ref="B113:C113"/>
    <mergeCell ref="B114:C114"/>
    <mergeCell ref="B108:C108"/>
    <mergeCell ref="B109:C109"/>
    <mergeCell ref="B104:C104"/>
    <mergeCell ref="B117:C117"/>
    <mergeCell ref="B110:C110"/>
    <mergeCell ref="B111:C111"/>
    <mergeCell ref="B112:C112"/>
    <mergeCell ref="B119:C119"/>
    <mergeCell ref="B118:C118"/>
    <mergeCell ref="B41:C41"/>
    <mergeCell ref="B42:C42"/>
    <mergeCell ref="B29:C29"/>
    <mergeCell ref="B31:C31"/>
    <mergeCell ref="B57:C57"/>
    <mergeCell ref="B44:C44"/>
    <mergeCell ref="B53:C53"/>
    <mergeCell ref="B49:C49"/>
    <mergeCell ref="B58:C58"/>
    <mergeCell ref="B75:C75"/>
    <mergeCell ref="B74:C74"/>
    <mergeCell ref="B55:C55"/>
    <mergeCell ref="B46:C46"/>
    <mergeCell ref="B59:C59"/>
    <mergeCell ref="B64:C64"/>
    <mergeCell ref="B47:C47"/>
    <mergeCell ref="B51:C51"/>
    <mergeCell ref="B21:C21"/>
    <mergeCell ref="B28:C28"/>
    <mergeCell ref="B35:C35"/>
    <mergeCell ref="B33:C33"/>
    <mergeCell ref="D3:I3"/>
    <mergeCell ref="B7:I8"/>
    <mergeCell ref="B12:C12"/>
    <mergeCell ref="B15:C15"/>
    <mergeCell ref="B18:C18"/>
    <mergeCell ref="B11:C11"/>
  </mergeCells>
  <conditionalFormatting sqref="B145:I145">
    <cfRule type="notContainsText" dxfId="1" priority="1" operator="notContains" text="Niet">
      <formula>ISERROR(SEARCH("Niet",B145))</formula>
    </cfRule>
    <cfRule type="containsText" dxfId="0" priority="2" operator="containsText" text="Niet alle">
      <formula>NOT(ISERROR(SEARCH("Niet alle",B145)))</formula>
    </cfRule>
  </conditionalFormatting>
  <pageMargins left="0.7" right="0.7" top="0.75" bottom="0.75" header="0.3" footer="0.3"/>
  <pageSetup paperSize="9" scale="5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6E7FE-7C81-4834-92B0-442CB4C63D44}">
  <sheetPr>
    <tabColor theme="9" tint="0.39997558519241921"/>
    <pageSetUpPr fitToPage="1"/>
  </sheetPr>
  <dimension ref="A1:I137"/>
  <sheetViews>
    <sheetView zoomScale="110" zoomScaleNormal="110" workbookViewId="0">
      <selection activeCell="A36" sqref="A36"/>
    </sheetView>
  </sheetViews>
  <sheetFormatPr defaultColWidth="9" defaultRowHeight="12.6"/>
  <cols>
    <col min="1" max="1" width="15.125" style="5" customWidth="1"/>
    <col min="2" max="2" width="15" style="5" customWidth="1"/>
    <col min="3" max="3" width="86.25" style="5" customWidth="1"/>
    <col min="4" max="4" width="10.5" style="6" customWidth="1"/>
    <col min="5" max="5" width="12.125" style="6" customWidth="1"/>
    <col min="6" max="6" width="10.875" style="7" customWidth="1"/>
    <col min="7" max="7" width="22.75" style="7" customWidth="1"/>
    <col min="8" max="8" width="14.5" style="8" customWidth="1"/>
    <col min="9" max="16384" width="9" style="5"/>
  </cols>
  <sheetData>
    <row r="1" spans="1:9">
      <c r="I1" s="9">
        <v>0</v>
      </c>
    </row>
    <row r="2" spans="1:9">
      <c r="B2" s="10"/>
      <c r="C2" s="10"/>
      <c r="D2" s="11"/>
      <c r="E2" s="11"/>
      <c r="I2" s="9">
        <v>0.21</v>
      </c>
    </row>
    <row r="3" spans="1:9" ht="14.25" customHeight="1">
      <c r="A3" s="12"/>
      <c r="B3" s="7"/>
      <c r="C3" s="7"/>
      <c r="D3" s="8"/>
      <c r="E3" s="8"/>
    </row>
    <row r="4" spans="1:9">
      <c r="B4" s="13"/>
      <c r="C4" s="13"/>
      <c r="D4" s="14"/>
      <c r="E4" s="14"/>
    </row>
    <row r="5" spans="1:9" ht="13.9">
      <c r="A5" s="12"/>
      <c r="B5" s="136" t="s">
        <v>175</v>
      </c>
      <c r="C5" s="137"/>
      <c r="D5" s="137"/>
      <c r="E5" s="137"/>
      <c r="F5" s="137"/>
      <c r="G5" s="138"/>
      <c r="H5" s="18"/>
    </row>
    <row r="6" spans="1:9">
      <c r="B6" s="13"/>
      <c r="C6" s="13"/>
      <c r="D6" s="19"/>
      <c r="E6" s="19"/>
      <c r="F6" s="20"/>
      <c r="G6" s="21"/>
    </row>
    <row r="7" spans="1:9">
      <c r="B7" s="13"/>
      <c r="C7" s="13"/>
      <c r="D7" s="14"/>
      <c r="E7" s="14"/>
      <c r="F7" s="22"/>
      <c r="G7" s="22"/>
      <c r="H7" s="23"/>
    </row>
    <row r="8" spans="1:9" ht="34.15">
      <c r="A8" s="12"/>
      <c r="B8" s="132" t="s">
        <v>176</v>
      </c>
      <c r="C8" s="133"/>
      <c r="D8" s="24" t="s">
        <v>13</v>
      </c>
      <c r="E8" s="24" t="s">
        <v>177</v>
      </c>
      <c r="F8" s="24" t="s">
        <v>178</v>
      </c>
      <c r="G8" s="25" t="s">
        <v>179</v>
      </c>
      <c r="H8" s="26"/>
    </row>
    <row r="9" spans="1:9">
      <c r="A9" s="12"/>
      <c r="B9" s="92" t="s">
        <v>180</v>
      </c>
      <c r="C9" s="93"/>
      <c r="D9" s="27"/>
      <c r="E9" s="27"/>
      <c r="F9" s="28"/>
      <c r="G9" s="29"/>
      <c r="H9" s="26"/>
    </row>
    <row r="10" spans="1:9">
      <c r="A10" s="12"/>
      <c r="B10" s="94" t="s">
        <v>49</v>
      </c>
      <c r="C10" s="95"/>
      <c r="D10" s="32" t="s">
        <v>18</v>
      </c>
      <c r="E10" s="33">
        <f>Prijsopgave!H44</f>
        <v>0</v>
      </c>
      <c r="F10" s="34">
        <v>600</v>
      </c>
      <c r="G10" s="35">
        <f>E10*F10</f>
        <v>0</v>
      </c>
      <c r="H10" s="26"/>
    </row>
    <row r="11" spans="1:9">
      <c r="A11" s="12"/>
      <c r="B11" s="94" t="s">
        <v>51</v>
      </c>
      <c r="C11" s="95"/>
      <c r="D11" s="32" t="s">
        <v>18</v>
      </c>
      <c r="E11" s="33">
        <f>Prijsopgave!H46</f>
        <v>0</v>
      </c>
      <c r="F11" s="36">
        <v>900</v>
      </c>
      <c r="G11" s="35">
        <f t="shared" ref="G11:G16" si="0">E11*F11</f>
        <v>0</v>
      </c>
      <c r="H11" s="26"/>
    </row>
    <row r="12" spans="1:9">
      <c r="A12" s="12"/>
      <c r="B12" s="94" t="s">
        <v>60</v>
      </c>
      <c r="C12" s="95"/>
      <c r="D12" s="32" t="s">
        <v>28</v>
      </c>
      <c r="E12" s="33">
        <f>Prijsopgave!H55</f>
        <v>0</v>
      </c>
      <c r="F12" s="34">
        <v>100</v>
      </c>
      <c r="G12" s="35">
        <f t="shared" si="0"/>
        <v>0</v>
      </c>
      <c r="H12" s="26"/>
    </row>
    <row r="13" spans="1:9">
      <c r="A13" s="12"/>
      <c r="B13" s="94" t="s">
        <v>111</v>
      </c>
      <c r="C13" s="95"/>
      <c r="D13" s="32" t="s">
        <v>18</v>
      </c>
      <c r="E13" s="33">
        <f>Prijsopgave!H91</f>
        <v>0</v>
      </c>
      <c r="F13" s="34">
        <v>400</v>
      </c>
      <c r="G13" s="35">
        <f t="shared" si="0"/>
        <v>0</v>
      </c>
      <c r="H13" s="26"/>
    </row>
    <row r="14" spans="1:9">
      <c r="A14" s="12"/>
      <c r="B14" s="94" t="s">
        <v>128</v>
      </c>
      <c r="C14" s="95"/>
      <c r="D14" s="32" t="s">
        <v>92</v>
      </c>
      <c r="E14" s="33">
        <f>Prijsopgave!H105</f>
        <v>0</v>
      </c>
      <c r="F14" s="34">
        <v>500</v>
      </c>
      <c r="G14" s="35">
        <f t="shared" si="0"/>
        <v>0</v>
      </c>
      <c r="H14" s="26"/>
    </row>
    <row r="15" spans="1:9">
      <c r="A15" s="12"/>
      <c r="B15" s="94" t="s">
        <v>112</v>
      </c>
      <c r="C15" s="95"/>
      <c r="D15" s="32" t="s">
        <v>92</v>
      </c>
      <c r="E15" s="33">
        <f>Prijsopgave!H92</f>
        <v>0</v>
      </c>
      <c r="F15" s="34">
        <v>100</v>
      </c>
      <c r="G15" s="35">
        <f t="shared" si="0"/>
        <v>0</v>
      </c>
      <c r="H15" s="26"/>
    </row>
    <row r="16" spans="1:9">
      <c r="A16" s="12"/>
      <c r="B16" s="94" t="s">
        <v>104</v>
      </c>
      <c r="C16" s="95"/>
      <c r="D16" s="32" t="s">
        <v>92</v>
      </c>
      <c r="E16" s="33">
        <f>Prijsopgave!H87</f>
        <v>0</v>
      </c>
      <c r="F16" s="34">
        <v>250</v>
      </c>
      <c r="G16" s="35">
        <f t="shared" si="0"/>
        <v>0</v>
      </c>
      <c r="H16" s="26"/>
    </row>
    <row r="17" spans="1:8" ht="13.5" customHeight="1">
      <c r="A17" s="12"/>
      <c r="B17" s="92" t="s">
        <v>181</v>
      </c>
      <c r="C17" s="93"/>
      <c r="D17" s="27"/>
      <c r="E17" s="27"/>
      <c r="F17" s="37"/>
      <c r="G17" s="29"/>
      <c r="H17" s="26"/>
    </row>
    <row r="18" spans="1:8">
      <c r="A18" s="12"/>
      <c r="B18" s="94" t="s">
        <v>152</v>
      </c>
      <c r="C18" s="95"/>
      <c r="D18" s="32" t="s">
        <v>18</v>
      </c>
      <c r="E18" s="33">
        <f>Prijsopgave!H122</f>
        <v>0</v>
      </c>
      <c r="F18" s="34">
        <v>400</v>
      </c>
      <c r="G18" s="35">
        <f>E18*F18</f>
        <v>0</v>
      </c>
      <c r="H18" s="26"/>
    </row>
    <row r="19" spans="1:8">
      <c r="A19" s="12"/>
      <c r="B19" s="94" t="s">
        <v>153</v>
      </c>
      <c r="C19" s="95"/>
      <c r="D19" s="32" t="s">
        <v>18</v>
      </c>
      <c r="E19" s="33">
        <f>Prijsopgave!H123</f>
        <v>0</v>
      </c>
      <c r="F19" s="36">
        <v>900</v>
      </c>
      <c r="G19" s="35">
        <f t="shared" ref="G19:G22" si="1">E19*F19</f>
        <v>0</v>
      </c>
      <c r="H19" s="26"/>
    </row>
    <row r="20" spans="1:8" ht="12.75" customHeight="1">
      <c r="A20" s="12"/>
      <c r="B20" s="94" t="s">
        <v>182</v>
      </c>
      <c r="C20" s="95"/>
      <c r="D20" s="32" t="s">
        <v>28</v>
      </c>
      <c r="E20" s="33">
        <f>Prijsopgave!H128</f>
        <v>0</v>
      </c>
      <c r="F20" s="34">
        <v>90</v>
      </c>
      <c r="G20" s="35">
        <f t="shared" si="1"/>
        <v>0</v>
      </c>
      <c r="H20" s="26"/>
    </row>
    <row r="21" spans="1:8">
      <c r="A21" s="12"/>
      <c r="B21" s="94" t="s">
        <v>160</v>
      </c>
      <c r="C21" s="95"/>
      <c r="D21" s="32" t="s">
        <v>18</v>
      </c>
      <c r="E21" s="33">
        <f>Prijsopgave!H131</f>
        <v>0</v>
      </c>
      <c r="F21" s="34">
        <v>300</v>
      </c>
      <c r="G21" s="35">
        <f t="shared" si="1"/>
        <v>0</v>
      </c>
      <c r="H21" s="26"/>
    </row>
    <row r="22" spans="1:8">
      <c r="A22" s="12"/>
      <c r="B22" s="94" t="s">
        <v>162</v>
      </c>
      <c r="C22" s="95"/>
      <c r="D22" s="32" t="s">
        <v>18</v>
      </c>
      <c r="E22" s="33">
        <f>Prijsopgave!H132</f>
        <v>0</v>
      </c>
      <c r="F22" s="34">
        <v>500</v>
      </c>
      <c r="G22" s="35">
        <f t="shared" si="1"/>
        <v>0</v>
      </c>
      <c r="H22" s="26"/>
    </row>
    <row r="23" spans="1:8" ht="12.75" customHeight="1">
      <c r="A23" s="12"/>
      <c r="B23" s="92" t="s">
        <v>183</v>
      </c>
      <c r="C23" s="93"/>
      <c r="D23" s="27"/>
      <c r="E23" s="27"/>
      <c r="F23" s="37"/>
      <c r="G23" s="29"/>
      <c r="H23" s="26"/>
    </row>
    <row r="24" spans="1:8" ht="12.75" customHeight="1">
      <c r="A24" s="12"/>
      <c r="B24" s="94" t="s">
        <v>50</v>
      </c>
      <c r="C24" s="95"/>
      <c r="D24" s="32" t="s">
        <v>18</v>
      </c>
      <c r="E24" s="33">
        <f>Prijsopgave!H44</f>
        <v>0</v>
      </c>
      <c r="F24" s="34">
        <v>200</v>
      </c>
      <c r="G24" s="35">
        <f t="shared" ref="G24" si="2">E24*F24</f>
        <v>0</v>
      </c>
      <c r="H24" s="26"/>
    </row>
    <row r="25" spans="1:8">
      <c r="A25" s="12"/>
      <c r="B25" s="94" t="s">
        <v>22</v>
      </c>
      <c r="C25" s="95"/>
      <c r="D25" s="32" t="s">
        <v>18</v>
      </c>
      <c r="E25" s="33">
        <f>Prijsopgave!H15</f>
        <v>0</v>
      </c>
      <c r="F25" s="34">
        <v>500</v>
      </c>
      <c r="G25" s="35">
        <f t="shared" ref="G25:G31" si="3">E25*F25</f>
        <v>0</v>
      </c>
      <c r="H25" s="26"/>
    </row>
    <row r="26" spans="1:8">
      <c r="A26" s="12"/>
      <c r="B26" s="38" t="s">
        <v>19</v>
      </c>
      <c r="C26" s="39" t="s">
        <v>25</v>
      </c>
      <c r="D26" s="32" t="s">
        <v>28</v>
      </c>
      <c r="E26" s="33">
        <f>Prijsopgave!H22</f>
        <v>0</v>
      </c>
      <c r="F26" s="40">
        <v>10</v>
      </c>
      <c r="G26" s="35">
        <f t="shared" si="3"/>
        <v>0</v>
      </c>
      <c r="H26" s="26"/>
    </row>
    <row r="27" spans="1:8">
      <c r="A27" s="12"/>
      <c r="B27" s="41" t="s">
        <v>19</v>
      </c>
      <c r="C27" s="42" t="s">
        <v>29</v>
      </c>
      <c r="D27" s="32" t="s">
        <v>18</v>
      </c>
      <c r="E27" s="33">
        <f>Prijsopgave!H24</f>
        <v>0</v>
      </c>
      <c r="F27" s="40">
        <v>100</v>
      </c>
      <c r="G27" s="35">
        <f t="shared" si="3"/>
        <v>0</v>
      </c>
      <c r="H27" s="26"/>
    </row>
    <row r="28" spans="1:8">
      <c r="A28" s="12"/>
      <c r="B28" s="43" t="s">
        <v>26</v>
      </c>
      <c r="C28" s="42" t="s">
        <v>184</v>
      </c>
      <c r="D28" s="32" t="s">
        <v>18</v>
      </c>
      <c r="E28" s="33">
        <f>Prijsopgave!H25</f>
        <v>0</v>
      </c>
      <c r="F28" s="40">
        <v>50</v>
      </c>
      <c r="G28" s="35">
        <f t="shared" si="3"/>
        <v>0</v>
      </c>
      <c r="H28" s="26"/>
    </row>
    <row r="29" spans="1:8">
      <c r="A29" s="12"/>
      <c r="B29" s="94" t="s">
        <v>23</v>
      </c>
      <c r="C29" s="95"/>
      <c r="D29" s="32" t="s">
        <v>18</v>
      </c>
      <c r="E29" s="33">
        <f>Prijsopgave!H18</f>
        <v>0</v>
      </c>
      <c r="F29" s="40">
        <v>100</v>
      </c>
      <c r="G29" s="35">
        <f t="shared" si="3"/>
        <v>0</v>
      </c>
      <c r="H29" s="26"/>
    </row>
    <row r="30" spans="1:8">
      <c r="A30" s="12"/>
      <c r="B30" s="94" t="s">
        <v>34</v>
      </c>
      <c r="C30" s="95"/>
      <c r="D30" s="32" t="s">
        <v>18</v>
      </c>
      <c r="E30" s="33">
        <f>Prijsopgave!H29</f>
        <v>0</v>
      </c>
      <c r="F30" s="34">
        <v>500</v>
      </c>
      <c r="G30" s="35">
        <f t="shared" si="3"/>
        <v>0</v>
      </c>
      <c r="H30" s="26"/>
    </row>
    <row r="31" spans="1:8">
      <c r="A31" s="12"/>
      <c r="B31" s="41" t="s">
        <v>26</v>
      </c>
      <c r="C31" s="42" t="s">
        <v>45</v>
      </c>
      <c r="D31" s="32" t="s">
        <v>18</v>
      </c>
      <c r="E31" s="33">
        <f>Prijsopgave!H40</f>
        <v>0</v>
      </c>
      <c r="F31" s="34">
        <v>300</v>
      </c>
      <c r="G31" s="35">
        <f t="shared" si="3"/>
        <v>0</v>
      </c>
      <c r="H31" s="26"/>
    </row>
    <row r="32" spans="1:8">
      <c r="A32" s="12"/>
      <c r="B32" s="41" t="s">
        <v>19</v>
      </c>
      <c r="C32" s="42" t="s">
        <v>35</v>
      </c>
      <c r="D32" s="32" t="s">
        <v>18</v>
      </c>
      <c r="E32" s="33">
        <f>Prijsopgave!H30</f>
        <v>0</v>
      </c>
      <c r="F32" s="34">
        <v>325</v>
      </c>
      <c r="G32" s="35">
        <f t="shared" ref="G32:G41" si="4">E32*F32</f>
        <v>0</v>
      </c>
      <c r="H32" s="26"/>
    </row>
    <row r="33" spans="1:8">
      <c r="A33" s="12"/>
      <c r="B33" s="41" t="s">
        <v>19</v>
      </c>
      <c r="C33" s="42" t="s">
        <v>42</v>
      </c>
      <c r="D33" s="32" t="s">
        <v>18</v>
      </c>
      <c r="E33" s="33">
        <f>Prijsopgave!H38</f>
        <v>0</v>
      </c>
      <c r="F33" s="34">
        <v>50</v>
      </c>
      <c r="G33" s="35">
        <f t="shared" si="4"/>
        <v>0</v>
      </c>
      <c r="H33" s="26"/>
    </row>
    <row r="34" spans="1:8">
      <c r="A34" s="12"/>
      <c r="B34" s="94" t="s">
        <v>36</v>
      </c>
      <c r="C34" s="95"/>
      <c r="D34" s="32" t="s">
        <v>18</v>
      </c>
      <c r="E34" s="33">
        <f>Prijsopgave!H31</f>
        <v>0</v>
      </c>
      <c r="F34" s="34">
        <v>300</v>
      </c>
      <c r="G34" s="35">
        <f t="shared" si="4"/>
        <v>0</v>
      </c>
      <c r="H34" s="26"/>
    </row>
    <row r="35" spans="1:8">
      <c r="A35" s="12"/>
      <c r="B35" s="41" t="s">
        <v>19</v>
      </c>
      <c r="C35" s="42" t="s">
        <v>35</v>
      </c>
      <c r="D35" s="32" t="s">
        <v>18</v>
      </c>
      <c r="E35" s="33">
        <f>Prijsopgave!H32</f>
        <v>0</v>
      </c>
      <c r="F35" s="34">
        <v>20</v>
      </c>
      <c r="G35" s="35">
        <f t="shared" si="4"/>
        <v>0</v>
      </c>
      <c r="H35" s="26"/>
    </row>
    <row r="36" spans="1:8">
      <c r="A36" s="12"/>
      <c r="B36" s="41" t="s">
        <v>19</v>
      </c>
      <c r="C36" s="42" t="s">
        <v>41</v>
      </c>
      <c r="D36" s="32" t="s">
        <v>18</v>
      </c>
      <c r="E36" s="33">
        <f>Prijsopgave!H37</f>
        <v>0</v>
      </c>
      <c r="F36" s="34">
        <v>25</v>
      </c>
      <c r="G36" s="35">
        <f t="shared" si="4"/>
        <v>0</v>
      </c>
      <c r="H36" s="26"/>
    </row>
    <row r="37" spans="1:8">
      <c r="A37" s="12"/>
      <c r="B37" s="94" t="s">
        <v>81</v>
      </c>
      <c r="C37" s="95"/>
      <c r="D37" s="32" t="s">
        <v>18</v>
      </c>
      <c r="E37" s="33">
        <f>Prijsopgave!H72</f>
        <v>0</v>
      </c>
      <c r="F37" s="34">
        <v>30</v>
      </c>
      <c r="G37" s="35">
        <f t="shared" ref="G37:G38" si="5">E37*F37</f>
        <v>0</v>
      </c>
      <c r="H37" s="26"/>
    </row>
    <row r="38" spans="1:8">
      <c r="A38" s="12"/>
      <c r="B38" s="94" t="s">
        <v>89</v>
      </c>
      <c r="C38" s="95"/>
      <c r="D38" s="32" t="s">
        <v>18</v>
      </c>
      <c r="E38" s="33">
        <f>Prijsopgave!H78</f>
        <v>0</v>
      </c>
      <c r="F38" s="34">
        <v>50</v>
      </c>
      <c r="G38" s="35">
        <f t="shared" si="5"/>
        <v>0</v>
      </c>
      <c r="H38" s="26"/>
    </row>
    <row r="39" spans="1:8">
      <c r="A39" s="12"/>
      <c r="B39" s="92" t="s">
        <v>185</v>
      </c>
      <c r="C39" s="93"/>
      <c r="D39" s="27"/>
      <c r="E39" s="27"/>
      <c r="F39" s="37"/>
      <c r="G39" s="29"/>
      <c r="H39" s="26"/>
    </row>
    <row r="40" spans="1:8">
      <c r="A40" s="12"/>
      <c r="B40" s="94" t="s">
        <v>61</v>
      </c>
      <c r="C40" s="95"/>
      <c r="D40" s="32" t="s">
        <v>28</v>
      </c>
      <c r="E40" s="33">
        <f>Prijsopgave!H56</f>
        <v>0</v>
      </c>
      <c r="F40" s="34">
        <v>10</v>
      </c>
      <c r="G40" s="35">
        <f t="shared" ref="G40" si="6">E40*F40</f>
        <v>0</v>
      </c>
      <c r="H40" s="26"/>
    </row>
    <row r="41" spans="1:8">
      <c r="A41" s="12"/>
      <c r="B41" s="94" t="s">
        <v>63</v>
      </c>
      <c r="C41" s="95"/>
      <c r="D41" s="32" t="s">
        <v>28</v>
      </c>
      <c r="E41" s="33">
        <f>Prijsopgave!H58</f>
        <v>0</v>
      </c>
      <c r="F41" s="34">
        <v>50</v>
      </c>
      <c r="G41" s="35">
        <f t="shared" si="4"/>
        <v>0</v>
      </c>
      <c r="H41" s="26"/>
    </row>
    <row r="42" spans="1:8">
      <c r="A42" s="12"/>
      <c r="B42" s="94" t="s">
        <v>65</v>
      </c>
      <c r="C42" s="95"/>
      <c r="D42" s="32" t="s">
        <v>28</v>
      </c>
      <c r="E42" s="33">
        <f>Prijsopgave!H59</f>
        <v>0</v>
      </c>
      <c r="F42" s="34">
        <v>40</v>
      </c>
      <c r="G42" s="35">
        <f t="shared" ref="G42:G58" si="7">E42*F42</f>
        <v>0</v>
      </c>
      <c r="H42" s="26"/>
    </row>
    <row r="43" spans="1:8">
      <c r="A43" s="12"/>
      <c r="B43" s="44" t="s">
        <v>19</v>
      </c>
      <c r="C43" s="31" t="s">
        <v>66</v>
      </c>
      <c r="D43" s="32" t="s">
        <v>28</v>
      </c>
      <c r="E43" s="33">
        <f>Prijsopgave!H60</f>
        <v>0</v>
      </c>
      <c r="F43" s="34">
        <v>5</v>
      </c>
      <c r="G43" s="35">
        <f t="shared" si="7"/>
        <v>0</v>
      </c>
      <c r="H43" s="26"/>
    </row>
    <row r="44" spans="1:8">
      <c r="A44" s="12"/>
      <c r="B44" s="44" t="s">
        <v>19</v>
      </c>
      <c r="C44" s="31" t="s">
        <v>67</v>
      </c>
      <c r="D44" s="32" t="s">
        <v>28</v>
      </c>
      <c r="E44" s="33">
        <f>Prijsopgave!H61</f>
        <v>0</v>
      </c>
      <c r="F44" s="34">
        <v>90</v>
      </c>
      <c r="G44" s="35">
        <f t="shared" si="7"/>
        <v>0</v>
      </c>
      <c r="H44" s="26"/>
    </row>
    <row r="45" spans="1:8">
      <c r="A45" s="12"/>
      <c r="B45" s="94" t="s">
        <v>72</v>
      </c>
      <c r="C45" s="95"/>
      <c r="D45" s="32" t="s">
        <v>28</v>
      </c>
      <c r="E45" s="33">
        <f>Prijsopgave!H65</f>
        <v>0</v>
      </c>
      <c r="F45" s="34">
        <v>90</v>
      </c>
      <c r="G45" s="35">
        <f t="shared" si="7"/>
        <v>0</v>
      </c>
      <c r="H45" s="26"/>
    </row>
    <row r="46" spans="1:8">
      <c r="A46" s="12"/>
      <c r="B46" s="94" t="s">
        <v>77</v>
      </c>
      <c r="C46" s="95"/>
      <c r="D46" s="32" t="s">
        <v>28</v>
      </c>
      <c r="E46" s="33">
        <f>Prijsopgave!H69</f>
        <v>0</v>
      </c>
      <c r="F46" s="34">
        <v>80</v>
      </c>
      <c r="G46" s="35">
        <f t="shared" si="7"/>
        <v>0</v>
      </c>
      <c r="H46" s="26"/>
    </row>
    <row r="47" spans="1:8">
      <c r="A47" s="12"/>
      <c r="B47" s="94" t="s">
        <v>73</v>
      </c>
      <c r="C47" s="95"/>
      <c r="D47" s="32" t="s">
        <v>28</v>
      </c>
      <c r="E47" s="33">
        <f>Prijsopgave!H66</f>
        <v>0</v>
      </c>
      <c r="F47" s="34">
        <v>90</v>
      </c>
      <c r="G47" s="35">
        <f t="shared" si="7"/>
        <v>0</v>
      </c>
      <c r="H47" s="26"/>
    </row>
    <row r="48" spans="1:8">
      <c r="A48" s="12"/>
      <c r="B48" s="94" t="s">
        <v>75</v>
      </c>
      <c r="C48" s="95"/>
      <c r="D48" s="32" t="s">
        <v>28</v>
      </c>
      <c r="E48" s="33">
        <f>Prijsopgave!H67</f>
        <v>0</v>
      </c>
      <c r="F48" s="34">
        <v>10</v>
      </c>
      <c r="G48" s="35">
        <f t="shared" si="7"/>
        <v>0</v>
      </c>
      <c r="H48" s="26"/>
    </row>
    <row r="49" spans="1:8">
      <c r="A49" s="12"/>
      <c r="B49" s="94" t="s">
        <v>76</v>
      </c>
      <c r="C49" s="95"/>
      <c r="D49" s="32" t="s">
        <v>28</v>
      </c>
      <c r="E49" s="33">
        <f>Prijsopgave!H68</f>
        <v>0</v>
      </c>
      <c r="F49" s="34">
        <v>5</v>
      </c>
      <c r="G49" s="35">
        <f t="shared" si="7"/>
        <v>0</v>
      </c>
      <c r="H49" s="26"/>
    </row>
    <row r="50" spans="1:8">
      <c r="A50" s="12"/>
      <c r="B50" s="92" t="s">
        <v>186</v>
      </c>
      <c r="C50" s="93"/>
      <c r="D50" s="27"/>
      <c r="E50" s="27"/>
      <c r="F50" s="37"/>
      <c r="G50" s="29"/>
      <c r="H50" s="26"/>
    </row>
    <row r="51" spans="1:8">
      <c r="A51" s="12"/>
      <c r="B51" s="110" t="s">
        <v>91</v>
      </c>
      <c r="C51" s="111"/>
      <c r="D51" s="32" t="s">
        <v>92</v>
      </c>
      <c r="E51" s="33">
        <f>Prijsopgave!H80</f>
        <v>0</v>
      </c>
      <c r="F51" s="34">
        <v>100</v>
      </c>
      <c r="G51" s="35">
        <f t="shared" ref="G51:G52" si="8">E51*F51</f>
        <v>0</v>
      </c>
      <c r="H51" s="26"/>
    </row>
    <row r="52" spans="1:8">
      <c r="A52" s="12"/>
      <c r="B52" s="110" t="s">
        <v>93</v>
      </c>
      <c r="C52" s="111"/>
      <c r="D52" s="32" t="s">
        <v>92</v>
      </c>
      <c r="E52" s="33">
        <f>Prijsopgave!H81</f>
        <v>0</v>
      </c>
      <c r="F52" s="34">
        <v>50</v>
      </c>
      <c r="G52" s="35">
        <f t="shared" si="8"/>
        <v>0</v>
      </c>
      <c r="H52" s="26"/>
    </row>
    <row r="53" spans="1:8">
      <c r="A53" s="12"/>
      <c r="B53" s="94" t="s">
        <v>113</v>
      </c>
      <c r="C53" s="95"/>
      <c r="D53" s="32" t="s">
        <v>18</v>
      </c>
      <c r="E53" s="33">
        <f>Prijsopgave!H93</f>
        <v>0</v>
      </c>
      <c r="F53" s="34">
        <v>100</v>
      </c>
      <c r="G53" s="35">
        <f>E53*F53</f>
        <v>0</v>
      </c>
      <c r="H53" s="26"/>
    </row>
    <row r="54" spans="1:8">
      <c r="A54" s="12"/>
      <c r="B54" s="110" t="s">
        <v>94</v>
      </c>
      <c r="C54" s="111"/>
      <c r="D54" s="32" t="s">
        <v>18</v>
      </c>
      <c r="E54" s="33">
        <f>Prijsopgave!H82</f>
        <v>0</v>
      </c>
      <c r="F54" s="34">
        <v>150</v>
      </c>
      <c r="G54" s="35">
        <f t="shared" si="7"/>
        <v>0</v>
      </c>
      <c r="H54" s="26"/>
    </row>
    <row r="55" spans="1:8">
      <c r="A55" s="12"/>
      <c r="B55" s="110" t="s">
        <v>98</v>
      </c>
      <c r="C55" s="111"/>
      <c r="D55" s="32" t="s">
        <v>18</v>
      </c>
      <c r="E55" s="33">
        <f>Prijsopgave!H84</f>
        <v>0</v>
      </c>
      <c r="F55" s="34">
        <v>50</v>
      </c>
      <c r="G55" s="35">
        <f t="shared" si="7"/>
        <v>0</v>
      </c>
      <c r="H55" s="26"/>
    </row>
    <row r="56" spans="1:8">
      <c r="A56" s="12"/>
      <c r="B56" s="94" t="s">
        <v>108</v>
      </c>
      <c r="C56" s="95"/>
      <c r="D56" s="32" t="s">
        <v>28</v>
      </c>
      <c r="E56" s="33">
        <f>Prijsopgave!H89</f>
        <v>0</v>
      </c>
      <c r="F56" s="34">
        <v>20</v>
      </c>
      <c r="G56" s="35">
        <f t="shared" si="7"/>
        <v>0</v>
      </c>
      <c r="H56" s="26"/>
    </row>
    <row r="57" spans="1:8">
      <c r="A57" s="12"/>
      <c r="B57" s="92" t="s">
        <v>187</v>
      </c>
      <c r="C57" s="93"/>
      <c r="D57" s="27"/>
      <c r="E57" s="27"/>
      <c r="F57" s="37"/>
      <c r="G57" s="29"/>
      <c r="H57" s="26"/>
    </row>
    <row r="58" spans="1:8">
      <c r="A58" s="12"/>
      <c r="B58" s="94" t="s">
        <v>188</v>
      </c>
      <c r="C58" s="95"/>
      <c r="D58" s="32" t="s">
        <v>92</v>
      </c>
      <c r="E58" s="33">
        <f>Prijsopgave!H97</f>
        <v>0</v>
      </c>
      <c r="F58" s="34">
        <v>300</v>
      </c>
      <c r="G58" s="35">
        <f t="shared" si="7"/>
        <v>0</v>
      </c>
      <c r="H58" s="26"/>
    </row>
    <row r="59" spans="1:8">
      <c r="A59" s="12"/>
      <c r="B59" s="30" t="s">
        <v>19</v>
      </c>
      <c r="C59" s="31" t="s">
        <v>117</v>
      </c>
      <c r="D59" s="32" t="s">
        <v>92</v>
      </c>
      <c r="E59" s="33">
        <f>Prijsopgave!H98</f>
        <v>0</v>
      </c>
      <c r="F59" s="34">
        <v>300</v>
      </c>
      <c r="G59" s="35">
        <f t="shared" ref="G59:G74" si="9">E59*F59</f>
        <v>0</v>
      </c>
      <c r="H59" s="26"/>
    </row>
    <row r="60" spans="1:8">
      <c r="A60" s="12"/>
      <c r="B60" s="94" t="s">
        <v>189</v>
      </c>
      <c r="C60" s="95"/>
      <c r="D60" s="32" t="s">
        <v>92</v>
      </c>
      <c r="E60" s="33">
        <f>Prijsopgave!H99</f>
        <v>0</v>
      </c>
      <c r="F60" s="34">
        <v>150</v>
      </c>
      <c r="G60" s="35">
        <f t="shared" si="9"/>
        <v>0</v>
      </c>
      <c r="H60" s="26"/>
    </row>
    <row r="61" spans="1:8">
      <c r="A61" s="12"/>
      <c r="B61" s="30" t="s">
        <v>19</v>
      </c>
      <c r="C61" s="31" t="s">
        <v>117</v>
      </c>
      <c r="D61" s="32" t="s">
        <v>92</v>
      </c>
      <c r="E61" s="33">
        <f>Prijsopgave!H100</f>
        <v>0</v>
      </c>
      <c r="F61" s="34">
        <v>150</v>
      </c>
      <c r="G61" s="35">
        <f t="shared" si="9"/>
        <v>0</v>
      </c>
      <c r="H61" s="26"/>
    </row>
    <row r="62" spans="1:8">
      <c r="A62" s="12"/>
      <c r="B62" s="94" t="s">
        <v>125</v>
      </c>
      <c r="C62" s="95"/>
      <c r="D62" s="32" t="s">
        <v>28</v>
      </c>
      <c r="E62" s="33">
        <f>Prijsopgave!H103</f>
        <v>0</v>
      </c>
      <c r="F62" s="40">
        <v>450</v>
      </c>
      <c r="G62" s="35">
        <f t="shared" si="9"/>
        <v>0</v>
      </c>
      <c r="H62" s="26"/>
    </row>
    <row r="63" spans="1:8">
      <c r="A63" s="12"/>
      <c r="B63" s="94" t="s">
        <v>126</v>
      </c>
      <c r="C63" s="95"/>
      <c r="D63" s="32" t="s">
        <v>28</v>
      </c>
      <c r="E63" s="33">
        <f>Prijsopgave!H104</f>
        <v>0</v>
      </c>
      <c r="F63" s="40">
        <v>450</v>
      </c>
      <c r="G63" s="35">
        <f t="shared" si="9"/>
        <v>0</v>
      </c>
      <c r="H63" s="26"/>
    </row>
    <row r="64" spans="1:8">
      <c r="A64" s="12"/>
      <c r="B64" s="92" t="s">
        <v>190</v>
      </c>
      <c r="C64" s="93"/>
      <c r="D64" s="27"/>
      <c r="E64" s="27"/>
      <c r="F64" s="37"/>
      <c r="G64" s="29"/>
      <c r="H64" s="26"/>
    </row>
    <row r="65" spans="1:8">
      <c r="A65" s="12"/>
      <c r="B65" s="94" t="s">
        <v>131</v>
      </c>
      <c r="C65" s="95"/>
      <c r="D65" s="32" t="s">
        <v>28</v>
      </c>
      <c r="E65" s="33">
        <f>Prijsopgave!H107</f>
        <v>0</v>
      </c>
      <c r="F65" s="40">
        <v>25</v>
      </c>
      <c r="G65" s="35">
        <f t="shared" si="9"/>
        <v>0</v>
      </c>
      <c r="H65" s="26"/>
    </row>
    <row r="66" spans="1:8">
      <c r="A66" s="12"/>
      <c r="B66" s="94" t="s">
        <v>133</v>
      </c>
      <c r="C66" s="95"/>
      <c r="D66" s="32" t="s">
        <v>28</v>
      </c>
      <c r="E66" s="33">
        <f>Prijsopgave!H108</f>
        <v>0</v>
      </c>
      <c r="F66" s="40">
        <v>40</v>
      </c>
      <c r="G66" s="35">
        <f t="shared" si="9"/>
        <v>0</v>
      </c>
      <c r="H66" s="26"/>
    </row>
    <row r="67" spans="1:8">
      <c r="A67" s="12"/>
      <c r="B67" s="94" t="s">
        <v>134</v>
      </c>
      <c r="C67" s="95"/>
      <c r="D67" s="32" t="s">
        <v>28</v>
      </c>
      <c r="E67" s="33">
        <f>Prijsopgave!H109</f>
        <v>0</v>
      </c>
      <c r="F67" s="40">
        <v>25</v>
      </c>
      <c r="G67" s="35">
        <f t="shared" si="9"/>
        <v>0</v>
      </c>
      <c r="H67" s="26"/>
    </row>
    <row r="68" spans="1:8">
      <c r="A68" s="12"/>
      <c r="B68" s="94" t="s">
        <v>135</v>
      </c>
      <c r="C68" s="95"/>
      <c r="D68" s="32" t="s">
        <v>28</v>
      </c>
      <c r="E68" s="33">
        <f>Prijsopgave!H110</f>
        <v>0</v>
      </c>
      <c r="F68" s="40">
        <v>25</v>
      </c>
      <c r="G68" s="35">
        <f t="shared" si="9"/>
        <v>0</v>
      </c>
      <c r="H68" s="26"/>
    </row>
    <row r="69" spans="1:8">
      <c r="A69" s="12"/>
      <c r="B69" s="94" t="s">
        <v>136</v>
      </c>
      <c r="C69" s="95"/>
      <c r="D69" s="32" t="s">
        <v>28</v>
      </c>
      <c r="E69" s="33">
        <f>Prijsopgave!H111</f>
        <v>0</v>
      </c>
      <c r="F69" s="40">
        <v>10</v>
      </c>
      <c r="G69" s="35">
        <f t="shared" si="9"/>
        <v>0</v>
      </c>
      <c r="H69" s="26"/>
    </row>
    <row r="70" spans="1:8">
      <c r="A70" s="12"/>
      <c r="B70" s="94" t="s">
        <v>138</v>
      </c>
      <c r="C70" s="95"/>
      <c r="D70" s="32" t="s">
        <v>28</v>
      </c>
      <c r="E70" s="33">
        <f>Prijsopgave!H113</f>
        <v>0</v>
      </c>
      <c r="F70" s="40">
        <v>50</v>
      </c>
      <c r="G70" s="35">
        <f t="shared" si="9"/>
        <v>0</v>
      </c>
      <c r="H70" s="26"/>
    </row>
    <row r="71" spans="1:8">
      <c r="A71" s="12"/>
      <c r="B71" s="94" t="s">
        <v>139</v>
      </c>
      <c r="C71" s="95"/>
      <c r="D71" s="32" t="s">
        <v>28</v>
      </c>
      <c r="E71" s="33">
        <f>Prijsopgave!H114</f>
        <v>0</v>
      </c>
      <c r="F71" s="40">
        <v>10</v>
      </c>
      <c r="G71" s="35">
        <f t="shared" si="9"/>
        <v>0</v>
      </c>
      <c r="H71" s="26"/>
    </row>
    <row r="72" spans="1:8">
      <c r="A72" s="12"/>
      <c r="B72" s="94" t="s">
        <v>140</v>
      </c>
      <c r="C72" s="95"/>
      <c r="D72" s="32" t="s">
        <v>28</v>
      </c>
      <c r="E72" s="33">
        <f>Prijsopgave!H115</f>
        <v>0</v>
      </c>
      <c r="F72" s="40">
        <v>20</v>
      </c>
      <c r="G72" s="35">
        <f t="shared" si="9"/>
        <v>0</v>
      </c>
      <c r="H72" s="26"/>
    </row>
    <row r="73" spans="1:8">
      <c r="A73" s="12"/>
      <c r="B73" s="94" t="s">
        <v>142</v>
      </c>
      <c r="C73" s="95"/>
      <c r="D73" s="32" t="s">
        <v>28</v>
      </c>
      <c r="E73" s="33">
        <f>Prijsopgave!H116</f>
        <v>0</v>
      </c>
      <c r="F73" s="40">
        <v>75</v>
      </c>
      <c r="G73" s="35">
        <f t="shared" si="9"/>
        <v>0</v>
      </c>
      <c r="H73" s="26"/>
    </row>
    <row r="74" spans="1:8">
      <c r="A74" s="12"/>
      <c r="B74" s="94" t="s">
        <v>144</v>
      </c>
      <c r="C74" s="95"/>
      <c r="D74" s="32" t="s">
        <v>28</v>
      </c>
      <c r="E74" s="33">
        <f>Prijsopgave!H117</f>
        <v>0</v>
      </c>
      <c r="F74" s="40">
        <v>50</v>
      </c>
      <c r="G74" s="35">
        <f t="shared" si="9"/>
        <v>0</v>
      </c>
      <c r="H74" s="26"/>
    </row>
    <row r="75" spans="1:8" ht="27.75" customHeight="1">
      <c r="A75" s="12"/>
      <c r="B75" s="134" t="s">
        <v>191</v>
      </c>
      <c r="C75" s="135"/>
      <c r="D75" s="45"/>
      <c r="E75" s="45"/>
      <c r="F75" s="46"/>
      <c r="G75" s="47">
        <f>SUM(G10:G16,G18:G22,G24:G38,G40:G49,G51:G56,G58:G63,G65:G74)</f>
        <v>0</v>
      </c>
      <c r="H75" s="26"/>
    </row>
    <row r="76" spans="1:8" ht="36" customHeight="1">
      <c r="A76" s="12"/>
      <c r="B76" s="132" t="s">
        <v>192</v>
      </c>
      <c r="C76" s="133"/>
      <c r="D76" s="24" t="s">
        <v>13</v>
      </c>
      <c r="E76" s="24" t="s">
        <v>177</v>
      </c>
      <c r="F76" s="24" t="s">
        <v>178</v>
      </c>
      <c r="G76" s="25" t="s">
        <v>179</v>
      </c>
      <c r="H76" s="26"/>
    </row>
    <row r="77" spans="1:8">
      <c r="A77" s="12"/>
      <c r="B77" s="92" t="s">
        <v>180</v>
      </c>
      <c r="C77" s="93"/>
      <c r="D77" s="27"/>
      <c r="E77" s="27"/>
      <c r="F77" s="28"/>
      <c r="G77" s="48"/>
      <c r="H77" s="26"/>
    </row>
    <row r="78" spans="1:8">
      <c r="A78" s="12"/>
      <c r="B78" s="94" t="s">
        <v>47</v>
      </c>
      <c r="C78" s="95"/>
      <c r="D78" s="32" t="s">
        <v>18</v>
      </c>
      <c r="E78" s="33">
        <f>Prijsopgave!H42</f>
        <v>0</v>
      </c>
      <c r="F78" s="49">
        <v>450</v>
      </c>
      <c r="G78" s="35">
        <f t="shared" ref="G78:G84" si="10">E78*F78</f>
        <v>0</v>
      </c>
      <c r="H78" s="26"/>
    </row>
    <row r="79" spans="1:8">
      <c r="A79" s="12"/>
      <c r="B79" s="94" t="s">
        <v>52</v>
      </c>
      <c r="C79" s="95"/>
      <c r="D79" s="32" t="s">
        <v>18</v>
      </c>
      <c r="E79" s="33">
        <f>Prijsopgave!H47</f>
        <v>0</v>
      </c>
      <c r="F79" s="50">
        <v>200</v>
      </c>
      <c r="G79" s="35">
        <f t="shared" si="10"/>
        <v>0</v>
      </c>
      <c r="H79" s="26"/>
    </row>
    <row r="80" spans="1:8">
      <c r="A80" s="12"/>
      <c r="B80" s="94" t="s">
        <v>193</v>
      </c>
      <c r="C80" s="95"/>
      <c r="D80" s="32" t="s">
        <v>18</v>
      </c>
      <c r="E80" s="33">
        <f>Prijsopgave!H49</f>
        <v>0</v>
      </c>
      <c r="F80" s="50">
        <v>150</v>
      </c>
      <c r="G80" s="35">
        <f t="shared" si="10"/>
        <v>0</v>
      </c>
      <c r="H80" s="26"/>
    </row>
    <row r="81" spans="1:8">
      <c r="A81" s="12"/>
      <c r="B81" s="94" t="s">
        <v>60</v>
      </c>
      <c r="C81" s="95"/>
      <c r="D81" s="32" t="s">
        <v>28</v>
      </c>
      <c r="E81" s="33">
        <f>Prijsopgave!H55</f>
        <v>0</v>
      </c>
      <c r="F81" s="50">
        <v>40</v>
      </c>
      <c r="G81" s="35">
        <f t="shared" si="10"/>
        <v>0</v>
      </c>
      <c r="H81" s="26"/>
    </row>
    <row r="82" spans="1:8">
      <c r="A82" s="12"/>
      <c r="B82" s="94" t="s">
        <v>128</v>
      </c>
      <c r="C82" s="95"/>
      <c r="D82" s="32" t="s">
        <v>92</v>
      </c>
      <c r="E82" s="33">
        <f>Prijsopgave!H105</f>
        <v>0</v>
      </c>
      <c r="F82" s="50">
        <v>300</v>
      </c>
      <c r="G82" s="35">
        <f t="shared" si="10"/>
        <v>0</v>
      </c>
      <c r="H82" s="26"/>
    </row>
    <row r="83" spans="1:8">
      <c r="A83" s="12"/>
      <c r="B83" s="94" t="s">
        <v>111</v>
      </c>
      <c r="C83" s="95"/>
      <c r="D83" s="32" t="s">
        <v>18</v>
      </c>
      <c r="E83" s="33">
        <f>Prijsopgave!H91</f>
        <v>0</v>
      </c>
      <c r="F83" s="50">
        <v>200</v>
      </c>
      <c r="G83" s="35">
        <f t="shared" si="10"/>
        <v>0</v>
      </c>
      <c r="H83" s="26"/>
    </row>
    <row r="84" spans="1:8">
      <c r="A84" s="12"/>
      <c r="B84" s="94" t="s">
        <v>104</v>
      </c>
      <c r="C84" s="95"/>
      <c r="D84" s="32" t="s">
        <v>92</v>
      </c>
      <c r="E84" s="33">
        <f>Prijsopgave!H87</f>
        <v>0</v>
      </c>
      <c r="F84" s="50">
        <v>125</v>
      </c>
      <c r="G84" s="35">
        <f t="shared" si="10"/>
        <v>0</v>
      </c>
      <c r="H84" s="26"/>
    </row>
    <row r="85" spans="1:8">
      <c r="A85" s="12"/>
      <c r="B85" s="92" t="s">
        <v>181</v>
      </c>
      <c r="C85" s="93"/>
      <c r="D85" s="27"/>
      <c r="E85" s="27"/>
      <c r="F85" s="37"/>
      <c r="G85" s="29"/>
      <c r="H85" s="26"/>
    </row>
    <row r="86" spans="1:8">
      <c r="A86" s="12"/>
      <c r="B86" s="94" t="s">
        <v>151</v>
      </c>
      <c r="C86" s="95"/>
      <c r="D86" s="32" t="s">
        <v>18</v>
      </c>
      <c r="E86" s="33">
        <f>Prijsopgave!H121</f>
        <v>0</v>
      </c>
      <c r="F86" s="50">
        <v>450</v>
      </c>
      <c r="G86" s="35">
        <f t="shared" ref="G86:G91" si="11">E86*F86</f>
        <v>0</v>
      </c>
      <c r="H86" s="26"/>
    </row>
    <row r="87" spans="1:8">
      <c r="A87" s="12"/>
      <c r="B87" s="94" t="s">
        <v>34</v>
      </c>
      <c r="C87" s="95"/>
      <c r="D87" s="32" t="s">
        <v>18</v>
      </c>
      <c r="E87" s="33">
        <f>Prijsopgave!H124</f>
        <v>0</v>
      </c>
      <c r="F87" s="50">
        <v>100</v>
      </c>
      <c r="G87" s="35">
        <f t="shared" si="11"/>
        <v>0</v>
      </c>
      <c r="H87" s="26"/>
    </row>
    <row r="88" spans="1:8">
      <c r="A88" s="12"/>
      <c r="B88" s="94" t="s">
        <v>154</v>
      </c>
      <c r="C88" s="95"/>
      <c r="D88" s="32" t="s">
        <v>18</v>
      </c>
      <c r="E88" s="33">
        <f>Prijsopgave!H125</f>
        <v>0</v>
      </c>
      <c r="F88" s="50">
        <v>50</v>
      </c>
      <c r="G88" s="35">
        <f t="shared" si="11"/>
        <v>0</v>
      </c>
      <c r="H88" s="26"/>
    </row>
    <row r="89" spans="1:8">
      <c r="A89" s="12"/>
      <c r="B89" s="94" t="s">
        <v>155</v>
      </c>
      <c r="C89" s="95"/>
      <c r="D89" s="32" t="s">
        <v>28</v>
      </c>
      <c r="E89" s="33">
        <f>Prijsopgave!H128</f>
        <v>0</v>
      </c>
      <c r="F89" s="50">
        <v>10</v>
      </c>
      <c r="G89" s="35">
        <f t="shared" si="11"/>
        <v>0</v>
      </c>
      <c r="H89" s="26"/>
    </row>
    <row r="90" spans="1:8">
      <c r="A90" s="12"/>
      <c r="B90" s="94" t="s">
        <v>162</v>
      </c>
      <c r="C90" s="95"/>
      <c r="D90" s="32" t="s">
        <v>92</v>
      </c>
      <c r="E90" s="33">
        <f>Prijsopgave!H132</f>
        <v>0</v>
      </c>
      <c r="F90" s="50">
        <v>300</v>
      </c>
      <c r="G90" s="35">
        <f t="shared" si="11"/>
        <v>0</v>
      </c>
      <c r="H90" s="26"/>
    </row>
    <row r="91" spans="1:8">
      <c r="A91" s="12"/>
      <c r="B91" s="94" t="s">
        <v>160</v>
      </c>
      <c r="C91" s="95"/>
      <c r="D91" s="32" t="s">
        <v>18</v>
      </c>
      <c r="E91" s="33">
        <f>Prijsopgave!H131</f>
        <v>0</v>
      </c>
      <c r="F91" s="50">
        <v>100</v>
      </c>
      <c r="G91" s="35">
        <f t="shared" si="11"/>
        <v>0</v>
      </c>
      <c r="H91" s="26"/>
    </row>
    <row r="92" spans="1:8" ht="12.75" customHeight="1">
      <c r="A92" s="12"/>
      <c r="B92" s="92" t="s">
        <v>183</v>
      </c>
      <c r="C92" s="93"/>
      <c r="D92" s="27"/>
      <c r="E92" s="27"/>
      <c r="F92" s="37"/>
      <c r="G92" s="29"/>
      <c r="H92" s="26"/>
    </row>
    <row r="93" spans="1:8">
      <c r="A93" s="12"/>
      <c r="B93" s="94" t="s">
        <v>53</v>
      </c>
      <c r="C93" s="95"/>
      <c r="D93" s="32" t="s">
        <v>18</v>
      </c>
      <c r="E93" s="33">
        <f>Prijsopgave!H48</f>
        <v>0</v>
      </c>
      <c r="F93" s="50">
        <v>100</v>
      </c>
      <c r="G93" s="35">
        <f t="shared" ref="G93:G106" si="12">E93*F93</f>
        <v>0</v>
      </c>
      <c r="H93" s="26"/>
    </row>
    <row r="94" spans="1:8">
      <c r="A94" s="12"/>
      <c r="B94" s="94" t="s">
        <v>15</v>
      </c>
      <c r="C94" s="95"/>
      <c r="D94" s="32" t="s">
        <v>18</v>
      </c>
      <c r="E94" s="33">
        <f>Prijsopgave!H12</f>
        <v>0</v>
      </c>
      <c r="F94" s="50">
        <v>100</v>
      </c>
      <c r="G94" s="35">
        <f>E94*F94</f>
        <v>0</v>
      </c>
      <c r="H94" s="26"/>
    </row>
    <row r="95" spans="1:8">
      <c r="A95" s="12"/>
      <c r="B95" s="41" t="s">
        <v>19</v>
      </c>
      <c r="C95" s="39" t="s">
        <v>20</v>
      </c>
      <c r="D95" s="32" t="s">
        <v>18</v>
      </c>
      <c r="E95" s="33">
        <f>Prijsopgave!H13</f>
        <v>0</v>
      </c>
      <c r="F95" s="50">
        <v>100</v>
      </c>
      <c r="G95" s="35">
        <f>E95*F95</f>
        <v>0</v>
      </c>
      <c r="H95" s="26"/>
    </row>
    <row r="96" spans="1:8">
      <c r="A96" s="12"/>
      <c r="B96" s="94" t="s">
        <v>22</v>
      </c>
      <c r="C96" s="95"/>
      <c r="D96" s="32" t="s">
        <v>18</v>
      </c>
      <c r="E96" s="33">
        <f>Prijsopgave!H15</f>
        <v>0</v>
      </c>
      <c r="F96" s="50">
        <v>450</v>
      </c>
      <c r="G96" s="35">
        <f t="shared" si="12"/>
        <v>0</v>
      </c>
      <c r="H96" s="26"/>
    </row>
    <row r="97" spans="1:8">
      <c r="A97" s="12"/>
      <c r="B97" s="38" t="s">
        <v>19</v>
      </c>
      <c r="C97" s="39" t="s">
        <v>194</v>
      </c>
      <c r="D97" s="32" t="s">
        <v>18</v>
      </c>
      <c r="E97" s="33">
        <f>Prijsopgave!H17</f>
        <v>0</v>
      </c>
      <c r="F97" s="50">
        <v>450</v>
      </c>
      <c r="G97" s="35">
        <f t="shared" si="12"/>
        <v>0</v>
      </c>
      <c r="H97" s="26"/>
    </row>
    <row r="98" spans="1:8">
      <c r="A98" s="12"/>
      <c r="B98" s="38" t="s">
        <v>26</v>
      </c>
      <c r="C98" s="39" t="s">
        <v>27</v>
      </c>
      <c r="D98" s="32" t="s">
        <v>28</v>
      </c>
      <c r="E98" s="33">
        <f>Prijsopgave!H23</f>
        <v>0</v>
      </c>
      <c r="F98" s="50">
        <v>10</v>
      </c>
      <c r="G98" s="35">
        <f t="shared" ref="G98:G104" si="13">E98*F98</f>
        <v>0</v>
      </c>
      <c r="H98" s="26"/>
    </row>
    <row r="99" spans="1:8">
      <c r="A99" s="12"/>
      <c r="B99" s="38" t="s">
        <v>19</v>
      </c>
      <c r="C99" s="39" t="s">
        <v>25</v>
      </c>
      <c r="D99" s="32" t="s">
        <v>18</v>
      </c>
      <c r="E99" s="33">
        <f>Prijsopgave!H22</f>
        <v>0</v>
      </c>
      <c r="F99" s="50">
        <v>25</v>
      </c>
      <c r="G99" s="35">
        <f t="shared" si="13"/>
        <v>0</v>
      </c>
      <c r="H99" s="26"/>
    </row>
    <row r="100" spans="1:8">
      <c r="A100" s="12"/>
      <c r="B100" s="94" t="s">
        <v>83</v>
      </c>
      <c r="C100" s="95"/>
      <c r="D100" s="32" t="s">
        <v>18</v>
      </c>
      <c r="E100" s="33">
        <f>Prijsopgave!H73</f>
        <v>0</v>
      </c>
      <c r="F100" s="50">
        <v>50</v>
      </c>
      <c r="G100" s="35">
        <f t="shared" si="13"/>
        <v>0</v>
      </c>
      <c r="H100" s="26"/>
    </row>
    <row r="101" spans="1:8">
      <c r="A101" s="12"/>
      <c r="B101" s="94" t="s">
        <v>34</v>
      </c>
      <c r="C101" s="95"/>
      <c r="D101" s="32" t="s">
        <v>18</v>
      </c>
      <c r="E101" s="33">
        <f>Prijsopgave!H29</f>
        <v>0</v>
      </c>
      <c r="F101" s="50">
        <v>400</v>
      </c>
      <c r="G101" s="35">
        <f t="shared" si="13"/>
        <v>0</v>
      </c>
      <c r="H101" s="26"/>
    </row>
    <row r="102" spans="1:8">
      <c r="A102" s="12"/>
      <c r="B102" s="41" t="s">
        <v>26</v>
      </c>
      <c r="C102" s="42" t="s">
        <v>45</v>
      </c>
      <c r="D102" s="32" t="s">
        <v>18</v>
      </c>
      <c r="E102" s="33">
        <f>Prijsopgave!H40</f>
        <v>0</v>
      </c>
      <c r="F102" s="50">
        <v>300</v>
      </c>
      <c r="G102" s="35">
        <f t="shared" si="13"/>
        <v>0</v>
      </c>
      <c r="H102" s="26"/>
    </row>
    <row r="103" spans="1:8">
      <c r="A103" s="12"/>
      <c r="B103" s="41" t="s">
        <v>19</v>
      </c>
      <c r="C103" s="42" t="s">
        <v>195</v>
      </c>
      <c r="D103" s="32" t="s">
        <v>18</v>
      </c>
      <c r="E103" s="33">
        <f>Prijsopgave!H36</f>
        <v>0</v>
      </c>
      <c r="F103" s="50">
        <v>50</v>
      </c>
      <c r="G103" s="35">
        <f t="shared" si="13"/>
        <v>0</v>
      </c>
      <c r="H103" s="26"/>
    </row>
    <row r="104" spans="1:8">
      <c r="A104" s="12"/>
      <c r="B104" s="94" t="s">
        <v>84</v>
      </c>
      <c r="C104" s="95"/>
      <c r="D104" s="32" t="s">
        <v>18</v>
      </c>
      <c r="E104" s="33">
        <f>Prijsopgave!H74</f>
        <v>0</v>
      </c>
      <c r="F104" s="50">
        <v>50</v>
      </c>
      <c r="G104" s="35">
        <f t="shared" si="13"/>
        <v>0</v>
      </c>
      <c r="H104" s="26"/>
    </row>
    <row r="105" spans="1:8">
      <c r="A105" s="12"/>
      <c r="B105" s="94" t="s">
        <v>37</v>
      </c>
      <c r="C105" s="95"/>
      <c r="D105" s="32" t="s">
        <v>18</v>
      </c>
      <c r="E105" s="33">
        <f>Prijsopgave!H33</f>
        <v>0</v>
      </c>
      <c r="F105" s="50">
        <v>200</v>
      </c>
      <c r="G105" s="35">
        <f t="shared" si="12"/>
        <v>0</v>
      </c>
      <c r="H105" s="26"/>
    </row>
    <row r="106" spans="1:8">
      <c r="A106" s="12"/>
      <c r="B106" s="41" t="s">
        <v>19</v>
      </c>
      <c r="C106" s="42" t="s">
        <v>35</v>
      </c>
      <c r="D106" s="32" t="s">
        <v>18</v>
      </c>
      <c r="E106" s="33">
        <f>Prijsopgave!H34</f>
        <v>0</v>
      </c>
      <c r="F106" s="50">
        <v>25</v>
      </c>
      <c r="G106" s="35">
        <f t="shared" si="12"/>
        <v>0</v>
      </c>
      <c r="H106" s="26"/>
    </row>
    <row r="107" spans="1:8">
      <c r="A107" s="12"/>
      <c r="B107" s="94" t="s">
        <v>81</v>
      </c>
      <c r="C107" s="95"/>
      <c r="D107" s="32" t="s">
        <v>18</v>
      </c>
      <c r="E107" s="33">
        <f>Prijsopgave!H72</f>
        <v>0</v>
      </c>
      <c r="F107" s="50">
        <v>50</v>
      </c>
      <c r="G107" s="35">
        <f t="shared" ref="G107:G122" si="14">E107*F107</f>
        <v>0</v>
      </c>
      <c r="H107" s="26"/>
    </row>
    <row r="108" spans="1:8">
      <c r="A108" s="12"/>
      <c r="B108" s="92" t="s">
        <v>185</v>
      </c>
      <c r="C108" s="93"/>
      <c r="D108" s="27"/>
      <c r="E108" s="27"/>
      <c r="F108" s="37"/>
      <c r="G108" s="29"/>
      <c r="H108" s="26"/>
    </row>
    <row r="109" spans="1:8">
      <c r="A109" s="12"/>
      <c r="B109" s="94" t="s">
        <v>61</v>
      </c>
      <c r="C109" s="95"/>
      <c r="D109" s="32" t="s">
        <v>28</v>
      </c>
      <c r="E109" s="33">
        <f>Prijsopgave!H56</f>
        <v>0</v>
      </c>
      <c r="F109" s="50">
        <v>30</v>
      </c>
      <c r="G109" s="35">
        <f t="shared" ref="G109" si="15">E109*F109</f>
        <v>0</v>
      </c>
      <c r="H109" s="26"/>
    </row>
    <row r="110" spans="1:8">
      <c r="A110" s="12"/>
      <c r="B110" s="94" t="s">
        <v>63</v>
      </c>
      <c r="C110" s="95"/>
      <c r="D110" s="32" t="s">
        <v>28</v>
      </c>
      <c r="E110" s="33">
        <f>Prijsopgave!H58</f>
        <v>0</v>
      </c>
      <c r="F110" s="50">
        <v>20</v>
      </c>
      <c r="G110" s="35">
        <f t="shared" si="14"/>
        <v>0</v>
      </c>
      <c r="H110" s="26"/>
    </row>
    <row r="111" spans="1:8">
      <c r="A111" s="12"/>
      <c r="B111" s="94" t="s">
        <v>72</v>
      </c>
      <c r="C111" s="95"/>
      <c r="D111" s="32" t="s">
        <v>28</v>
      </c>
      <c r="E111" s="33">
        <f>Prijsopgave!H65</f>
        <v>0</v>
      </c>
      <c r="F111" s="50">
        <v>20</v>
      </c>
      <c r="G111" s="35">
        <f t="shared" si="14"/>
        <v>0</v>
      </c>
      <c r="H111" s="26"/>
    </row>
    <row r="112" spans="1:8">
      <c r="A112" s="12"/>
      <c r="B112" s="94" t="s">
        <v>77</v>
      </c>
      <c r="C112" s="95"/>
      <c r="D112" s="32" t="s">
        <v>28</v>
      </c>
      <c r="E112" s="33">
        <f>Prijsopgave!H69</f>
        <v>0</v>
      </c>
      <c r="F112" s="50">
        <v>20</v>
      </c>
      <c r="G112" s="35">
        <f t="shared" si="14"/>
        <v>0</v>
      </c>
      <c r="H112" s="26"/>
    </row>
    <row r="113" spans="1:8">
      <c r="A113" s="12"/>
      <c r="B113" s="92" t="s">
        <v>186</v>
      </c>
      <c r="C113" s="93"/>
      <c r="D113" s="27"/>
      <c r="E113" s="27"/>
      <c r="F113" s="37"/>
      <c r="G113" s="29"/>
      <c r="H113" s="26"/>
    </row>
    <row r="114" spans="1:8">
      <c r="A114" s="12"/>
      <c r="B114" s="110" t="s">
        <v>91</v>
      </c>
      <c r="C114" s="111"/>
      <c r="D114" s="32" t="s">
        <v>92</v>
      </c>
      <c r="E114" s="33">
        <f>Prijsopgave!H80</f>
        <v>0</v>
      </c>
      <c r="F114" s="50">
        <v>100</v>
      </c>
      <c r="G114" s="35">
        <f t="shared" ref="G114:G119" si="16">E114*F114</f>
        <v>0</v>
      </c>
      <c r="H114" s="26"/>
    </row>
    <row r="115" spans="1:8">
      <c r="A115" s="12"/>
      <c r="B115" s="110" t="s">
        <v>93</v>
      </c>
      <c r="C115" s="111"/>
      <c r="D115" s="32" t="s">
        <v>92</v>
      </c>
      <c r="E115" s="33">
        <f>Prijsopgave!H81</f>
        <v>0</v>
      </c>
      <c r="F115" s="50">
        <v>20</v>
      </c>
      <c r="G115" s="35">
        <f t="shared" si="16"/>
        <v>0</v>
      </c>
      <c r="H115" s="26"/>
    </row>
    <row r="116" spans="1:8">
      <c r="A116" s="12"/>
      <c r="B116" s="94" t="s">
        <v>113</v>
      </c>
      <c r="C116" s="95"/>
      <c r="D116" s="32" t="s">
        <v>18</v>
      </c>
      <c r="E116" s="33">
        <f>Prijsopgave!H93</f>
        <v>0</v>
      </c>
      <c r="F116" s="50">
        <v>100</v>
      </c>
      <c r="G116" s="35">
        <f t="shared" si="16"/>
        <v>0</v>
      </c>
      <c r="H116" s="26"/>
    </row>
    <row r="117" spans="1:8" ht="12.75" customHeight="1">
      <c r="A117" s="12"/>
      <c r="B117" s="44" t="s">
        <v>26</v>
      </c>
      <c r="C117" s="31" t="s">
        <v>96</v>
      </c>
      <c r="D117" s="32" t="s">
        <v>18</v>
      </c>
      <c r="E117" s="33">
        <f>Prijsopgave!H83</f>
        <v>0</v>
      </c>
      <c r="F117" s="50">
        <v>50</v>
      </c>
      <c r="G117" s="35">
        <f t="shared" si="16"/>
        <v>0</v>
      </c>
      <c r="H117" s="26"/>
    </row>
    <row r="118" spans="1:8">
      <c r="A118" s="12"/>
      <c r="B118" s="94" t="s">
        <v>196</v>
      </c>
      <c r="C118" s="95"/>
      <c r="D118" s="32" t="s">
        <v>18</v>
      </c>
      <c r="E118" s="33">
        <f>Prijsopgave!H85</f>
        <v>0</v>
      </c>
      <c r="F118" s="50">
        <v>50</v>
      </c>
      <c r="G118" s="35">
        <f t="shared" si="16"/>
        <v>0</v>
      </c>
      <c r="H118" s="26"/>
    </row>
    <row r="119" spans="1:8">
      <c r="A119" s="12"/>
      <c r="B119" s="94" t="s">
        <v>102</v>
      </c>
      <c r="C119" s="95"/>
      <c r="D119" s="32" t="s">
        <v>18</v>
      </c>
      <c r="E119" s="33">
        <f>Prijsopgave!H86</f>
        <v>0</v>
      </c>
      <c r="F119" s="50">
        <v>200</v>
      </c>
      <c r="G119" s="35">
        <f t="shared" si="16"/>
        <v>0</v>
      </c>
      <c r="H119" s="26"/>
    </row>
    <row r="120" spans="1:8">
      <c r="A120" s="12"/>
      <c r="B120" s="94" t="s">
        <v>197</v>
      </c>
      <c r="C120" s="95"/>
      <c r="D120" s="32" t="s">
        <v>92</v>
      </c>
      <c r="E120" s="33">
        <f>Prijsopgave!H101</f>
        <v>0</v>
      </c>
      <c r="F120" s="50">
        <v>250</v>
      </c>
      <c r="G120" s="35">
        <f t="shared" si="14"/>
        <v>0</v>
      </c>
      <c r="H120" s="26"/>
    </row>
    <row r="121" spans="1:8">
      <c r="A121" s="12"/>
      <c r="B121" s="30" t="s">
        <v>19</v>
      </c>
      <c r="C121" s="31" t="s">
        <v>117</v>
      </c>
      <c r="D121" s="32" t="s">
        <v>92</v>
      </c>
      <c r="E121" s="33">
        <f>Prijsopgave!H102</f>
        <v>0</v>
      </c>
      <c r="F121" s="50">
        <v>250</v>
      </c>
      <c r="G121" s="35">
        <f t="shared" si="14"/>
        <v>0</v>
      </c>
      <c r="H121" s="26"/>
    </row>
    <row r="122" spans="1:8" ht="12.75" customHeight="1">
      <c r="A122" s="12"/>
      <c r="B122" s="94" t="s">
        <v>125</v>
      </c>
      <c r="C122" s="95"/>
      <c r="D122" s="32" t="s">
        <v>28</v>
      </c>
      <c r="E122" s="33">
        <f>Prijsopgave!H103</f>
        <v>0</v>
      </c>
      <c r="F122" s="50">
        <v>300</v>
      </c>
      <c r="G122" s="35">
        <f t="shared" si="14"/>
        <v>0</v>
      </c>
      <c r="H122" s="26"/>
    </row>
    <row r="123" spans="1:8">
      <c r="A123" s="12"/>
      <c r="B123" s="94" t="s">
        <v>126</v>
      </c>
      <c r="C123" s="95"/>
      <c r="D123" s="32" t="s">
        <v>28</v>
      </c>
      <c r="E123" s="33">
        <f>Prijsopgave!H104</f>
        <v>0</v>
      </c>
      <c r="F123" s="50">
        <v>300</v>
      </c>
      <c r="G123" s="35">
        <f t="shared" ref="G123" si="17">E123*F123</f>
        <v>0</v>
      </c>
      <c r="H123" s="26"/>
    </row>
    <row r="124" spans="1:8" ht="12.75" customHeight="1">
      <c r="A124" s="12"/>
      <c r="B124" s="92" t="s">
        <v>190</v>
      </c>
      <c r="C124" s="93"/>
      <c r="D124" s="27"/>
      <c r="E124" s="27"/>
      <c r="F124" s="37"/>
      <c r="G124" s="29"/>
      <c r="H124" s="26"/>
    </row>
    <row r="125" spans="1:8" ht="12.75" customHeight="1">
      <c r="A125" s="12"/>
      <c r="B125" s="94" t="s">
        <v>131</v>
      </c>
      <c r="C125" s="95"/>
      <c r="D125" s="32" t="s">
        <v>28</v>
      </c>
      <c r="E125" s="33">
        <f>Prijsopgave!H107</f>
        <v>0</v>
      </c>
      <c r="F125" s="50">
        <v>25</v>
      </c>
      <c r="G125" s="35">
        <f t="shared" ref="G125:G133" si="18">E125*F125</f>
        <v>0</v>
      </c>
      <c r="H125" s="26"/>
    </row>
    <row r="126" spans="1:8" ht="12.75" customHeight="1">
      <c r="A126" s="12"/>
      <c r="B126" s="94" t="s">
        <v>133</v>
      </c>
      <c r="C126" s="95"/>
      <c r="D126" s="32" t="s">
        <v>28</v>
      </c>
      <c r="E126" s="33">
        <f>Prijsopgave!H108</f>
        <v>0</v>
      </c>
      <c r="F126" s="50">
        <v>25</v>
      </c>
      <c r="G126" s="35">
        <f t="shared" si="18"/>
        <v>0</v>
      </c>
      <c r="H126" s="26"/>
    </row>
    <row r="127" spans="1:8" ht="12.75" customHeight="1">
      <c r="A127" s="12"/>
      <c r="B127" s="94" t="s">
        <v>134</v>
      </c>
      <c r="C127" s="95"/>
      <c r="D127" s="32" t="s">
        <v>28</v>
      </c>
      <c r="E127" s="33">
        <f>Prijsopgave!H109</f>
        <v>0</v>
      </c>
      <c r="F127" s="50">
        <v>40</v>
      </c>
      <c r="G127" s="35">
        <f t="shared" si="18"/>
        <v>0</v>
      </c>
      <c r="H127" s="26"/>
    </row>
    <row r="128" spans="1:8" ht="12.75" customHeight="1">
      <c r="A128" s="12"/>
      <c r="B128" s="94" t="s">
        <v>135</v>
      </c>
      <c r="C128" s="95"/>
      <c r="D128" s="32" t="s">
        <v>28</v>
      </c>
      <c r="E128" s="33">
        <f>Prijsopgave!H110</f>
        <v>0</v>
      </c>
      <c r="F128" s="50">
        <v>25</v>
      </c>
      <c r="G128" s="35">
        <f t="shared" si="18"/>
        <v>0</v>
      </c>
      <c r="H128" s="26"/>
    </row>
    <row r="129" spans="1:8" ht="12.75" customHeight="1">
      <c r="A129" s="12"/>
      <c r="B129" s="94" t="s">
        <v>136</v>
      </c>
      <c r="C129" s="95"/>
      <c r="D129" s="32" t="s">
        <v>28</v>
      </c>
      <c r="E129" s="33">
        <f>Prijsopgave!H111</f>
        <v>0</v>
      </c>
      <c r="F129" s="50">
        <v>20</v>
      </c>
      <c r="G129" s="35">
        <f t="shared" si="18"/>
        <v>0</v>
      </c>
      <c r="H129" s="26"/>
    </row>
    <row r="130" spans="1:8" ht="12.75" customHeight="1">
      <c r="A130" s="12"/>
      <c r="B130" s="94" t="s">
        <v>138</v>
      </c>
      <c r="C130" s="95"/>
      <c r="D130" s="32" t="s">
        <v>28</v>
      </c>
      <c r="E130" s="33">
        <f>Prijsopgave!H113</f>
        <v>0</v>
      </c>
      <c r="F130" s="50">
        <v>45</v>
      </c>
      <c r="G130" s="35">
        <f t="shared" si="18"/>
        <v>0</v>
      </c>
      <c r="H130" s="26"/>
    </row>
    <row r="131" spans="1:8" ht="12.75" customHeight="1">
      <c r="A131" s="12"/>
      <c r="B131" s="94" t="s">
        <v>140</v>
      </c>
      <c r="C131" s="95"/>
      <c r="D131" s="32" t="s">
        <v>28</v>
      </c>
      <c r="E131" s="33">
        <f>Prijsopgave!H115</f>
        <v>0</v>
      </c>
      <c r="F131" s="50">
        <v>10</v>
      </c>
      <c r="G131" s="35">
        <f t="shared" si="18"/>
        <v>0</v>
      </c>
      <c r="H131" s="26"/>
    </row>
    <row r="132" spans="1:8" ht="12.75" customHeight="1">
      <c r="A132" s="12"/>
      <c r="B132" s="94" t="s">
        <v>142</v>
      </c>
      <c r="C132" s="95"/>
      <c r="D132" s="32" t="s">
        <v>28</v>
      </c>
      <c r="E132" s="33">
        <f>Prijsopgave!H116</f>
        <v>0</v>
      </c>
      <c r="F132" s="50">
        <v>60</v>
      </c>
      <c r="G132" s="35">
        <f t="shared" si="18"/>
        <v>0</v>
      </c>
      <c r="H132" s="26"/>
    </row>
    <row r="133" spans="1:8" ht="12.75" customHeight="1">
      <c r="A133" s="12"/>
      <c r="B133" s="94" t="s">
        <v>144</v>
      </c>
      <c r="C133" s="95"/>
      <c r="D133" s="32" t="s">
        <v>28</v>
      </c>
      <c r="E133" s="33">
        <f>Prijsopgave!H117</f>
        <v>0</v>
      </c>
      <c r="F133" s="50">
        <v>45</v>
      </c>
      <c r="G133" s="35">
        <f t="shared" si="18"/>
        <v>0</v>
      </c>
      <c r="H133" s="26"/>
    </row>
    <row r="134" spans="1:8" ht="27.75" customHeight="1">
      <c r="A134" s="12"/>
      <c r="B134" s="130" t="s">
        <v>198</v>
      </c>
      <c r="C134" s="131"/>
      <c r="D134" s="51"/>
      <c r="E134" s="51"/>
      <c r="F134" s="52"/>
      <c r="G134" s="53">
        <f>SUM(G78:G84,G86:G91,G93:G107,G109:G112,G114:G123,G125:G133)</f>
        <v>0</v>
      </c>
      <c r="H134" s="26"/>
    </row>
    <row r="135" spans="1:8" ht="12.75" customHeight="1">
      <c r="B135" s="13"/>
      <c r="C135" s="13"/>
      <c r="D135" s="54"/>
      <c r="E135" s="54"/>
      <c r="F135" s="55"/>
      <c r="G135" s="22"/>
      <c r="H135" s="56"/>
    </row>
    <row r="136" spans="1:8" ht="20.25" customHeight="1">
      <c r="A136" s="12"/>
      <c r="B136" s="139" t="s">
        <v>199</v>
      </c>
      <c r="C136" s="140"/>
      <c r="D136" s="140"/>
      <c r="E136" s="140"/>
      <c r="F136" s="140"/>
      <c r="G136" s="57">
        <f>G75+G134</f>
        <v>0</v>
      </c>
      <c r="H136" s="26"/>
    </row>
    <row r="137" spans="1:8">
      <c r="B137" s="58"/>
      <c r="C137" s="58"/>
      <c r="D137" s="59"/>
      <c r="E137" s="59"/>
      <c r="F137" s="60"/>
      <c r="G137" s="60"/>
    </row>
  </sheetData>
  <sheetProtection algorithmName="SHA-512" hashValue="l0vrL/gNj0QetbH9gGPhqCV6wu8wcbMsmgWqnoqpeQgzH/f3fWvfEr5o7cArRgI1ZuTBLpdDO086/dTaCaGXkQ==" saltValue="cNAEVzV6LXCUy7m+Fuu6rQ==" spinCount="100000" sheet="1" objects="1" scenarios="1"/>
  <mergeCells count="108">
    <mergeCell ref="B5:G5"/>
    <mergeCell ref="B136:F136"/>
    <mergeCell ref="B10:C10"/>
    <mergeCell ref="B12:C12"/>
    <mergeCell ref="B8:C8"/>
    <mergeCell ref="B9:C9"/>
    <mergeCell ref="B11:C11"/>
    <mergeCell ref="B13:C13"/>
    <mergeCell ref="B14:C14"/>
    <mergeCell ref="B16:C16"/>
    <mergeCell ref="B17:C17"/>
    <mergeCell ref="B18:C18"/>
    <mergeCell ref="B19:C19"/>
    <mergeCell ref="B20:C20"/>
    <mergeCell ref="B21:C21"/>
    <mergeCell ref="B15:C15"/>
    <mergeCell ref="B51:C51"/>
    <mergeCell ref="B52:C52"/>
    <mergeCell ref="B49:C49"/>
    <mergeCell ref="B37:C37"/>
    <mergeCell ref="B40:C40"/>
    <mergeCell ref="B22:C22"/>
    <mergeCell ref="B23:C23"/>
    <mergeCell ref="B54:C54"/>
    <mergeCell ref="B42:C42"/>
    <mergeCell ref="B45:C45"/>
    <mergeCell ref="B46:C46"/>
    <mergeCell ref="B47:C47"/>
    <mergeCell ref="B48:C48"/>
    <mergeCell ref="B24:C24"/>
    <mergeCell ref="B38:C38"/>
    <mergeCell ref="B39:C39"/>
    <mergeCell ref="B50:C50"/>
    <mergeCell ref="B41:C41"/>
    <mergeCell ref="B29:C29"/>
    <mergeCell ref="B30:C30"/>
    <mergeCell ref="B25:C25"/>
    <mergeCell ref="B34:C34"/>
    <mergeCell ref="B64:C64"/>
    <mergeCell ref="B57:C57"/>
    <mergeCell ref="B58:C58"/>
    <mergeCell ref="B62:C62"/>
    <mergeCell ref="B63:C63"/>
    <mergeCell ref="B60:C60"/>
    <mergeCell ref="B53:C53"/>
    <mergeCell ref="B81:C81"/>
    <mergeCell ref="B82:C82"/>
    <mergeCell ref="B70:C70"/>
    <mergeCell ref="B71:C71"/>
    <mergeCell ref="B72:C72"/>
    <mergeCell ref="B73:C73"/>
    <mergeCell ref="B74:C74"/>
    <mergeCell ref="B65:C65"/>
    <mergeCell ref="B66:C66"/>
    <mergeCell ref="B67:C67"/>
    <mergeCell ref="B68:C68"/>
    <mergeCell ref="B69:C69"/>
    <mergeCell ref="B75:C75"/>
    <mergeCell ref="B55:C55"/>
    <mergeCell ref="B56:C56"/>
    <mergeCell ref="B83:C83"/>
    <mergeCell ref="B84:C84"/>
    <mergeCell ref="B85:C85"/>
    <mergeCell ref="B76:C76"/>
    <mergeCell ref="B77:C77"/>
    <mergeCell ref="B78:C78"/>
    <mergeCell ref="B79:C79"/>
    <mergeCell ref="B80:C80"/>
    <mergeCell ref="B109:C109"/>
    <mergeCell ref="B91:C91"/>
    <mergeCell ref="B92:C92"/>
    <mergeCell ref="B93:C93"/>
    <mergeCell ref="B94:C94"/>
    <mergeCell ref="B96:C96"/>
    <mergeCell ref="B86:C86"/>
    <mergeCell ref="B87:C87"/>
    <mergeCell ref="B88:C88"/>
    <mergeCell ref="B89:C89"/>
    <mergeCell ref="B90:C90"/>
    <mergeCell ref="B111:C111"/>
    <mergeCell ref="B112:C112"/>
    <mergeCell ref="B113:C113"/>
    <mergeCell ref="B120:C120"/>
    <mergeCell ref="B115:C115"/>
    <mergeCell ref="B107:C107"/>
    <mergeCell ref="B108:C108"/>
    <mergeCell ref="B110:C110"/>
    <mergeCell ref="B100:C100"/>
    <mergeCell ref="B101:C101"/>
    <mergeCell ref="B105:C105"/>
    <mergeCell ref="B104:C104"/>
    <mergeCell ref="B134:C134"/>
    <mergeCell ref="B131:C131"/>
    <mergeCell ref="B132:C132"/>
    <mergeCell ref="B133:C133"/>
    <mergeCell ref="B130:C130"/>
    <mergeCell ref="B129:C129"/>
    <mergeCell ref="B114:C114"/>
    <mergeCell ref="B116:C116"/>
    <mergeCell ref="B118:C118"/>
    <mergeCell ref="B119:C119"/>
    <mergeCell ref="B124:C124"/>
    <mergeCell ref="B125:C125"/>
    <mergeCell ref="B126:C126"/>
    <mergeCell ref="B127:C127"/>
    <mergeCell ref="B128:C128"/>
    <mergeCell ref="B122:C122"/>
    <mergeCell ref="B123:C123"/>
  </mergeCells>
  <pageMargins left="0.7" right="0.7" top="0.75" bottom="0.75" header="0.3" footer="0.3"/>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adf510-6fd9-4589-915b-e40c5db06ce5"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SharedWithUsers xmlns="c892affd-9aea-4100-a63a-0b29159ee2f9">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7DFD9-8BC8-4BBE-BD0A-BB2E105644AC}"/>
</file>

<file path=customXml/itemProps2.xml><?xml version="1.0" encoding="utf-8"?>
<ds:datastoreItem xmlns:ds="http://schemas.openxmlformats.org/officeDocument/2006/customXml" ds:itemID="{EC641175-02BE-4FC8-863F-3EE42C3AE9B9}"/>
</file>

<file path=customXml/itemProps3.xml><?xml version="1.0" encoding="utf-8"?>
<ds:datastoreItem xmlns:ds="http://schemas.openxmlformats.org/officeDocument/2006/customXml" ds:itemID="{D2CED19A-820E-4863-B393-5D9FD756E6C2}"/>
</file>

<file path=customXml/itemProps4.xml><?xml version="1.0" encoding="utf-8"?>
<ds:datastoreItem xmlns:ds="http://schemas.openxmlformats.org/officeDocument/2006/customXml" ds:itemID="{38243C65-73CA-4191-B005-DD40B44870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Huijgen, Maurits (M.L.)</cp:lastModifiedBy>
  <cp:revision/>
  <dcterms:created xsi:type="dcterms:W3CDTF">2020-12-29T16:21:12Z</dcterms:created>
  <dcterms:modified xsi:type="dcterms:W3CDTF">2026-04-01T13:18:58Z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