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4. NvI 1\04 Definitief\"/>
    </mc:Choice>
  </mc:AlternateContent>
  <xr:revisionPtr revIDLastSave="0" documentId="14_{FC34AA37-8784-4F95-8C13-592E4FB8FE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0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Locatielijst!$A$2:$D$141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8" l="1"/>
  <c r="I6" i="5"/>
  <c r="I5" i="5"/>
  <c r="B9" i="5" l="1"/>
  <c r="L12" i="8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O18" i="8" l="1"/>
  <c r="N18" i="8"/>
  <c r="K18" i="8"/>
  <c r="M18" i="8"/>
  <c r="L18" i="8"/>
  <c r="D17" i="9" l="1"/>
</calcChain>
</file>

<file path=xl/sharedStrings.xml><?xml version="1.0" encoding="utf-8"?>
<sst xmlns="http://schemas.openxmlformats.org/spreadsheetml/2006/main" count="568" uniqueCount="223">
  <si>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</si>
  <si>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</si>
  <si>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</si>
  <si>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</si>
  <si>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</si>
  <si>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</si>
  <si>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</si>
  <si>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</si>
  <si>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</si>
  <si>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</si>
  <si>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</si>
  <si>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</si>
  <si>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</si>
  <si>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</si>
  <si>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</si>
  <si>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</si>
  <si>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</si>
  <si>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</si>
  <si>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</si>
  <si>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</si>
  <si>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</si>
  <si>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</si>
  <si>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</si>
  <si>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</si>
  <si>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</si>
  <si>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</si>
  <si>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</si>
  <si>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</si>
  <si>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</si>
  <si>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</si>
  <si>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</si>
  <si>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</si>
  <si>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</si>
  <si>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</si>
  <si>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</si>
  <si>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</si>
  <si>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</si>
  <si>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</si>
  <si>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</si>
  <si>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 </t>
    </r>
    <r>
      <rPr>
        <sz val="9"/>
        <color indexed="8"/>
        <rFont val="Aptos Narrow"/>
        <family val="2"/>
      </rPr>
      <t>³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</si>
  <si>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</si>
  <si>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</si>
  <si>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</si>
  <si>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hebben de gewenste behandeling ondergaan ongeacht welke vloersoortsoort (elastisch be- en onbeschermd, textiel en harde vloeren) zodat deze voldoet aan bijlage Opleverresultaat</t>
    </r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</si>
  <si>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</si>
  <si>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</si>
  <si>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</si>
  <si>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</si>
  <si>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</si>
  <si>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</si>
  <si>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</si>
  <si>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</si>
  <si>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</si>
  <si>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</si>
  <si>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</si>
  <si>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</si>
  <si>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</si>
  <si>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</si>
  <si>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</si>
  <si>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</si>
  <si>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</si>
  <si>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</si>
  <si>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</si>
  <si>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</si>
  <si>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</si>
  <si>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</si>
  <si>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</si>
  <si>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</si>
  <si>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</si>
  <si>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</si>
  <si>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</si>
  <si>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</si>
  <si>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</si>
  <si>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</si>
  <si>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</si>
  <si>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</si>
  <si>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</si>
  <si>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</si>
  <si>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</si>
  <si>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</si>
  <si>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</si>
  <si>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</si>
  <si>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</si>
  <si>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</si>
  <si>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</si>
  <si>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</si>
  <si>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</si>
  <si>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Groningen</t>
  </si>
  <si>
    <t>9726 AD</t>
  </si>
  <si>
    <t>Overijssel</t>
  </si>
  <si>
    <t>8011 KP</t>
  </si>
  <si>
    <t>Friesland</t>
  </si>
  <si>
    <t>8913 HC</t>
  </si>
  <si>
    <t>8017 JK</t>
  </si>
  <si>
    <t>8911 BN</t>
  </si>
  <si>
    <t>9712 NX</t>
  </si>
  <si>
    <t>Justitiële locatie</t>
  </si>
  <si>
    <t>9561 MC</t>
  </si>
  <si>
    <t>7607 GX</t>
  </si>
  <si>
    <t>7607 GB</t>
  </si>
  <si>
    <t>7514 AE</t>
  </si>
  <si>
    <t>8017 JV</t>
  </si>
  <si>
    <t>8913 HV</t>
  </si>
  <si>
    <t>7521 PM</t>
  </si>
  <si>
    <t>Drenthe</t>
  </si>
  <si>
    <t>9341 BC</t>
  </si>
  <si>
    <t>8913 HA</t>
  </si>
  <si>
    <t>9401 HZ</t>
  </si>
  <si>
    <t>Opslaglocatie</t>
  </si>
  <si>
    <t>8021 DA</t>
  </si>
  <si>
    <t>8911 AV</t>
  </si>
  <si>
    <t>8021 WX</t>
  </si>
  <si>
    <t>8017 JS</t>
  </si>
  <si>
    <t>7607 GK</t>
  </si>
  <si>
    <t>7552 CK</t>
  </si>
  <si>
    <t>9728 BM</t>
  </si>
  <si>
    <t>9726 AH</t>
  </si>
  <si>
    <t>8025 AX</t>
  </si>
  <si>
    <t>8013 NR</t>
  </si>
  <si>
    <t>9341 BD</t>
  </si>
  <si>
    <t>9672 BK</t>
  </si>
  <si>
    <t>8911 BS</t>
  </si>
  <si>
    <t>8936 AS</t>
  </si>
  <si>
    <t>9341 AP</t>
  </si>
  <si>
    <t>9726 BA</t>
  </si>
  <si>
    <t>7815 SM</t>
  </si>
  <si>
    <t>9403 TS</t>
  </si>
  <si>
    <t>8017 JW</t>
  </si>
  <si>
    <t>9341 BE</t>
  </si>
  <si>
    <t>9401 LA</t>
  </si>
  <si>
    <t>9403 VJ</t>
  </si>
  <si>
    <t>9601 MD</t>
  </si>
  <si>
    <t>9727 KB</t>
  </si>
  <si>
    <t>7601 PB</t>
  </si>
  <si>
    <t>Infra/logistieke locatie</t>
  </si>
  <si>
    <t>9403 TB</t>
  </si>
  <si>
    <t>7514 DJ</t>
  </si>
  <si>
    <t>8035 PB</t>
  </si>
  <si>
    <t>9405 PT</t>
  </si>
  <si>
    <t>8021 JB</t>
  </si>
  <si>
    <t>8017 JJ</t>
  </si>
  <si>
    <t>9723 JG</t>
  </si>
  <si>
    <t>9561 MA</t>
  </si>
  <si>
    <t>7555 PB</t>
  </si>
  <si>
    <t>9001 ZJ</t>
  </si>
  <si>
    <t>7601 PZ</t>
  </si>
  <si>
    <t>7609 RG</t>
  </si>
  <si>
    <t>7587 GA</t>
  </si>
  <si>
    <t>8011 NA</t>
  </si>
  <si>
    <t>7903 TD</t>
  </si>
  <si>
    <t>9932 GA</t>
  </si>
  <si>
    <t>9626 AK</t>
  </si>
  <si>
    <t>8861 NE</t>
  </si>
  <si>
    <t>9202 PA</t>
  </si>
  <si>
    <t>9981 AH</t>
  </si>
  <si>
    <t>9914 PK</t>
  </si>
  <si>
    <t>9936 HA</t>
  </si>
  <si>
    <t>9979 XH</t>
  </si>
  <si>
    <t>8042 PB</t>
  </si>
  <si>
    <t>7905 SB</t>
  </si>
  <si>
    <t>9726 AC</t>
  </si>
  <si>
    <t>9919 BJ</t>
  </si>
  <si>
    <t>7471 LL</t>
  </si>
  <si>
    <t>7796 HS</t>
  </si>
  <si>
    <t>8013 PZ</t>
  </si>
  <si>
    <t>9936 HX</t>
  </si>
  <si>
    <t>7475 AW</t>
  </si>
  <si>
    <t>8501 SP</t>
  </si>
  <si>
    <t>9615 AD</t>
  </si>
  <si>
    <t>8267 BB</t>
  </si>
  <si>
    <t>9915 PE</t>
  </si>
  <si>
    <t>9207 AK</t>
  </si>
  <si>
    <t>8752 TR</t>
  </si>
  <si>
    <t>9918 PC</t>
  </si>
  <si>
    <t>8064 PL</t>
  </si>
  <si>
    <t>9919 TB</t>
  </si>
  <si>
    <t>9912 TJ</t>
  </si>
  <si>
    <t>9355 TG</t>
  </si>
  <si>
    <t>8041 AN</t>
  </si>
  <si>
    <t>9731 AV</t>
  </si>
  <si>
    <t>9843 TC</t>
  </si>
  <si>
    <t>7843 PH</t>
  </si>
  <si>
    <t>9979 XL</t>
  </si>
  <si>
    <t>8531 PD</t>
  </si>
  <si>
    <t>9636 HT</t>
  </si>
  <si>
    <t>7951 KA</t>
  </si>
  <si>
    <t>9976 VN</t>
  </si>
  <si>
    <t>9902 TD</t>
  </si>
  <si>
    <t>9261 XB</t>
  </si>
  <si>
    <t>7495 RC</t>
  </si>
  <si>
    <t>8861 NX</t>
  </si>
  <si>
    <t>9976 VP</t>
  </si>
  <si>
    <t>9693 TB</t>
  </si>
  <si>
    <t>8861 KJ</t>
  </si>
  <si>
    <t>8701 CJ</t>
  </si>
  <si>
    <t>9011 VK</t>
  </si>
  <si>
    <t>8881 AW</t>
  </si>
  <si>
    <t>8899 AT</t>
  </si>
  <si>
    <t>9166 RW</t>
  </si>
  <si>
    <t>8752 TP</t>
  </si>
  <si>
    <t>8881 BD</t>
  </si>
  <si>
    <t>7739 PT</t>
  </si>
  <si>
    <t>7707 AS</t>
  </si>
  <si>
    <t>7707 AT</t>
  </si>
  <si>
    <t>9936 GZ</t>
  </si>
  <si>
    <t>9761 TK</t>
  </si>
  <si>
    <t xml:space="preserve">8861 NX	</t>
  </si>
  <si>
    <t>7601 PH</t>
  </si>
  <si>
    <t>7554 SC</t>
  </si>
  <si>
    <t>9988 RH</t>
  </si>
  <si>
    <t>9209 PE</t>
  </si>
  <si>
    <t>8468 MK</t>
  </si>
  <si>
    <t>7441 HA</t>
  </si>
  <si>
    <t>8517 HH</t>
  </si>
  <si>
    <t>9934 AR</t>
  </si>
  <si>
    <t>Uw inschrijfprijs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</si>
  <si>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</si>
  <si>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</si>
  <si>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Bijlage 1 - Prijsopgaveformulier perceel 1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</si>
  <si>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</si>
  <si>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</si>
  <si>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t>1) U dient alle cellen welke geel gekleurd zijn in te vullen met jouw eigen financiële gegevens. Ter verduidelijking de desbetreffende kleur: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</si>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</sst>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/>
    <xf numFmtId="0" fontId="20" fillId="0" borderId="0"/>
    <xf numFmtId="0" fontId="4" fillId="0" borderId="0"/>
    <xf numFmtId="0" fontId="16" fillId="3" borderId="0" applyNumberFormat="0" applyBorder="0" applyAlignment="0" applyProtection="0"/>
    <xf numFmtId="0" fontId="23" fillId="6" borderId="0" applyNumberFormat="0" applyBorder="0" applyAlignment="0" applyProtection="0"/>
    <xf numFmtId="0" fontId="25" fillId="4" borderId="1" applyNumberFormat="0" applyAlignment="0" applyProtection="0"/>
    <xf numFmtId="0" fontId="4" fillId="7" borderId="0" applyNumberFormat="0" applyBorder="0" applyAlignment="0" applyProtection="0"/>
    <xf numFmtId="0" fontId="4" fillId="5" borderId="2" applyNumberFormat="0" applyFont="0" applyAlignment="0" applyProtection="0"/>
    <xf numFmtId="0" fontId="17" fillId="2" borderId="0" applyNumberFormat="0" applyBorder="0" applyAlignment="0" applyProtection="0"/>
  </cellStyleXfs>
  <cellXfs count="135">
    <xf numFmtId="0" fontId="0" fillId="0" borderId="0" xfId="0"/>
    <xf numFmtId="0" fontId="8" fillId="0" borderId="0" xfId="0" applyFont="1"/>
    <xf numFmtId="0" fontId="3" fillId="0" borderId="0" xfId="0" applyFont="1"/>
    <xf numFmtId="0" fontId="7" fillId="0" borderId="3" xfId="0" applyFont="1" applyBorder="1"/>
    <xf numFmtId="0" fontId="9" fillId="0" borderId="7" xfId="5" applyFont="1" applyBorder="1" applyAlignment="1" applyProtection="1">
      <alignment vertical="center" wrapText="1"/>
      <protection hidden="1"/>
    </xf>
    <xf numFmtId="44" fontId="9" fillId="0" borderId="7" xfId="5" applyNumberFormat="1" applyFont="1" applyBorder="1" applyAlignment="1" applyProtection="1">
      <alignment vertical="center" wrapText="1"/>
      <protection hidden="1"/>
    </xf>
    <xf numFmtId="10" fontId="13" fillId="13" borderId="7" xfId="6" applyNumberFormat="1" applyFont="1" applyFill="1" applyBorder="1" applyProtection="1">
      <protection locked="0"/>
    </xf>
    <xf numFmtId="44" fontId="13" fillId="13" borderId="7" xfId="2" applyFont="1" applyFill="1" applyBorder="1" applyProtection="1">
      <protection locked="0"/>
    </xf>
    <xf numFmtId="44" fontId="13" fillId="0" borderId="7" xfId="2" applyFont="1" applyBorder="1" applyProtection="1">
      <protection locked="0"/>
    </xf>
    <xf numFmtId="0" fontId="9" fillId="0" borderId="0" xfId="8" applyFont="1"/>
    <xf numFmtId="0" fontId="9" fillId="14" borderId="0" xfId="8" applyFont="1" applyFill="1"/>
    <xf numFmtId="0" fontId="9" fillId="13" borderId="0" xfId="8" applyFont="1" applyFill="1"/>
    <xf numFmtId="0" fontId="26" fillId="0" borderId="0" xfId="10" applyFont="1" applyFill="1" applyAlignment="1">
      <alignment horizontal="left"/>
    </xf>
    <xf numFmtId="0" fontId="26" fillId="0" borderId="0" xfId="11" applyFont="1" applyFill="1" applyAlignment="1">
      <alignment horizontal="center"/>
    </xf>
    <xf numFmtId="0" fontId="24" fillId="0" borderId="0" xfId="8" applyFont="1"/>
    <xf numFmtId="0" fontId="26" fillId="0" borderId="0" xfId="0" applyFont="1" applyAlignment="1">
      <alignment horizontal="left"/>
    </xf>
    <xf numFmtId="167" fontId="24" fillId="0" borderId="0" xfId="12" applyNumberFormat="1" applyFont="1" applyFill="1" applyBorder="1"/>
    <xf numFmtId="169" fontId="24" fillId="0" borderId="0" xfId="13" applyNumberFormat="1" applyFont="1" applyFill="1"/>
    <xf numFmtId="0" fontId="24" fillId="0" borderId="0" xfId="0" applyFont="1" applyAlignment="1">
      <alignment horizontal="left"/>
    </xf>
    <xf numFmtId="164" fontId="24" fillId="0" borderId="0" xfId="13" applyNumberFormat="1" applyFont="1" applyFill="1"/>
    <xf numFmtId="0" fontId="26" fillId="0" borderId="0" xfId="14" applyFont="1" applyFill="1" applyBorder="1" applyAlignment="1">
      <alignment horizontal="left"/>
    </xf>
    <xf numFmtId="171" fontId="26" fillId="0" borderId="0" xfId="15" applyNumberFormat="1" applyFont="1" applyFill="1" applyAlignment="1">
      <alignment horizontal="left"/>
    </xf>
    <xf numFmtId="172" fontId="24" fillId="0" borderId="0" xfId="12" applyNumberFormat="1" applyFont="1" applyFill="1" applyBorder="1" applyAlignment="1">
      <alignment horizontal="right"/>
    </xf>
    <xf numFmtId="0" fontId="28" fillId="16" borderId="0" xfId="8" applyFont="1" applyFill="1" applyAlignment="1">
      <alignment horizontal="center"/>
    </xf>
    <xf numFmtId="0" fontId="2" fillId="0" borderId="0" xfId="8" applyFont="1"/>
    <xf numFmtId="166" fontId="28" fillId="16" borderId="0" xfId="1" applyNumberFormat="1" applyFont="1" applyFill="1" applyAlignment="1">
      <alignment horizontal="center"/>
    </xf>
    <xf numFmtId="166" fontId="2" fillId="0" borderId="0" xfId="1" applyNumberFormat="1" applyFont="1"/>
    <xf numFmtId="0" fontId="1" fillId="0" borderId="0" xfId="0" applyFont="1"/>
    <xf numFmtId="0" fontId="1" fillId="0" borderId="3" xfId="0" applyFont="1" applyBorder="1"/>
    <xf numFmtId="9" fontId="1" fillId="0" borderId="3" xfId="3" applyFont="1" applyBorder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9" fillId="14" borderId="0" xfId="0" applyFont="1" applyFill="1" applyAlignment="1" applyProtection="1">
      <alignment wrapText="1"/>
    </xf>
    <xf numFmtId="0" fontId="9" fillId="14" borderId="0" xfId="0" applyFont="1" applyFill="1" applyProtection="1"/>
    <xf numFmtId="0" fontId="5" fillId="12" borderId="0" xfId="0" applyFont="1" applyFill="1" applyProtection="1"/>
    <xf numFmtId="49" fontId="10" fillId="14" borderId="17" xfId="0" applyNumberFormat="1" applyFont="1" applyFill="1" applyBorder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center" vertical="center" wrapText="1"/>
    </xf>
    <xf numFmtId="49" fontId="10" fillId="14" borderId="18" xfId="0" applyNumberFormat="1" applyFont="1" applyFill="1" applyBorder="1" applyAlignment="1" applyProtection="1">
      <alignment horizontal="center" vertical="center" wrapText="1"/>
    </xf>
    <xf numFmtId="0" fontId="9" fillId="14" borderId="19" xfId="0" applyFont="1" applyFill="1" applyBorder="1" applyAlignment="1" applyProtection="1">
      <alignment wrapText="1"/>
    </xf>
    <xf numFmtId="49" fontId="10" fillId="14" borderId="17" xfId="0" applyNumberFormat="1" applyFont="1" applyFill="1" applyBorder="1" applyAlignment="1" applyProtection="1">
      <alignment horizontal="left" vertical="center"/>
    </xf>
    <xf numFmtId="49" fontId="10" fillId="14" borderId="0" xfId="0" applyNumberFormat="1" applyFont="1" applyFill="1" applyAlignment="1" applyProtection="1">
      <alignment horizontal="left" vertical="center"/>
    </xf>
    <xf numFmtId="0" fontId="21" fillId="14" borderId="17" xfId="9" applyFont="1" applyFill="1" applyBorder="1" applyAlignment="1" applyProtection="1">
      <alignment vertical="top"/>
    </xf>
    <xf numFmtId="0" fontId="21" fillId="14" borderId="0" xfId="9" applyFont="1" applyFill="1" applyAlignment="1" applyProtection="1">
      <alignment vertical="top" wrapText="1"/>
    </xf>
    <xf numFmtId="44" fontId="13" fillId="0" borderId="7" xfId="2" applyFont="1" applyBorder="1" applyProtection="1"/>
    <xf numFmtId="0" fontId="9" fillId="14" borderId="0" xfId="8" applyFont="1" applyFill="1" applyProtection="1"/>
    <xf numFmtId="0" fontId="9" fillId="14" borderId="17" xfId="8" applyFont="1" applyFill="1" applyBorder="1" applyProtection="1"/>
    <xf numFmtId="0" fontId="9" fillId="14" borderId="18" xfId="8" applyFont="1" applyFill="1" applyBorder="1" applyProtection="1"/>
    <xf numFmtId="0" fontId="10" fillId="14" borderId="17" xfId="8" applyFont="1" applyFill="1" applyBorder="1" applyProtection="1"/>
    <xf numFmtId="0" fontId="29" fillId="14" borderId="21" xfId="8" applyFont="1" applyFill="1" applyBorder="1" applyProtection="1"/>
    <xf numFmtId="0" fontId="29" fillId="14" borderId="20" xfId="8" applyFont="1" applyFill="1" applyBorder="1" applyProtection="1"/>
    <xf numFmtId="0" fontId="30" fillId="14" borderId="25" xfId="8" applyFont="1" applyFill="1" applyBorder="1" applyProtection="1"/>
    <xf numFmtId="170" fontId="33" fillId="15" borderId="26" xfId="2" applyNumberFormat="1" applyFont="1" applyFill="1" applyBorder="1" applyAlignment="1" applyProtection="1">
      <alignment horizontal="left" vertical="top"/>
    </xf>
    <xf numFmtId="0" fontId="33" fillId="15" borderId="26" xfId="0" applyFont="1" applyFill="1" applyBorder="1" applyAlignment="1" applyProtection="1">
      <alignment horizontal="center" vertical="top"/>
    </xf>
    <xf numFmtId="170" fontId="33" fillId="15" borderId="25" xfId="2" applyNumberFormat="1" applyFont="1" applyFill="1" applyBorder="1" applyAlignment="1" applyProtection="1">
      <alignment horizontal="left" vertical="top"/>
    </xf>
    <xf numFmtId="0" fontId="33" fillId="15" borderId="25" xfId="0" applyFont="1" applyFill="1" applyBorder="1" applyAlignment="1" applyProtection="1">
      <alignment horizontal="center" vertical="top"/>
    </xf>
    <xf numFmtId="170" fontId="6" fillId="15" borderId="3" xfId="2" applyNumberFormat="1" applyFont="1" applyFill="1" applyBorder="1" applyAlignment="1" applyProtection="1">
      <alignment horizontal="center" vertical="center"/>
    </xf>
    <xf numFmtId="0" fontId="9" fillId="14" borderId="22" xfId="8" applyFont="1" applyFill="1" applyBorder="1" applyProtection="1"/>
    <xf numFmtId="0" fontId="9" fillId="14" borderId="23" xfId="8" applyFont="1" applyFill="1" applyBorder="1" applyProtection="1"/>
    <xf numFmtId="0" fontId="9" fillId="14" borderId="24" xfId="8" applyFont="1" applyFill="1" applyBorder="1" applyProtection="1"/>
    <xf numFmtId="0" fontId="9" fillId="0" borderId="0" xfId="0" applyFont="1" applyProtection="1"/>
    <xf numFmtId="0" fontId="5" fillId="8" borderId="0" xfId="0" applyFont="1" applyFill="1" applyAlignment="1" applyProtection="1">
      <alignment horizontal="center" vertical="center" wrapText="1"/>
    </xf>
    <xf numFmtId="164" fontId="13" fillId="0" borderId="7" xfId="2" applyNumberFormat="1" applyFont="1" applyBorder="1" applyProtection="1"/>
    <xf numFmtId="168" fontId="9" fillId="0" borderId="0" xfId="0" applyNumberFormat="1" applyFont="1" applyProtection="1"/>
    <xf numFmtId="9" fontId="9" fillId="0" borderId="0" xfId="3" applyFont="1" applyProtection="1"/>
    <xf numFmtId="0" fontId="6" fillId="0" borderId="0" xfId="0" applyFont="1" applyProtection="1"/>
    <xf numFmtId="0" fontId="9" fillId="0" borderId="0" xfId="0" applyFont="1" applyAlignment="1" applyProtection="1">
      <alignment horizontal="left" wrapText="1"/>
    </xf>
    <xf numFmtId="0" fontId="9" fillId="11" borderId="0" xfId="0" applyFont="1" applyFill="1" applyAlignment="1" applyProtection="1">
      <alignment horizontal="left" vertical="top" wrapText="1"/>
    </xf>
    <xf numFmtId="164" fontId="9" fillId="11" borderId="0" xfId="0" applyNumberFormat="1" applyFont="1" applyFill="1" applyAlignment="1" applyProtection="1">
      <alignment horizontal="center"/>
    </xf>
    <xf numFmtId="0" fontId="14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164" fontId="13" fillId="0" borderId="9" xfId="2" applyNumberFormat="1" applyFont="1" applyBorder="1" applyAlignment="1" applyProtection="1">
      <alignment horizontal="left"/>
    </xf>
    <xf numFmtId="164" fontId="13" fillId="0" borderId="10" xfId="2" applyNumberFormat="1" applyFont="1" applyBorder="1" applyAlignment="1" applyProtection="1">
      <alignment horizontal="left"/>
    </xf>
    <xf numFmtId="164" fontId="13" fillId="0" borderId="10" xfId="2" applyNumberFormat="1" applyFont="1" applyBorder="1" applyProtection="1"/>
    <xf numFmtId="164" fontId="13" fillId="0" borderId="11" xfId="2" applyNumberFormat="1" applyFont="1" applyBorder="1" applyProtection="1"/>
    <xf numFmtId="166" fontId="13" fillId="0" borderId="7" xfId="1" applyNumberFormat="1" applyFont="1" applyBorder="1" applyProtection="1"/>
    <xf numFmtId="2" fontId="13" fillId="0" borderId="0" xfId="2" applyNumberFormat="1" applyFont="1" applyProtection="1"/>
    <xf numFmtId="168" fontId="19" fillId="0" borderId="0" xfId="2" applyNumberFormat="1" applyFont="1" applyProtection="1"/>
    <xf numFmtId="0" fontId="5" fillId="8" borderId="0" xfId="0" applyFont="1" applyFill="1" applyAlignment="1" applyProtection="1">
      <alignment horizontal="center" vertical="center"/>
    </xf>
    <xf numFmtId="0" fontId="5" fillId="8" borderId="0" xfId="4" applyFont="1" applyFill="1" applyAlignment="1" applyProtection="1">
      <alignment vertical="top" wrapText="1"/>
    </xf>
    <xf numFmtId="0" fontId="0" fillId="0" borderId="0" xfId="0" applyProtection="1"/>
    <xf numFmtId="164" fontId="13" fillId="0" borderId="8" xfId="2" applyNumberFormat="1" applyFont="1" applyBorder="1" applyProtection="1"/>
    <xf numFmtId="164" fontId="13" fillId="0" borderId="0" xfId="2" applyNumberFormat="1" applyFont="1" applyProtection="1"/>
    <xf numFmtId="0" fontId="15" fillId="12" borderId="0" xfId="0" applyFont="1" applyFill="1" applyProtection="1"/>
    <xf numFmtId="0" fontId="10" fillId="0" borderId="0" xfId="0" applyFont="1" applyProtection="1"/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horizontal="left" vertical="center" wrapText="1"/>
    </xf>
    <xf numFmtId="0" fontId="10" fillId="9" borderId="5" xfId="0" applyFont="1" applyFill="1" applyBorder="1" applyAlignment="1" applyProtection="1">
      <alignment horizontal="center" wrapText="1"/>
    </xf>
    <xf numFmtId="0" fontId="10" fillId="9" borderId="6" xfId="0" applyFont="1" applyFill="1" applyBorder="1" applyAlignment="1" applyProtection="1">
      <alignment horizontal="center" wrapText="1"/>
    </xf>
    <xf numFmtId="0" fontId="10" fillId="10" borderId="6" xfId="0" applyFont="1" applyFill="1" applyBorder="1" applyAlignment="1" applyProtection="1">
      <alignment horizontal="center" wrapText="1"/>
    </xf>
    <xf numFmtId="168" fontId="13" fillId="0" borderId="7" xfId="2" applyNumberFormat="1" applyFont="1" applyBorder="1" applyProtection="1"/>
    <xf numFmtId="164" fontId="13" fillId="0" borderId="7" xfId="2" applyNumberFormat="1" applyFont="1" applyBorder="1" applyAlignment="1" applyProtection="1">
      <alignment wrapText="1"/>
    </xf>
    <xf numFmtId="44" fontId="9" fillId="0" borderId="0" xfId="0" applyNumberFormat="1" applyFont="1" applyProtection="1"/>
    <xf numFmtId="9" fontId="1" fillId="0" borderId="0" xfId="0" applyNumberFormat="1" applyFont="1" applyProtection="1"/>
    <xf numFmtId="0" fontId="6" fillId="0" borderId="0" xfId="0" applyFont="1" applyFill="1" applyProtection="1"/>
    <xf numFmtId="0" fontId="5" fillId="12" borderId="0" xfId="5" applyFont="1" applyFill="1" applyAlignment="1" applyProtection="1">
      <alignment vertical="top"/>
    </xf>
    <xf numFmtId="44" fontId="13" fillId="13" borderId="7" xfId="2" applyFont="1" applyFill="1" applyBorder="1" applyProtection="1"/>
    <xf numFmtId="0" fontId="5" fillId="12" borderId="0" xfId="5" applyFont="1" applyFill="1" applyAlignment="1" applyProtection="1">
      <alignment vertical="top" wrapText="1"/>
    </xf>
    <xf numFmtId="49" fontId="10" fillId="14" borderId="28" xfId="0" applyNumberFormat="1" applyFont="1" applyFill="1" applyBorder="1" applyAlignment="1" applyProtection="1">
      <alignment horizontal="left" vertical="center"/>
    </xf>
    <xf numFmtId="49" fontId="10" fillId="14" borderId="29" xfId="0" applyNumberFormat="1" applyFont="1" applyFill="1" applyBorder="1" applyAlignment="1" applyProtection="1">
      <alignment horizontal="left" vertical="center"/>
    </xf>
    <xf numFmtId="0" fontId="21" fillId="14" borderId="17" xfId="9" applyFont="1" applyFill="1" applyBorder="1" applyAlignment="1" applyProtection="1">
      <alignment horizontal="left" vertical="top" wrapText="1"/>
    </xf>
    <xf numFmtId="0" fontId="21" fillId="14" borderId="0" xfId="9" applyFont="1" applyFill="1" applyAlignment="1" applyProtection="1">
      <alignment horizontal="left" vertical="top" wrapText="1"/>
    </xf>
    <xf numFmtId="0" fontId="21" fillId="14" borderId="18" xfId="9" applyFont="1" applyFill="1" applyBorder="1" applyAlignment="1" applyProtection="1">
      <alignment horizontal="left" vertical="top" wrapText="1"/>
    </xf>
    <xf numFmtId="0" fontId="5" fillId="12" borderId="15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49" fontId="31" fillId="14" borderId="27" xfId="0" applyNumberFormat="1" applyFont="1" applyFill="1" applyBorder="1" applyAlignment="1" applyProtection="1">
      <alignment horizontal="left" vertical="center"/>
    </xf>
    <xf numFmtId="49" fontId="31" fillId="14" borderId="16" xfId="0" applyNumberFormat="1" applyFont="1" applyFill="1" applyBorder="1" applyAlignment="1" applyProtection="1">
      <alignment horizontal="left" vertical="center"/>
    </xf>
    <xf numFmtId="49" fontId="31" fillId="14" borderId="25" xfId="0" applyNumberFormat="1" applyFont="1" applyFill="1" applyBorder="1" applyAlignment="1" applyProtection="1">
      <alignment horizontal="left" vertical="center"/>
    </xf>
    <xf numFmtId="0" fontId="15" fillId="12" borderId="0" xfId="0" applyFont="1" applyFill="1" applyAlignment="1" applyProtection="1">
      <alignment horizontal="left"/>
    </xf>
    <xf numFmtId="0" fontId="5" fillId="8" borderId="0" xfId="4" applyFont="1" applyFill="1" applyAlignment="1" applyProtection="1">
      <alignment horizontal="center" vertical="top" wrapText="1"/>
    </xf>
    <xf numFmtId="164" fontId="13" fillId="0" borderId="9" xfId="2" applyNumberFormat="1" applyFont="1" applyBorder="1" applyAlignment="1" applyProtection="1">
      <alignment horizontal="left" vertical="top" wrapText="1"/>
    </xf>
    <xf numFmtId="164" fontId="13" fillId="0" borderId="10" xfId="2" applyNumberFormat="1" applyFont="1" applyBorder="1" applyAlignment="1" applyProtection="1">
      <alignment horizontal="left" vertical="top" wrapText="1"/>
    </xf>
    <xf numFmtId="164" fontId="13" fillId="0" borderId="11" xfId="2" applyNumberFormat="1" applyFont="1" applyBorder="1" applyAlignment="1" applyProtection="1">
      <alignment horizontal="left" vertical="top" wrapText="1"/>
    </xf>
    <xf numFmtId="0" fontId="10" fillId="10" borderId="14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3" xfId="0" applyFont="1" applyFill="1" applyBorder="1" applyAlignment="1" applyProtection="1">
      <alignment horizontal="center" wrapText="1"/>
    </xf>
    <xf numFmtId="164" fontId="13" fillId="0" borderId="9" xfId="2" applyNumberFormat="1" applyFont="1" applyBorder="1" applyAlignment="1" applyProtection="1">
      <alignment horizontal="left" wrapText="1"/>
    </xf>
    <xf numFmtId="164" fontId="13" fillId="0" borderId="10" xfId="2" applyNumberFormat="1" applyFont="1" applyBorder="1" applyAlignment="1" applyProtection="1">
      <alignment horizontal="left" wrapText="1"/>
    </xf>
    <xf numFmtId="164" fontId="13" fillId="0" borderId="11" xfId="2" applyNumberFormat="1" applyFont="1" applyBorder="1" applyAlignment="1" applyProtection="1">
      <alignment horizontal="left" wrapText="1"/>
    </xf>
    <xf numFmtId="4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44" fontId="13" fillId="0" borderId="9" xfId="2" applyFont="1" applyBorder="1" applyAlignment="1" applyProtection="1">
      <alignment horizontal="center"/>
    </xf>
    <xf numFmtId="164" fontId="13" fillId="0" borderId="10" xfId="2" applyNumberFormat="1" applyFont="1" applyBorder="1" applyAlignment="1" applyProtection="1">
      <alignment horizontal="center"/>
    </xf>
    <xf numFmtId="164" fontId="13" fillId="0" borderId="11" xfId="2" applyNumberFormat="1" applyFont="1" applyBorder="1" applyAlignment="1" applyProtection="1">
      <alignment horizontal="center"/>
    </xf>
    <xf numFmtId="168" fontId="10" fillId="10" borderId="14" xfId="0" applyNumberFormat="1" applyFont="1" applyFill="1" applyBorder="1" applyAlignment="1" applyProtection="1">
      <alignment horizontal="center" wrapText="1"/>
    </xf>
    <xf numFmtId="168" fontId="10" fillId="10" borderId="12" xfId="0" applyNumberFormat="1" applyFont="1" applyFill="1" applyBorder="1" applyAlignment="1" applyProtection="1">
      <alignment horizontal="center" wrapText="1"/>
    </xf>
    <xf numFmtId="168" fontId="10" fillId="10" borderId="13" xfId="0" applyNumberFormat="1" applyFont="1" applyFill="1" applyBorder="1" applyAlignment="1" applyProtection="1">
      <alignment horizontal="center" wrapText="1"/>
    </xf>
    <xf numFmtId="44" fontId="13" fillId="0" borderId="9" xfId="2" applyFont="1" applyBorder="1" applyAlignment="1" applyProtection="1">
      <alignment horizontal="center"/>
      <protection locked="0"/>
    </xf>
    <xf numFmtId="44" fontId="13" fillId="0" borderId="11" xfId="2" applyFont="1" applyBorder="1" applyAlignment="1" applyProtection="1">
      <alignment horizontal="center"/>
      <protection locked="0"/>
    </xf>
    <xf numFmtId="10" fontId="13" fillId="0" borderId="9" xfId="3" applyNumberFormat="1" applyFont="1" applyBorder="1" applyAlignment="1" applyProtection="1">
      <alignment horizontal="center" vertical="center"/>
    </xf>
    <xf numFmtId="10" fontId="13" fillId="0" borderId="11" xfId="3" applyNumberFormat="1" applyFont="1" applyBorder="1" applyAlignment="1" applyProtection="1">
      <alignment horizontal="center" vertical="center"/>
    </xf>
    <xf numFmtId="0" fontId="15" fillId="12" borderId="0" xfId="0" applyFont="1" applyFill="1" applyAlignment="1">
      <alignment horizontal="left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2B80-4CDB-A777-CF254CCE782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2B80-4CDB-A777-CF254CCE7824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731737</c:v>
              </c:pt>
              <c:pt idx="1">
                <c:v>717102.26</c:v>
              </c:pt>
              <c:pt idx="2">
                <c:v>727543.4</c:v>
              </c:pt>
              <c:pt idx="3">
                <c:v>723349.8</c:v>
              </c:pt>
              <c:pt idx="4">
                <c:v>714962.6</c:v>
              </c:pt>
              <c:pt idx="5">
                <c:v>706575.4</c:v>
              </c:pt>
              <c:pt idx="6">
                <c:v>698188.2</c:v>
              </c:pt>
              <c:pt idx="7">
                <c:v>689801</c:v>
              </c:pt>
              <c:pt idx="8">
                <c:v>681413.8</c:v>
              </c:pt>
              <c:pt idx="9">
                <c:v>673026.6</c:v>
              </c:pt>
              <c:pt idx="10">
                <c:v>664639.4</c:v>
              </c:pt>
              <c:pt idx="11">
                <c:v>656252.19999999995</c:v>
              </c:pt>
              <c:pt idx="12">
                <c:v>652058.6</c:v>
              </c:pt>
              <c:pt idx="13">
                <c:v>647865</c:v>
              </c:pt>
              <c:pt idx="14">
                <c:v>647865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31.853156116249139</c:v>
              </c:pt>
              <c:pt idx="2">
                <c:v>9.7499999999999432</c:v>
              </c:pt>
              <c:pt idx="3">
                <c:v>18.999999999999901</c:v>
              </c:pt>
              <c:pt idx="4">
                <c:v>36.000000000000043</c:v>
              </c:pt>
              <c:pt idx="5">
                <c:v>50.999999999999964</c:v>
              </c:pt>
              <c:pt idx="6">
                <c:v>64.000000000000071</c:v>
              </c:pt>
              <c:pt idx="7">
                <c:v>75</c:v>
              </c:pt>
              <c:pt idx="8">
                <c:v>83.999999999999957</c:v>
              </c:pt>
              <c:pt idx="9">
                <c:v>91.000000000000014</c:v>
              </c:pt>
              <c:pt idx="10">
                <c:v>95.999999999999986</c:v>
              </c:pt>
              <c:pt idx="11">
                <c:v>99.000000000000014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B80-4CDB-A777-CF254CCE7824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2B80-4CDB-A777-CF254CCE7824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2B80-4CDB-A777-CF254CCE7824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2B80-4CDB-A777-CF254CCE7824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2B80-4CDB-A777-CF254CCE7824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2B80-4CDB-A777-CF254CCE7824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2B80-4CDB-A777-CF254CCE7824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2B80-4CDB-A777-CF254CCE7824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2B80-4CDB-A777-CF254CCE7824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2B80-4CDB-A777-CF254CCE7824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B80-4CDB-A777-CF254CCE78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2B80-4CDB-A777-CF254CCE782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731736.2"/>
          <c:min val="647864.9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15</xdr:row>
      <xdr:rowOff>0</xdr:rowOff>
    </xdr:from>
    <xdr:to>
      <xdr:col>0</xdr:col>
      <xdr:colOff>556260</xdr:colOff>
      <xdr:row>24</xdr:row>
      <xdr:rowOff>1224005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24</xdr:row>
      <xdr:rowOff>1280371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18</xdr:row>
      <xdr:rowOff>0</xdr:rowOff>
    </xdr:from>
    <xdr:to>
      <xdr:col>3</xdr:col>
      <xdr:colOff>939165</xdr:colOff>
      <xdr:row>24</xdr:row>
      <xdr:rowOff>1650513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A836E283-5CD3-4A60-8724-790A1E5AF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86"/>
  <sheetViews>
    <sheetView showGridLines="0" tabSelected="1" zoomScale="115" zoomScaleNormal="115" workbookViewId="0">
      <selection activeCell="G22" sqref="G22"/>
    </sheetView>
  </sheetViews>
  <sheetFormatPr defaultColWidth="16.140625" defaultRowHeight="11.25" x14ac:dyDescent="0.15"/>
  <cols>
    <col min="1" max="1" width="8.85546875" style="11" customWidth="1"/>
    <col min="2" max="2" width="21.7109375" style="9" customWidth="1"/>
    <col min="3" max="3" width="38.28515625" style="9" customWidth="1"/>
    <col min="4" max="4" width="15.7109375" style="9" customWidth="1"/>
    <col min="5" max="5" width="14.85546875" style="9" customWidth="1"/>
    <col min="6" max="6" width="11.28515625" style="9" customWidth="1"/>
    <col min="7" max="7" width="13.28515625" style="9" bestFit="1" customWidth="1"/>
    <col min="8" max="8" width="8.42578125" style="9" customWidth="1"/>
    <col min="9" max="16384" width="16.140625" style="9"/>
  </cols>
  <sheetData>
    <row r="1" spans="1:9" x14ac:dyDescent="0.1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15">
      <c r="A2" s="35"/>
      <c r="B2" s="36" t="s">
        <v>218</v>
      </c>
      <c r="C2" s="36"/>
      <c r="D2" s="36"/>
      <c r="E2" s="36"/>
      <c r="F2" s="36"/>
      <c r="G2" s="36"/>
      <c r="H2" s="36"/>
      <c r="I2" s="36"/>
    </row>
    <row r="3" spans="1:9" ht="15" customHeight="1" x14ac:dyDescent="0.15">
      <c r="A3" s="35"/>
      <c r="B3" s="36"/>
      <c r="C3" s="36"/>
      <c r="D3" s="36"/>
      <c r="E3" s="36"/>
      <c r="F3" s="36"/>
      <c r="G3" s="36"/>
      <c r="H3" s="36"/>
      <c r="I3" s="36"/>
    </row>
    <row r="4" spans="1:9" x14ac:dyDescent="0.15">
      <c r="A4" s="35"/>
      <c r="B4" s="36"/>
      <c r="C4" s="36"/>
      <c r="D4" s="36"/>
      <c r="E4" s="36"/>
      <c r="F4" s="36"/>
      <c r="G4" s="36"/>
      <c r="H4" s="36"/>
      <c r="I4" s="36"/>
    </row>
    <row r="5" spans="1:9" x14ac:dyDescent="0.15">
      <c r="A5" s="34"/>
      <c r="B5" s="37" t="s">
        <v>1</v>
      </c>
      <c r="C5" s="38"/>
      <c r="D5" s="34"/>
      <c r="E5" s="39"/>
      <c r="F5" s="39"/>
      <c r="G5" s="39"/>
      <c r="H5" s="39"/>
      <c r="I5" s="40"/>
    </row>
    <row r="6" spans="1:9" ht="40.15" customHeight="1" x14ac:dyDescent="0.15">
      <c r="A6" s="41"/>
      <c r="B6" s="103" t="s">
        <v>220</v>
      </c>
      <c r="C6" s="104"/>
      <c r="D6" s="104"/>
      <c r="E6" s="104"/>
      <c r="F6" s="104"/>
      <c r="G6" s="104"/>
      <c r="H6" s="104"/>
      <c r="I6" s="105"/>
    </row>
    <row r="7" spans="1:9" x14ac:dyDescent="0.15">
      <c r="A7" s="34"/>
      <c r="B7" s="42" t="s">
        <v>2</v>
      </c>
      <c r="C7" s="43"/>
      <c r="D7" s="34"/>
      <c r="E7" s="39"/>
      <c r="F7" s="39"/>
      <c r="G7" s="39"/>
      <c r="H7" s="39"/>
      <c r="I7" s="40"/>
    </row>
    <row r="8" spans="1:9" ht="13.15" customHeight="1" x14ac:dyDescent="0.15">
      <c r="A8" s="34"/>
      <c r="B8" s="44" t="s">
        <v>221</v>
      </c>
      <c r="C8" s="45"/>
      <c r="D8" s="45"/>
      <c r="E8" s="45"/>
      <c r="F8" s="45"/>
      <c r="G8" s="45"/>
      <c r="H8" s="45"/>
      <c r="I8" s="46"/>
    </row>
    <row r="9" spans="1:9" x14ac:dyDescent="0.15">
      <c r="A9" s="47"/>
      <c r="B9" s="48"/>
      <c r="C9" s="47"/>
      <c r="D9" s="47"/>
      <c r="E9" s="47"/>
      <c r="F9" s="47"/>
      <c r="G9" s="47"/>
      <c r="H9" s="47"/>
      <c r="I9" s="49"/>
    </row>
    <row r="10" spans="1:9" x14ac:dyDescent="0.15">
      <c r="A10" s="47"/>
      <c r="B10" s="50" t="s">
        <v>219</v>
      </c>
      <c r="C10" s="47"/>
      <c r="D10" s="47"/>
      <c r="E10" s="47"/>
      <c r="F10" s="47"/>
      <c r="G10" s="47"/>
      <c r="H10" s="47"/>
      <c r="I10" s="49"/>
    </row>
    <row r="11" spans="1:9" ht="11.25" customHeight="1" x14ac:dyDescent="0.15">
      <c r="A11" s="47"/>
      <c r="B11" s="48"/>
      <c r="C11" s="47"/>
      <c r="D11" s="47"/>
      <c r="E11" s="47"/>
      <c r="F11" s="47"/>
      <c r="G11" s="47"/>
      <c r="H11" s="47"/>
      <c r="I11" s="49"/>
    </row>
    <row r="12" spans="1:9" ht="11.45" customHeight="1" x14ac:dyDescent="0.15">
      <c r="A12" s="47"/>
      <c r="B12" s="106" t="s">
        <v>3</v>
      </c>
      <c r="C12" s="106"/>
      <c r="D12" s="106"/>
      <c r="E12" s="107"/>
      <c r="F12" s="106"/>
      <c r="G12" s="106"/>
      <c r="H12" s="106"/>
      <c r="I12" s="107"/>
    </row>
    <row r="13" spans="1:9" ht="12" x14ac:dyDescent="0.2">
      <c r="A13" s="47"/>
      <c r="B13" s="51"/>
      <c r="C13" s="52"/>
      <c r="D13" s="53" t="s">
        <v>4</v>
      </c>
      <c r="E13" s="53" t="s">
        <v>5</v>
      </c>
      <c r="F13" s="47"/>
      <c r="G13" s="47"/>
      <c r="H13" s="47"/>
      <c r="I13" s="49"/>
    </row>
    <row r="14" spans="1:9" ht="12" x14ac:dyDescent="0.15">
      <c r="A14" s="47"/>
      <c r="B14" s="108" t="s">
        <v>216</v>
      </c>
      <c r="C14" s="109"/>
      <c r="D14" s="54">
        <v>731737</v>
      </c>
      <c r="E14" s="55">
        <v>0</v>
      </c>
      <c r="F14" s="47"/>
      <c r="G14" s="47"/>
      <c r="H14" s="47"/>
      <c r="I14" s="49"/>
    </row>
    <row r="15" spans="1:9" ht="12" customHeight="1" x14ac:dyDescent="0.15">
      <c r="A15" s="47"/>
      <c r="B15" s="110" t="s">
        <v>217</v>
      </c>
      <c r="C15" s="110"/>
      <c r="D15" s="56">
        <v>647865</v>
      </c>
      <c r="E15" s="57">
        <v>100</v>
      </c>
      <c r="F15" s="47"/>
      <c r="G15" s="47"/>
      <c r="H15" s="47"/>
      <c r="I15" s="49"/>
    </row>
    <row r="16" spans="1:9" x14ac:dyDescent="0.15">
      <c r="A16" s="47"/>
      <c r="B16" s="48"/>
      <c r="C16" s="47"/>
      <c r="D16" s="47"/>
      <c r="E16" s="47"/>
      <c r="F16" s="47"/>
      <c r="G16" s="47"/>
      <c r="H16" s="47"/>
      <c r="I16" s="49"/>
    </row>
    <row r="17" spans="1:9" x14ac:dyDescent="0.15">
      <c r="A17" s="47"/>
      <c r="B17" s="101" t="s">
        <v>215</v>
      </c>
      <c r="C17" s="102"/>
      <c r="D17" s="58">
        <f>'Berekening volume'!K21+SUM('Berekening volume'!K18:O18)</f>
        <v>0</v>
      </c>
      <c r="E17" s="47"/>
      <c r="F17" s="47"/>
      <c r="G17" s="47"/>
      <c r="H17" s="47"/>
      <c r="I17" s="49"/>
    </row>
    <row r="18" spans="1:9" x14ac:dyDescent="0.15">
      <c r="A18" s="47"/>
      <c r="B18" s="48"/>
      <c r="C18" s="47"/>
      <c r="D18" s="47"/>
      <c r="E18" s="47"/>
      <c r="F18" s="47"/>
      <c r="G18" s="47"/>
      <c r="H18" s="47"/>
      <c r="I18" s="49"/>
    </row>
    <row r="19" spans="1:9" x14ac:dyDescent="0.15">
      <c r="A19" s="47"/>
      <c r="B19" s="48"/>
      <c r="C19" s="47"/>
      <c r="D19" s="47"/>
      <c r="E19" s="47"/>
      <c r="F19" s="47"/>
      <c r="G19" s="47"/>
      <c r="H19" s="47"/>
      <c r="I19" s="49"/>
    </row>
    <row r="20" spans="1:9" x14ac:dyDescent="0.15">
      <c r="A20" s="47"/>
      <c r="B20" s="48"/>
      <c r="C20" s="47"/>
      <c r="D20" s="47"/>
      <c r="E20" s="47"/>
      <c r="F20" s="47"/>
      <c r="G20" s="47"/>
      <c r="H20" s="47"/>
      <c r="I20" s="49"/>
    </row>
    <row r="21" spans="1:9" x14ac:dyDescent="0.15">
      <c r="A21" s="47"/>
      <c r="B21" s="48"/>
      <c r="C21" s="47"/>
      <c r="D21" s="47"/>
      <c r="E21" s="47"/>
      <c r="F21" s="47"/>
      <c r="G21" s="47"/>
      <c r="H21" s="47"/>
      <c r="I21" s="49"/>
    </row>
    <row r="22" spans="1:9" x14ac:dyDescent="0.15">
      <c r="A22" s="47"/>
      <c r="B22" s="48"/>
      <c r="C22" s="47"/>
      <c r="D22" s="47"/>
      <c r="E22" s="47"/>
      <c r="F22" s="47"/>
      <c r="G22" s="47"/>
      <c r="H22" s="47"/>
      <c r="I22" s="49"/>
    </row>
    <row r="23" spans="1:9" x14ac:dyDescent="0.15">
      <c r="A23" s="47"/>
      <c r="B23" s="48"/>
      <c r="C23" s="47"/>
      <c r="D23" s="47"/>
      <c r="E23" s="47"/>
      <c r="F23" s="47"/>
      <c r="G23" s="47"/>
      <c r="H23" s="47"/>
      <c r="I23" s="49"/>
    </row>
    <row r="24" spans="1:9" ht="51" hidden="1" customHeight="1" x14ac:dyDescent="0.15">
      <c r="A24" s="47"/>
      <c r="B24" s="59"/>
      <c r="C24" s="60"/>
      <c r="D24" s="60"/>
      <c r="E24" s="60"/>
      <c r="F24" s="47"/>
      <c r="G24" s="47"/>
      <c r="H24" s="47"/>
      <c r="I24" s="49"/>
    </row>
    <row r="25" spans="1:9" ht="148.5" customHeight="1" x14ac:dyDescent="0.15">
      <c r="A25" s="47"/>
      <c r="B25" s="59"/>
      <c r="C25" s="60"/>
      <c r="D25" s="60"/>
      <c r="E25" s="60"/>
      <c r="F25" s="60"/>
      <c r="G25" s="60"/>
      <c r="H25" s="60"/>
      <c r="I25" s="61"/>
    </row>
    <row r="26" spans="1:9" x14ac:dyDescent="0.1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15">
      <c r="A27" s="9"/>
    </row>
    <row r="28" spans="1:9" ht="12.6" customHeight="1" x14ac:dyDescent="0.15">
      <c r="A28" s="9"/>
    </row>
    <row r="29" spans="1:9" ht="12.6" customHeight="1" x14ac:dyDescent="0.15">
      <c r="A29" s="12"/>
      <c r="B29" s="13"/>
      <c r="C29" s="13"/>
      <c r="D29" s="14"/>
    </row>
    <row r="30" spans="1:9" ht="12.6" customHeight="1" x14ac:dyDescent="0.15">
      <c r="A30" s="15"/>
      <c r="B30" s="16"/>
      <c r="C30" s="17"/>
      <c r="D30" s="14"/>
    </row>
    <row r="31" spans="1:9" ht="12.6" customHeight="1" x14ac:dyDescent="0.15">
      <c r="A31" s="18"/>
      <c r="B31" s="19"/>
      <c r="C31" s="17"/>
      <c r="D31" s="14"/>
    </row>
    <row r="32" spans="1:9" ht="12.6" customHeight="1" x14ac:dyDescent="0.15">
      <c r="A32" s="18"/>
      <c r="B32" s="19"/>
      <c r="C32" s="17"/>
      <c r="D32" s="14"/>
    </row>
    <row r="33" spans="1:4" ht="12.6" customHeight="1" x14ac:dyDescent="0.15">
      <c r="A33" s="18"/>
      <c r="B33" s="19"/>
      <c r="C33" s="17"/>
      <c r="D33" s="14"/>
    </row>
    <row r="34" spans="1:4" ht="12.6" customHeight="1" x14ac:dyDescent="0.15">
      <c r="A34" s="18"/>
      <c r="B34" s="19"/>
      <c r="C34" s="17"/>
      <c r="D34" s="14"/>
    </row>
    <row r="35" spans="1:4" ht="13.15" customHeight="1" x14ac:dyDescent="0.15">
      <c r="A35" s="18"/>
      <c r="B35" s="19"/>
      <c r="C35" s="17"/>
      <c r="D35" s="14"/>
    </row>
    <row r="36" spans="1:4" x14ac:dyDescent="0.15">
      <c r="A36" s="18"/>
      <c r="B36" s="19"/>
      <c r="C36" s="17"/>
      <c r="D36" s="14"/>
    </row>
    <row r="37" spans="1:4" x14ac:dyDescent="0.15">
      <c r="A37" s="18"/>
      <c r="B37" s="19"/>
      <c r="C37" s="17"/>
      <c r="D37" s="14"/>
    </row>
    <row r="38" spans="1:4" x14ac:dyDescent="0.15">
      <c r="A38" s="18"/>
      <c r="B38" s="19"/>
      <c r="C38" s="17"/>
      <c r="D38" s="14"/>
    </row>
    <row r="39" spans="1:4" x14ac:dyDescent="0.15">
      <c r="A39" s="18"/>
      <c r="B39" s="19"/>
      <c r="C39" s="17"/>
      <c r="D39" s="14"/>
    </row>
    <row r="40" spans="1:4" x14ac:dyDescent="0.15">
      <c r="A40" s="18"/>
      <c r="B40" s="19"/>
      <c r="C40" s="17"/>
      <c r="D40" s="14"/>
    </row>
    <row r="41" spans="1:4" x14ac:dyDescent="0.15">
      <c r="A41" s="18"/>
      <c r="B41" s="19"/>
      <c r="C41" s="17"/>
      <c r="D41" s="14"/>
    </row>
    <row r="42" spans="1:4" x14ac:dyDescent="0.15">
      <c r="A42" s="18"/>
      <c r="B42" s="19"/>
      <c r="C42" s="17"/>
      <c r="D42" s="14"/>
    </row>
    <row r="43" spans="1:4" x14ac:dyDescent="0.15">
      <c r="A43" s="20"/>
      <c r="B43" s="16"/>
      <c r="C43" s="17"/>
      <c r="D43" s="14"/>
    </row>
    <row r="44" spans="1:4" x14ac:dyDescent="0.15">
      <c r="A44" s="21"/>
      <c r="B44" s="16"/>
      <c r="C44" s="22"/>
      <c r="D44" s="14"/>
    </row>
    <row r="45" spans="1:4" x14ac:dyDescent="0.15">
      <c r="A45" s="14"/>
      <c r="B45" s="14"/>
      <c r="C45" s="14"/>
      <c r="D45" s="14"/>
    </row>
    <row r="46" spans="1:4" x14ac:dyDescent="0.15">
      <c r="A46" s="9"/>
    </row>
    <row r="47" spans="1:4" x14ac:dyDescent="0.15">
      <c r="A47" s="9"/>
    </row>
    <row r="48" spans="1:4" x14ac:dyDescent="0.15">
      <c r="A48" s="9"/>
    </row>
    <row r="49" spans="1:1" x14ac:dyDescent="0.15">
      <c r="A49" s="9"/>
    </row>
    <row r="50" spans="1:1" x14ac:dyDescent="0.15">
      <c r="A50" s="9"/>
    </row>
    <row r="51" spans="1:1" x14ac:dyDescent="0.15">
      <c r="A51" s="9"/>
    </row>
    <row r="52" spans="1:1" x14ac:dyDescent="0.15">
      <c r="A52" s="9"/>
    </row>
    <row r="53" spans="1:1" x14ac:dyDescent="0.15">
      <c r="A53" s="9"/>
    </row>
    <row r="54" spans="1:1" x14ac:dyDescent="0.15">
      <c r="A54" s="9"/>
    </row>
    <row r="55" spans="1:1" x14ac:dyDescent="0.15">
      <c r="A55" s="9"/>
    </row>
    <row r="56" spans="1:1" x14ac:dyDescent="0.15">
      <c r="A56" s="9"/>
    </row>
    <row r="57" spans="1:1" x14ac:dyDescent="0.15">
      <c r="A57" s="9"/>
    </row>
    <row r="58" spans="1:1" x14ac:dyDescent="0.15">
      <c r="A58" s="9"/>
    </row>
    <row r="59" spans="1:1" x14ac:dyDescent="0.15">
      <c r="A59" s="9"/>
    </row>
    <row r="60" spans="1:1" x14ac:dyDescent="0.15">
      <c r="A60" s="9"/>
    </row>
    <row r="61" spans="1:1" x14ac:dyDescent="0.15">
      <c r="A61" s="9"/>
    </row>
    <row r="62" spans="1:1" x14ac:dyDescent="0.15">
      <c r="A62" s="9"/>
    </row>
    <row r="63" spans="1:1" x14ac:dyDescent="0.15">
      <c r="A63" s="9"/>
    </row>
    <row r="64" spans="1:1" x14ac:dyDescent="0.15">
      <c r="A64" s="9"/>
    </row>
    <row r="65" spans="1:1" x14ac:dyDescent="0.15">
      <c r="A65" s="9"/>
    </row>
    <row r="66" spans="1:1" x14ac:dyDescent="0.15">
      <c r="A66" s="9"/>
    </row>
    <row r="67" spans="1:1" x14ac:dyDescent="0.15">
      <c r="A67" s="9"/>
    </row>
    <row r="68" spans="1:1" x14ac:dyDescent="0.15">
      <c r="A68" s="9"/>
    </row>
    <row r="69" spans="1:1" x14ac:dyDescent="0.15">
      <c r="A69" s="9"/>
    </row>
    <row r="70" spans="1:1" x14ac:dyDescent="0.15">
      <c r="A70" s="9"/>
    </row>
    <row r="71" spans="1:1" x14ac:dyDescent="0.15">
      <c r="A71" s="9"/>
    </row>
    <row r="72" spans="1:1" x14ac:dyDescent="0.15">
      <c r="A72" s="9"/>
    </row>
    <row r="73" spans="1:1" x14ac:dyDescent="0.15">
      <c r="A73" s="9"/>
    </row>
    <row r="74" spans="1:1" x14ac:dyDescent="0.15">
      <c r="A74" s="9"/>
    </row>
    <row r="75" spans="1:1" x14ac:dyDescent="0.15">
      <c r="A75" s="9"/>
    </row>
    <row r="76" spans="1:1" x14ac:dyDescent="0.15">
      <c r="A76" s="9"/>
    </row>
    <row r="77" spans="1:1" x14ac:dyDescent="0.15">
      <c r="A77" s="9"/>
    </row>
    <row r="78" spans="1:1" x14ac:dyDescent="0.15">
      <c r="A78" s="9"/>
    </row>
    <row r="79" spans="1:1" x14ac:dyDescent="0.15">
      <c r="A79" s="9"/>
    </row>
    <row r="80" spans="1:1" x14ac:dyDescent="0.15">
      <c r="A80" s="9"/>
    </row>
    <row r="81" spans="1:1" x14ac:dyDescent="0.15">
      <c r="A81" s="9"/>
    </row>
    <row r="82" spans="1:1" x14ac:dyDescent="0.15">
      <c r="A82" s="9"/>
    </row>
    <row r="83" spans="1:1" x14ac:dyDescent="0.15">
      <c r="A83" s="9"/>
    </row>
    <row r="84" spans="1:1" x14ac:dyDescent="0.15">
      <c r="A84" s="9"/>
    </row>
    <row r="85" spans="1:1" x14ac:dyDescent="0.15">
      <c r="A85" s="9"/>
    </row>
    <row r="86" spans="1:1" x14ac:dyDescent="0.15">
      <c r="A86" s="9"/>
    </row>
  </sheetData>
  <sheetProtection algorithmName="SHA-512" hashValue="3lEaji6nHemQPhGmy3794JwazZxs44Wee+oXOAAj0FM0Crs0d9HxyoQpiY1djIs2TiQD30a5ZXNuCtZsI/qLDw==" saltValue="ucHqmx89lcGqykGnxGXFnQ==" spinCount="100000" sheet="1" objects="1" scenarios="1"/>
  <mergeCells count="6">
    <mergeCell ref="B17:C17"/>
    <mergeCell ref="B6:I6"/>
    <mergeCell ref="B12:E12"/>
    <mergeCell ref="F12:I12"/>
    <mergeCell ref="B14:C14"/>
    <mergeCell ref="B15:C15"/>
  </mergeCells>
  <conditionalFormatting sqref="I8">
    <cfRule type="cellIs" dxfId="19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2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Q37"/>
  <sheetViews>
    <sheetView showGridLines="0" zoomScale="90" zoomScaleNormal="90" workbookViewId="0">
      <selection activeCell="E8" sqref="E8"/>
    </sheetView>
  </sheetViews>
  <sheetFormatPr defaultColWidth="9.140625" defaultRowHeight="11.25" x14ac:dyDescent="0.15"/>
  <cols>
    <col min="1" max="1" width="1.42578125" style="62" customWidth="1"/>
    <col min="2" max="2" width="24.5703125" style="62" customWidth="1"/>
    <col min="3" max="3" width="29.42578125" style="62" customWidth="1"/>
    <col min="4" max="4" width="61" style="62" customWidth="1"/>
    <col min="5" max="9" width="10.7109375" style="62" customWidth="1"/>
    <col min="10" max="10" width="3" style="73" customWidth="1"/>
    <col min="11" max="15" width="14.28515625" style="73" customWidth="1"/>
    <col min="16" max="16384" width="9.140625" style="73"/>
  </cols>
  <sheetData>
    <row r="1" spans="1:17" ht="20.25" customHeight="1" x14ac:dyDescent="0.25">
      <c r="A1" s="111" t="s">
        <v>7</v>
      </c>
      <c r="B1" s="111"/>
      <c r="C1" s="111"/>
      <c r="D1" s="111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7" x14ac:dyDescent="0.15">
      <c r="C2" s="8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7" ht="16.5" customHeight="1" x14ac:dyDescent="0.15">
      <c r="B3" s="63" t="s">
        <v>8</v>
      </c>
      <c r="C3" s="63"/>
      <c r="D3" s="81"/>
      <c r="E3" s="112" t="s">
        <v>9</v>
      </c>
      <c r="F3" s="112"/>
      <c r="G3" s="112"/>
      <c r="H3" s="112"/>
      <c r="I3" s="112"/>
      <c r="J3" s="72"/>
      <c r="K3" s="112" t="s">
        <v>10</v>
      </c>
      <c r="L3" s="112"/>
      <c r="M3" s="112"/>
      <c r="N3" s="112"/>
      <c r="O3" s="112"/>
    </row>
    <row r="4" spans="1:17" ht="16.5" customHeight="1" x14ac:dyDescent="0.15">
      <c r="B4" s="63"/>
      <c r="C4" s="63"/>
      <c r="D4" s="81"/>
      <c r="E4" s="112"/>
      <c r="F4" s="112"/>
      <c r="G4" s="112"/>
      <c r="H4" s="112"/>
      <c r="I4" s="112"/>
      <c r="J4" s="72"/>
      <c r="K4" s="112"/>
      <c r="L4" s="112"/>
      <c r="M4" s="112"/>
      <c r="N4" s="112"/>
      <c r="O4" s="112"/>
    </row>
    <row r="5" spans="1:17" ht="33.75" customHeight="1" x14ac:dyDescent="0.15">
      <c r="B5" s="88" t="s">
        <v>11</v>
      </c>
      <c r="C5" s="89" t="s">
        <v>12</v>
      </c>
      <c r="D5" s="81" t="s">
        <v>13</v>
      </c>
      <c r="E5" s="90" t="s">
        <v>14</v>
      </c>
      <c r="F5" s="91" t="s">
        <v>15</v>
      </c>
      <c r="G5" s="92" t="s">
        <v>16</v>
      </c>
      <c r="H5" s="92" t="s">
        <v>17</v>
      </c>
      <c r="I5" s="92" t="s">
        <v>18</v>
      </c>
      <c r="J5" s="72"/>
      <c r="K5" s="90" t="s">
        <v>14</v>
      </c>
      <c r="L5" s="91" t="s">
        <v>15</v>
      </c>
      <c r="M5" s="92" t="s">
        <v>16</v>
      </c>
      <c r="N5" s="92" t="s">
        <v>17</v>
      </c>
      <c r="O5" s="92" t="s">
        <v>18</v>
      </c>
    </row>
    <row r="6" spans="1:17" ht="15" customHeight="1" x14ac:dyDescent="0.25">
      <c r="B6" s="64" t="s">
        <v>19</v>
      </c>
      <c r="C6" s="84" t="s">
        <v>20</v>
      </c>
      <c r="D6" s="84" t="s">
        <v>21</v>
      </c>
      <c r="E6" s="78">
        <v>137.69</v>
      </c>
      <c r="F6" s="78">
        <v>275.37</v>
      </c>
      <c r="G6" s="78">
        <v>1101.5</v>
      </c>
      <c r="H6" s="78">
        <v>3221.25</v>
      </c>
      <c r="I6" s="78">
        <v>3036.43</v>
      </c>
      <c r="J6" s="72"/>
      <c r="K6" s="93">
        <f>E6*Prijzen!E6</f>
        <v>0</v>
      </c>
      <c r="L6" s="93">
        <f>F6*Prijzen!F6</f>
        <v>0</v>
      </c>
      <c r="M6" s="93">
        <f>G6*Prijzen!G6</f>
        <v>0</v>
      </c>
      <c r="N6" s="93">
        <f>H6*Prijzen!H6</f>
        <v>0</v>
      </c>
      <c r="O6" s="93">
        <f>I6*Prijzen!I6</f>
        <v>0</v>
      </c>
      <c r="Q6" s="83"/>
    </row>
    <row r="7" spans="1:17" ht="15" customHeight="1" x14ac:dyDescent="0.25">
      <c r="B7" s="64" t="s">
        <v>19</v>
      </c>
      <c r="C7" s="64" t="s">
        <v>20</v>
      </c>
      <c r="D7" s="64" t="s">
        <v>22</v>
      </c>
      <c r="E7" s="78">
        <v>183.58</v>
      </c>
      <c r="F7" s="78">
        <v>367.17</v>
      </c>
      <c r="G7" s="78">
        <v>1468.66</v>
      </c>
      <c r="H7" s="78">
        <v>4295.01</v>
      </c>
      <c r="I7" s="78">
        <v>4048.57</v>
      </c>
      <c r="J7" s="72"/>
      <c r="K7" s="93">
        <f>E7*Prijzen!E7</f>
        <v>0</v>
      </c>
      <c r="L7" s="93">
        <f>F7*Prijzen!F7</f>
        <v>0</v>
      </c>
      <c r="M7" s="93">
        <f>G7*Prijzen!G7</f>
        <v>0</v>
      </c>
      <c r="N7" s="93">
        <f>H7*Prijzen!H7</f>
        <v>0</v>
      </c>
      <c r="O7" s="93">
        <f>I7*Prijzen!I7</f>
        <v>0</v>
      </c>
      <c r="Q7" s="83"/>
    </row>
    <row r="8" spans="1:17" ht="15" customHeight="1" x14ac:dyDescent="0.15">
      <c r="B8" s="64" t="s">
        <v>19</v>
      </c>
      <c r="C8" s="64" t="s">
        <v>20</v>
      </c>
      <c r="D8" s="64" t="s">
        <v>23</v>
      </c>
      <c r="E8" s="78">
        <v>91.79</v>
      </c>
      <c r="F8" s="78">
        <v>183.58</v>
      </c>
      <c r="G8" s="78">
        <v>734.33</v>
      </c>
      <c r="H8" s="78">
        <v>2147.5</v>
      </c>
      <c r="I8" s="78">
        <v>2024.28</v>
      </c>
      <c r="J8" s="72"/>
      <c r="K8" s="93">
        <f>E8*Prijzen!E8</f>
        <v>0</v>
      </c>
      <c r="L8" s="93">
        <f>F8*Prijzen!F8</f>
        <v>0</v>
      </c>
      <c r="M8" s="93">
        <f>G8*Prijzen!G8</f>
        <v>0</v>
      </c>
      <c r="N8" s="93">
        <f>H8*Prijzen!H8</f>
        <v>0</v>
      </c>
      <c r="O8" s="93">
        <f>I8*Prijzen!I8</f>
        <v>0</v>
      </c>
    </row>
    <row r="9" spans="1:17" ht="15" customHeight="1" x14ac:dyDescent="0.15">
      <c r="B9" s="64" t="s">
        <v>19</v>
      </c>
      <c r="C9" s="64" t="s">
        <v>20</v>
      </c>
      <c r="D9" s="85" t="s">
        <v>24</v>
      </c>
      <c r="E9" s="78">
        <v>504.85</v>
      </c>
      <c r="F9" s="78">
        <v>1009.71</v>
      </c>
      <c r="G9" s="78">
        <v>4038.82</v>
      </c>
      <c r="H9" s="78">
        <v>11811.27</v>
      </c>
      <c r="I9" s="78">
        <v>11133.56</v>
      </c>
      <c r="J9" s="72"/>
      <c r="K9" s="93">
        <f>E9*Prijzen!E9</f>
        <v>0</v>
      </c>
      <c r="L9" s="93">
        <f>F9*Prijzen!F9</f>
        <v>0</v>
      </c>
      <c r="M9" s="93">
        <f>G9*Prijzen!G9</f>
        <v>0</v>
      </c>
      <c r="N9" s="93">
        <f>H9*Prijzen!H9</f>
        <v>0</v>
      </c>
      <c r="O9" s="93">
        <f>I9*Prijzen!I9</f>
        <v>0</v>
      </c>
    </row>
    <row r="10" spans="1:17" ht="15" customHeight="1" x14ac:dyDescent="0.15">
      <c r="B10" s="116"/>
      <c r="C10" s="117"/>
      <c r="D10" s="117"/>
      <c r="E10" s="117"/>
      <c r="F10" s="117"/>
      <c r="G10" s="117"/>
      <c r="H10" s="117"/>
      <c r="I10" s="118"/>
      <c r="J10" s="72"/>
      <c r="K10" s="127"/>
      <c r="L10" s="128"/>
      <c r="M10" s="128"/>
      <c r="N10" s="128"/>
      <c r="O10" s="129"/>
    </row>
    <row r="11" spans="1:17" ht="15" customHeight="1" x14ac:dyDescent="0.15">
      <c r="B11" s="64" t="s">
        <v>25</v>
      </c>
      <c r="C11" s="64" t="s">
        <v>26</v>
      </c>
      <c r="D11" s="64" t="s">
        <v>27</v>
      </c>
      <c r="E11" s="78">
        <v>10.08</v>
      </c>
      <c r="F11" s="78">
        <v>20.16</v>
      </c>
      <c r="G11" s="78">
        <v>80.64</v>
      </c>
      <c r="H11" s="78">
        <v>446.37</v>
      </c>
      <c r="I11" s="78">
        <v>1010.75</v>
      </c>
      <c r="J11" s="72"/>
      <c r="K11" s="93">
        <f>E11*Prijzen!E11</f>
        <v>0</v>
      </c>
      <c r="L11" s="93">
        <f>F11*Prijzen!F11</f>
        <v>0</v>
      </c>
      <c r="M11" s="93">
        <f>G11*Prijzen!G11</f>
        <v>0</v>
      </c>
      <c r="N11" s="93">
        <f>H11*Prijzen!H11</f>
        <v>0</v>
      </c>
      <c r="O11" s="93">
        <f>I11*Prijzen!I11</f>
        <v>0</v>
      </c>
    </row>
    <row r="12" spans="1:17" ht="15" customHeight="1" x14ac:dyDescent="0.15">
      <c r="B12" s="64" t="s">
        <v>25</v>
      </c>
      <c r="C12" s="64" t="s">
        <v>26</v>
      </c>
      <c r="D12" s="64" t="s">
        <v>28</v>
      </c>
      <c r="E12" s="78">
        <v>6.72</v>
      </c>
      <c r="F12" s="78">
        <v>13.44</v>
      </c>
      <c r="G12" s="78">
        <v>53.76</v>
      </c>
      <c r="H12" s="78">
        <v>297.58</v>
      </c>
      <c r="I12" s="78">
        <v>673.83</v>
      </c>
      <c r="J12" s="72"/>
      <c r="K12" s="93">
        <f>E12*Prijzen!E12</f>
        <v>0</v>
      </c>
      <c r="L12" s="93">
        <f>F12*Prijzen!F12</f>
        <v>0</v>
      </c>
      <c r="M12" s="93">
        <f>G12*Prijzen!G12</f>
        <v>0</v>
      </c>
      <c r="N12" s="93">
        <f>H12*Prijzen!H12</f>
        <v>0</v>
      </c>
      <c r="O12" s="93">
        <f>I12*Prijzen!I12</f>
        <v>0</v>
      </c>
    </row>
    <row r="13" spans="1:17" ht="15" customHeight="1" x14ac:dyDescent="0.15">
      <c r="B13" s="116"/>
      <c r="C13" s="117"/>
      <c r="D13" s="117"/>
      <c r="E13" s="117"/>
      <c r="F13" s="117"/>
      <c r="G13" s="117"/>
      <c r="H13" s="117"/>
      <c r="I13" s="118"/>
      <c r="J13" s="72"/>
      <c r="K13" s="127"/>
      <c r="L13" s="128"/>
      <c r="M13" s="128"/>
      <c r="N13" s="128"/>
      <c r="O13" s="129"/>
    </row>
    <row r="14" spans="1:17" s="62" customFormat="1" ht="15" customHeight="1" x14ac:dyDescent="0.15">
      <c r="B14" s="64" t="s">
        <v>29</v>
      </c>
      <c r="C14" s="64" t="s">
        <v>30</v>
      </c>
      <c r="D14" s="64" t="s">
        <v>31</v>
      </c>
      <c r="E14" s="78">
        <v>121</v>
      </c>
      <c r="F14" s="78">
        <v>242</v>
      </c>
      <c r="G14" s="78">
        <v>967.99</v>
      </c>
      <c r="H14" s="78">
        <v>8508.06</v>
      </c>
      <c r="I14" s="78">
        <v>16552.98</v>
      </c>
      <c r="K14" s="93">
        <f>E14*Prijzen!E14</f>
        <v>0</v>
      </c>
      <c r="L14" s="93">
        <f>F14*Prijzen!F14</f>
        <v>0</v>
      </c>
      <c r="M14" s="93">
        <f>G14*Prijzen!G14</f>
        <v>0</v>
      </c>
      <c r="N14" s="93">
        <f>H14*Prijzen!H14</f>
        <v>0</v>
      </c>
      <c r="O14" s="93">
        <f>I14*Prijzen!I14</f>
        <v>0</v>
      </c>
    </row>
    <row r="15" spans="1:17" s="62" customFormat="1" ht="15" customHeight="1" x14ac:dyDescent="0.15">
      <c r="B15" s="64" t="s">
        <v>29</v>
      </c>
      <c r="C15" s="64" t="s">
        <v>30</v>
      </c>
      <c r="D15" s="64" t="s">
        <v>32</v>
      </c>
      <c r="E15" s="78">
        <v>685.66</v>
      </c>
      <c r="F15" s="78">
        <v>1371.31</v>
      </c>
      <c r="G15" s="78">
        <v>5485.25</v>
      </c>
      <c r="H15" s="78">
        <v>48212.32</v>
      </c>
      <c r="I15" s="78">
        <v>93800.19</v>
      </c>
      <c r="K15" s="93">
        <f>E15*Prijzen!E15</f>
        <v>0</v>
      </c>
      <c r="L15" s="93">
        <f>F15*Prijzen!F15</f>
        <v>0</v>
      </c>
      <c r="M15" s="93">
        <f>G15*Prijzen!G15</f>
        <v>0</v>
      </c>
      <c r="N15" s="93">
        <f>H15*Prijzen!H15</f>
        <v>0</v>
      </c>
      <c r="O15" s="93">
        <f>I15*Prijzen!I15</f>
        <v>0</v>
      </c>
    </row>
    <row r="16" spans="1:17" s="62" customFormat="1" ht="15" customHeight="1" x14ac:dyDescent="0.15">
      <c r="B16" s="116"/>
      <c r="C16" s="117"/>
      <c r="D16" s="117"/>
      <c r="E16" s="117"/>
      <c r="F16" s="117"/>
      <c r="G16" s="117"/>
      <c r="H16" s="117"/>
      <c r="I16" s="118"/>
      <c r="K16" s="127"/>
      <c r="L16" s="128"/>
      <c r="M16" s="128"/>
      <c r="N16" s="128"/>
      <c r="O16" s="129"/>
    </row>
    <row r="17" spans="2:16" s="62" customFormat="1" ht="15" customHeight="1" x14ac:dyDescent="0.15">
      <c r="B17" s="64" t="s">
        <v>33</v>
      </c>
      <c r="C17" s="64" t="s">
        <v>34</v>
      </c>
      <c r="D17" s="64" t="s">
        <v>35</v>
      </c>
      <c r="E17" s="78">
        <v>1553.07</v>
      </c>
      <c r="F17" s="78">
        <v>3106.13</v>
      </c>
      <c r="G17" s="78">
        <v>12424.53</v>
      </c>
      <c r="H17" s="78">
        <v>42794.16</v>
      </c>
      <c r="I17" s="78">
        <v>20536.91</v>
      </c>
      <c r="K17" s="93">
        <f>E17*Prijzen!E17</f>
        <v>0</v>
      </c>
      <c r="L17" s="93">
        <f>F17*Prijzen!F17</f>
        <v>0</v>
      </c>
      <c r="M17" s="93">
        <f>G17*Prijzen!G17</f>
        <v>0</v>
      </c>
      <c r="N17" s="93">
        <f>H17*Prijzen!H17</f>
        <v>0</v>
      </c>
      <c r="O17" s="93">
        <f>I17*Prijzen!I17</f>
        <v>0</v>
      </c>
    </row>
    <row r="18" spans="2:16" s="62" customFormat="1" ht="15" customHeight="1" x14ac:dyDescent="0.15">
      <c r="B18" s="79"/>
      <c r="C18" s="79"/>
      <c r="D18" s="79"/>
      <c r="E18" s="79"/>
      <c r="F18" s="79"/>
      <c r="G18" s="79"/>
      <c r="H18" s="79"/>
      <c r="I18" s="79"/>
      <c r="K18" s="80">
        <f>SUM(K6:K17)</f>
        <v>0</v>
      </c>
      <c r="L18" s="80">
        <f t="shared" ref="L18:O18" si="0">SUM(L6:L17)</f>
        <v>0</v>
      </c>
      <c r="M18" s="80">
        <f t="shared" si="0"/>
        <v>0</v>
      </c>
      <c r="N18" s="80">
        <f t="shared" si="0"/>
        <v>0</v>
      </c>
      <c r="O18" s="80">
        <f t="shared" si="0"/>
        <v>0</v>
      </c>
    </row>
    <row r="19" spans="2:16" s="62" customFormat="1" ht="15" customHeight="1" x14ac:dyDescent="0.15">
      <c r="B19" s="79"/>
      <c r="C19" s="79"/>
      <c r="D19" s="79"/>
      <c r="E19" s="79"/>
      <c r="F19" s="79"/>
      <c r="G19" s="79"/>
      <c r="H19" s="79"/>
      <c r="I19" s="79"/>
      <c r="K19" s="80"/>
      <c r="L19" s="80"/>
      <c r="M19" s="80"/>
      <c r="N19" s="80"/>
      <c r="O19" s="80"/>
    </row>
    <row r="20" spans="2:16" s="62" customFormat="1" ht="11.45" customHeight="1" x14ac:dyDescent="0.15">
      <c r="B20" s="63" t="s">
        <v>36</v>
      </c>
      <c r="C20" s="63" t="s">
        <v>37</v>
      </c>
      <c r="D20" s="81"/>
      <c r="E20" s="82"/>
      <c r="F20" s="82"/>
      <c r="G20" s="82"/>
      <c r="H20" s="82" t="s">
        <v>38</v>
      </c>
      <c r="I20" s="82"/>
      <c r="K20" s="82"/>
      <c r="L20" s="82"/>
      <c r="M20" s="82"/>
      <c r="N20" s="82"/>
    </row>
    <row r="21" spans="2:16" s="62" customFormat="1" ht="15" customHeight="1" x14ac:dyDescent="0.2">
      <c r="B21" s="74" t="s">
        <v>39</v>
      </c>
      <c r="C21" s="74" t="s">
        <v>40</v>
      </c>
      <c r="D21" s="75"/>
      <c r="E21" s="76"/>
      <c r="F21" s="76"/>
      <c r="G21" s="76"/>
      <c r="H21" s="77"/>
      <c r="I21" s="78">
        <v>76</v>
      </c>
      <c r="K21" s="124">
        <f>I21*Prijzen!E20</f>
        <v>0</v>
      </c>
      <c r="L21" s="125"/>
      <c r="M21" s="125"/>
      <c r="N21" s="126"/>
    </row>
    <row r="22" spans="2:16" s="62" customFormat="1" x14ac:dyDescent="0.15"/>
    <row r="23" spans="2:16" s="62" customFormat="1" ht="11.45" customHeight="1" x14ac:dyDescent="0.15">
      <c r="B23" s="63" t="s">
        <v>37</v>
      </c>
    </row>
    <row r="24" spans="2:16" s="62" customFormat="1" ht="15" customHeight="1" x14ac:dyDescent="0.2">
      <c r="B24" s="64" t="s">
        <v>41</v>
      </c>
      <c r="C24" s="64"/>
      <c r="D24" s="64"/>
      <c r="O24" s="65"/>
      <c r="P24" s="66"/>
    </row>
    <row r="25" spans="2:16" s="62" customFormat="1" ht="15" customHeight="1" x14ac:dyDescent="0.2">
      <c r="B25" s="64" t="s">
        <v>42</v>
      </c>
      <c r="C25" s="64"/>
      <c r="D25" s="64"/>
    </row>
    <row r="26" spans="2:16" s="62" customFormat="1" ht="33.75" customHeight="1" x14ac:dyDescent="0.15">
      <c r="B26" s="113" t="s">
        <v>43</v>
      </c>
      <c r="C26" s="114"/>
      <c r="D26" s="115"/>
      <c r="E26" s="67"/>
    </row>
    <row r="27" spans="2:16" s="62" customFormat="1" ht="29.25" customHeight="1" x14ac:dyDescent="0.15">
      <c r="B27" s="119" t="s">
        <v>44</v>
      </c>
      <c r="C27" s="120"/>
      <c r="D27" s="121"/>
      <c r="E27" s="68"/>
    </row>
    <row r="28" spans="2:16" s="62" customFormat="1" x14ac:dyDescent="0.15"/>
    <row r="29" spans="2:16" s="62" customFormat="1" ht="15" customHeight="1" x14ac:dyDescent="0.15">
      <c r="D29" s="69"/>
      <c r="E29" s="70"/>
      <c r="F29" s="70"/>
      <c r="G29" s="70"/>
      <c r="H29" s="70"/>
      <c r="K29" s="122"/>
      <c r="L29" s="123"/>
      <c r="M29" s="123"/>
      <c r="N29" s="123"/>
      <c r="O29" s="123"/>
    </row>
    <row r="30" spans="2:16" s="62" customFormat="1" x14ac:dyDescent="0.15"/>
    <row r="31" spans="2:16" s="62" customFormat="1" ht="16.5" customHeight="1" x14ac:dyDescent="0.15"/>
    <row r="32" spans="2:16" s="62" customFormat="1" ht="16.5" customHeight="1" x14ac:dyDescent="0.15"/>
    <row r="33" spans="3:15" s="62" customFormat="1" x14ac:dyDescent="0.15"/>
    <row r="35" spans="3:15" s="62" customFormat="1" x14ac:dyDescent="0.15">
      <c r="C35" s="71"/>
    </row>
    <row r="37" spans="3:15" s="62" customFormat="1" x14ac:dyDescent="0.15">
      <c r="D37" s="67"/>
      <c r="J37" s="72"/>
      <c r="K37" s="72"/>
      <c r="L37" s="72"/>
      <c r="M37" s="72"/>
      <c r="N37" s="72"/>
      <c r="O37" s="72"/>
    </row>
  </sheetData>
  <sheetProtection algorithmName="SHA-512" hashValue="WcPFgmCja3L2hYv3kLhfb/ZQLEKlxBcMjWCsOLHczq9mCb7LR1AhiaMFYYcJzuFDqoIUGDE49moypl37lmvvow==" saltValue="v7BiRPYZKB4qku4DHUmccQ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18" priority="5" stopIfTrue="1" operator="equal">
      <formula>""</formula>
    </cfRule>
  </conditionalFormatting>
  <conditionalFormatting sqref="B21:C21">
    <cfRule type="cellIs" dxfId="17" priority="1" stopIfTrue="1" operator="equal">
      <formula>""</formula>
    </cfRule>
  </conditionalFormatting>
  <conditionalFormatting sqref="B6:D9">
    <cfRule type="cellIs" dxfId="16" priority="4" stopIfTrue="1" operator="equal">
      <formula>""</formula>
    </cfRule>
  </conditionalFormatting>
  <conditionalFormatting sqref="B11:D12">
    <cfRule type="cellIs" dxfId="15" priority="19" stopIfTrue="1" operator="equal">
      <formula>""</formula>
    </cfRule>
  </conditionalFormatting>
  <conditionalFormatting sqref="B14:D15">
    <cfRule type="cellIs" dxfId="14" priority="8" stopIfTrue="1" operator="equal">
      <formula>""</formula>
    </cfRule>
  </conditionalFormatting>
  <conditionalFormatting sqref="B17:D17">
    <cfRule type="cellIs" dxfId="13" priority="7" stopIfTrue="1" operator="equal">
      <formula>""</formula>
    </cfRule>
  </conditionalFormatting>
  <conditionalFormatting sqref="I21">
    <cfRule type="cellIs" dxfId="12" priority="9" stopIfTrue="1" operator="equal">
      <formula>""</formula>
    </cfRule>
  </conditionalFormatting>
  <conditionalFormatting sqref="K21">
    <cfRule type="cellIs" dxfId="11" priority="1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="90" zoomScaleNormal="90" workbookViewId="0">
      <selection activeCell="F8" sqref="F8"/>
    </sheetView>
  </sheetViews>
  <sheetFormatPr defaultColWidth="9.140625" defaultRowHeight="11.25" x14ac:dyDescent="0.15"/>
  <cols>
    <col min="1" max="1" width="1.42578125" style="62" customWidth="1"/>
    <col min="2" max="2" width="24.5703125" style="62" customWidth="1"/>
    <col min="3" max="3" width="29.42578125" style="62" customWidth="1"/>
    <col min="4" max="4" width="74.42578125" style="62" customWidth="1"/>
    <col min="5" max="9" width="10.7109375" style="62" customWidth="1"/>
    <col min="10" max="16384" width="9.140625" style="73"/>
  </cols>
  <sheetData>
    <row r="1" spans="1:9" ht="20.25" customHeight="1" x14ac:dyDescent="0.25">
      <c r="A1" s="111" t="s">
        <v>0</v>
      </c>
      <c r="B1" s="111"/>
      <c r="C1" s="111"/>
      <c r="D1" s="111"/>
      <c r="E1" s="86"/>
      <c r="F1" s="86"/>
      <c r="G1" s="86"/>
      <c r="H1" s="86"/>
      <c r="I1" s="86"/>
    </row>
    <row r="2" spans="1:9" x14ac:dyDescent="0.15">
      <c r="C2" s="87"/>
      <c r="E2" s="72"/>
      <c r="F2" s="72"/>
      <c r="G2" s="72"/>
      <c r="H2" s="72"/>
      <c r="I2" s="72"/>
    </row>
    <row r="3" spans="1:9" ht="16.5" customHeight="1" x14ac:dyDescent="0.15">
      <c r="B3" s="63" t="s">
        <v>8</v>
      </c>
      <c r="C3" s="63"/>
      <c r="D3" s="81"/>
      <c r="E3" s="112" t="s">
        <v>222</v>
      </c>
      <c r="F3" s="112"/>
      <c r="G3" s="112"/>
      <c r="H3" s="112"/>
      <c r="I3" s="112"/>
    </row>
    <row r="4" spans="1:9" ht="16.5" customHeight="1" x14ac:dyDescent="0.15">
      <c r="B4" s="63"/>
      <c r="C4" s="63"/>
      <c r="D4" s="81"/>
      <c r="E4" s="112"/>
      <c r="F4" s="112"/>
      <c r="G4" s="112"/>
      <c r="H4" s="112"/>
      <c r="I4" s="112"/>
    </row>
    <row r="5" spans="1:9" ht="33.75" customHeight="1" x14ac:dyDescent="0.15">
      <c r="B5" s="88" t="s">
        <v>11</v>
      </c>
      <c r="C5" s="89" t="s">
        <v>12</v>
      </c>
      <c r="D5" s="81" t="s">
        <v>13</v>
      </c>
      <c r="E5" s="90" t="s">
        <v>14</v>
      </c>
      <c r="F5" s="91" t="s">
        <v>15</v>
      </c>
      <c r="G5" s="92" t="s">
        <v>16</v>
      </c>
      <c r="H5" s="92" t="s">
        <v>17</v>
      </c>
      <c r="I5" s="92" t="s">
        <v>18</v>
      </c>
    </row>
    <row r="6" spans="1:9" ht="15" customHeight="1" x14ac:dyDescent="0.15">
      <c r="B6" s="64" t="s">
        <v>19</v>
      </c>
      <c r="C6" s="84" t="s">
        <v>20</v>
      </c>
      <c r="D6" s="84" t="s">
        <v>21</v>
      </c>
      <c r="E6" s="8"/>
      <c r="F6" s="8"/>
      <c r="G6" s="8"/>
      <c r="H6" s="8"/>
      <c r="I6" s="8"/>
    </row>
    <row r="7" spans="1:9" ht="15" customHeight="1" x14ac:dyDescent="0.15">
      <c r="B7" s="64" t="s">
        <v>19</v>
      </c>
      <c r="C7" s="64" t="s">
        <v>20</v>
      </c>
      <c r="D7" s="64" t="s">
        <v>22</v>
      </c>
      <c r="E7" s="8"/>
      <c r="F7" s="8"/>
      <c r="G7" s="8"/>
      <c r="H7" s="8"/>
      <c r="I7" s="8"/>
    </row>
    <row r="8" spans="1:9" ht="15" customHeight="1" x14ac:dyDescent="0.15">
      <c r="B8" s="64" t="s">
        <v>19</v>
      </c>
      <c r="C8" s="64" t="s">
        <v>20</v>
      </c>
      <c r="D8" s="64" t="s">
        <v>23</v>
      </c>
      <c r="E8" s="8"/>
      <c r="F8" s="8"/>
      <c r="G8" s="8"/>
      <c r="H8" s="8"/>
      <c r="I8" s="8"/>
    </row>
    <row r="9" spans="1:9" ht="15" customHeight="1" x14ac:dyDescent="0.15">
      <c r="B9" s="64" t="s">
        <v>19</v>
      </c>
      <c r="C9" s="64" t="s">
        <v>20</v>
      </c>
      <c r="D9" s="85" t="s">
        <v>24</v>
      </c>
      <c r="E9" s="8"/>
      <c r="F9" s="8"/>
      <c r="G9" s="8"/>
      <c r="H9" s="8"/>
      <c r="I9" s="8"/>
    </row>
    <row r="10" spans="1:9" ht="15" customHeight="1" x14ac:dyDescent="0.15">
      <c r="B10" s="116"/>
      <c r="C10" s="117"/>
      <c r="D10" s="117"/>
      <c r="E10" s="117"/>
      <c r="F10" s="117"/>
      <c r="G10" s="117"/>
      <c r="H10" s="117"/>
      <c r="I10" s="118"/>
    </row>
    <row r="11" spans="1:9" ht="15" customHeight="1" x14ac:dyDescent="0.15">
      <c r="B11" s="64" t="s">
        <v>25</v>
      </c>
      <c r="C11" s="64" t="s">
        <v>26</v>
      </c>
      <c r="D11" s="64" t="s">
        <v>27</v>
      </c>
      <c r="E11" s="8"/>
      <c r="F11" s="8"/>
      <c r="G11" s="8"/>
      <c r="H11" s="8"/>
      <c r="I11" s="8"/>
    </row>
    <row r="12" spans="1:9" ht="15" customHeight="1" x14ac:dyDescent="0.15">
      <c r="B12" s="64" t="s">
        <v>25</v>
      </c>
      <c r="C12" s="64" t="s">
        <v>26</v>
      </c>
      <c r="D12" s="64" t="s">
        <v>28</v>
      </c>
      <c r="E12" s="8"/>
      <c r="F12" s="8"/>
      <c r="G12" s="8"/>
      <c r="H12" s="8"/>
      <c r="I12" s="8"/>
    </row>
    <row r="13" spans="1:9" ht="15" customHeight="1" x14ac:dyDescent="0.15">
      <c r="B13" s="116"/>
      <c r="C13" s="117"/>
      <c r="D13" s="117"/>
      <c r="E13" s="117"/>
      <c r="F13" s="117"/>
      <c r="G13" s="117"/>
      <c r="H13" s="117"/>
      <c r="I13" s="118"/>
    </row>
    <row r="14" spans="1:9" s="62" customFormat="1" ht="15" customHeight="1" x14ac:dyDescent="0.2">
      <c r="B14" s="64" t="s">
        <v>45</v>
      </c>
      <c r="C14" s="64" t="s">
        <v>30</v>
      </c>
      <c r="D14" s="64" t="s">
        <v>31</v>
      </c>
      <c r="E14" s="8"/>
      <c r="F14" s="8"/>
      <c r="G14" s="8"/>
      <c r="H14" s="8"/>
      <c r="I14" s="8"/>
    </row>
    <row r="15" spans="1:9" s="62" customFormat="1" ht="15" customHeight="1" x14ac:dyDescent="0.2">
      <c r="B15" s="64" t="s">
        <v>45</v>
      </c>
      <c r="C15" s="64" t="s">
        <v>30</v>
      </c>
      <c r="D15" s="64" t="s">
        <v>32</v>
      </c>
      <c r="E15" s="8"/>
      <c r="F15" s="8"/>
      <c r="G15" s="8"/>
      <c r="H15" s="8"/>
      <c r="I15" s="8"/>
    </row>
    <row r="16" spans="1:9" s="62" customFormat="1" ht="15" customHeight="1" x14ac:dyDescent="0.15">
      <c r="B16" s="116"/>
      <c r="C16" s="117"/>
      <c r="D16" s="117"/>
      <c r="E16" s="117"/>
      <c r="F16" s="117"/>
      <c r="G16" s="117"/>
      <c r="H16" s="117"/>
      <c r="I16" s="118"/>
    </row>
    <row r="17" spans="2:9" s="62" customFormat="1" ht="15" customHeight="1" x14ac:dyDescent="0.2">
      <c r="B17" s="64" t="s">
        <v>46</v>
      </c>
      <c r="C17" s="64" t="s">
        <v>46</v>
      </c>
      <c r="D17" s="64" t="s">
        <v>35</v>
      </c>
      <c r="E17" s="8"/>
      <c r="F17" s="8"/>
      <c r="G17" s="8"/>
      <c r="H17" s="8"/>
      <c r="I17" s="8"/>
    </row>
    <row r="18" spans="2:9" s="62" customFormat="1" ht="15" customHeight="1" x14ac:dyDescent="0.15"/>
    <row r="19" spans="2:9" s="62" customFormat="1" x14ac:dyDescent="0.15">
      <c r="B19" s="63" t="s">
        <v>36</v>
      </c>
      <c r="C19" s="63" t="s">
        <v>37</v>
      </c>
      <c r="D19" s="81"/>
      <c r="E19" s="82"/>
      <c r="F19" s="82"/>
      <c r="G19" s="85"/>
    </row>
    <row r="20" spans="2:9" s="62" customFormat="1" ht="15" customHeight="1" x14ac:dyDescent="0.2">
      <c r="B20" s="74" t="s">
        <v>39</v>
      </c>
      <c r="C20" s="74" t="s">
        <v>47</v>
      </c>
      <c r="D20" s="75"/>
      <c r="E20" s="130"/>
      <c r="F20" s="131"/>
      <c r="G20" s="85"/>
      <c r="I20" s="95"/>
    </row>
    <row r="21" spans="2:9" s="62" customFormat="1" x14ac:dyDescent="0.15">
      <c r="G21" s="85"/>
    </row>
    <row r="22" spans="2:9" s="62" customFormat="1" x14ac:dyDescent="0.15">
      <c r="B22" s="63" t="s">
        <v>48</v>
      </c>
      <c r="C22" s="63"/>
      <c r="D22" s="81"/>
      <c r="E22" s="82"/>
      <c r="F22" s="82"/>
    </row>
    <row r="23" spans="2:9" s="62" customFormat="1" ht="24" customHeight="1" x14ac:dyDescent="0.15">
      <c r="B23" s="94" t="s">
        <v>49</v>
      </c>
      <c r="C23" s="119" t="s">
        <v>50</v>
      </c>
      <c r="D23" s="121"/>
      <c r="E23" s="132">
        <v>7.4999999999999997E-2</v>
      </c>
      <c r="F23" s="133"/>
      <c r="G23" s="70"/>
      <c r="H23" s="70"/>
    </row>
    <row r="24" spans="2:9" s="62" customFormat="1" x14ac:dyDescent="0.15"/>
    <row r="25" spans="2:9" s="62" customFormat="1" ht="11.45" customHeight="1" x14ac:dyDescent="0.15">
      <c r="B25" s="63" t="s">
        <v>37</v>
      </c>
      <c r="E25" s="95"/>
    </row>
    <row r="26" spans="2:9" s="62" customFormat="1" ht="15" customHeight="1" x14ac:dyDescent="0.2">
      <c r="B26" s="64" t="s">
        <v>41</v>
      </c>
      <c r="C26" s="64"/>
      <c r="D26" s="64"/>
    </row>
    <row r="27" spans="2:9" s="62" customFormat="1" ht="15" customHeight="1" x14ac:dyDescent="0.2">
      <c r="B27" s="64" t="s">
        <v>42</v>
      </c>
      <c r="C27" s="64"/>
      <c r="D27" s="64"/>
    </row>
    <row r="28" spans="2:9" s="62" customFormat="1" ht="22.9" customHeight="1" x14ac:dyDescent="0.15">
      <c r="B28" s="119" t="s">
        <v>51</v>
      </c>
      <c r="C28" s="120"/>
      <c r="D28" s="121"/>
      <c r="E28" s="67"/>
    </row>
    <row r="29" spans="2:9" s="62" customFormat="1" ht="29.25" customHeight="1" x14ac:dyDescent="0.15">
      <c r="B29" s="119" t="s">
        <v>44</v>
      </c>
      <c r="C29" s="120"/>
      <c r="D29" s="121"/>
      <c r="E29" s="68"/>
    </row>
    <row r="30" spans="2:9" s="62" customFormat="1" ht="15" customHeight="1" x14ac:dyDescent="0.15"/>
    <row r="31" spans="2:9" s="62" customFormat="1" ht="16.5" customHeight="1" x14ac:dyDescent="0.15"/>
    <row r="32" spans="2:9" s="62" customFormat="1" ht="16.5" customHeight="1" x14ac:dyDescent="0.15"/>
    <row r="33" spans="3:4" s="62" customFormat="1" x14ac:dyDescent="0.15"/>
    <row r="35" spans="3:4" s="62" customFormat="1" x14ac:dyDescent="0.15">
      <c r="C35" s="71"/>
    </row>
    <row r="37" spans="3:4" x14ac:dyDescent="0.15">
      <c r="D37" s="67"/>
    </row>
  </sheetData>
  <sheetProtection algorithmName="SHA-512" hashValue="+Wd84P1Pyn3cfPcrBttwCRMMXVj9OgTT/BydH2WDvk+C/+dMloqTWC3u5wHAXnns4beGq9cGmFGgHQQLafUP7A==" saltValue="1NFDmZYkH449hEX12Poq2A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0" priority="18" stopIfTrue="1" operator="equal">
      <formula>""</formula>
    </cfRule>
  </conditionalFormatting>
  <conditionalFormatting sqref="B23:C23">
    <cfRule type="cellIs" dxfId="9" priority="8" stopIfTrue="1" operator="equal">
      <formula>""</formula>
    </cfRule>
  </conditionalFormatting>
  <conditionalFormatting sqref="B6:D9 B11:D12 B17:D17 B20:C20">
    <cfRule type="cellIs" dxfId="8" priority="22" stopIfTrue="1" operator="equal">
      <formula>""</formula>
    </cfRule>
  </conditionalFormatting>
  <conditionalFormatting sqref="B14:D15">
    <cfRule type="cellIs" dxfId="7" priority="21" stopIfTrue="1" operator="equal">
      <formula>""</formula>
    </cfRule>
  </conditionalFormatting>
  <conditionalFormatting sqref="E20">
    <cfRule type="cellIs" dxfId="6" priority="3" stopIfTrue="1" operator="equal">
      <formula>""</formula>
    </cfRule>
  </conditionalFormatting>
  <conditionalFormatting sqref="E6:I9">
    <cfRule type="cellIs" dxfId="5" priority="4" stopIfTrue="1" operator="equal">
      <formula>""</formula>
    </cfRule>
  </conditionalFormatting>
  <conditionalFormatting sqref="E11:I12 E14:I15 E17:I17">
    <cfRule type="cellIs" dxfId="4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L9"/>
  <sheetViews>
    <sheetView showGridLines="0" zoomScale="90" zoomScaleNormal="90" workbookViewId="0">
      <selection activeCell="C5" sqref="C5:H5"/>
    </sheetView>
  </sheetViews>
  <sheetFormatPr defaultColWidth="47.85546875" defaultRowHeight="11.25" x14ac:dyDescent="0.15"/>
  <cols>
    <col min="1" max="1" width="1.42578125" style="73" customWidth="1"/>
    <col min="2" max="2" width="25" style="73" customWidth="1"/>
    <col min="3" max="9" width="13" style="73" customWidth="1"/>
    <col min="10" max="10" width="4.28515625" style="73" customWidth="1"/>
    <col min="11" max="11" width="14.28515625" style="73" customWidth="1"/>
    <col min="12" max="18" width="13" style="73" customWidth="1"/>
    <col min="19" max="16384" width="47.85546875" style="73"/>
  </cols>
  <sheetData>
    <row r="1" spans="1:12" ht="18" x14ac:dyDescent="0.25">
      <c r="A1" s="111" t="s">
        <v>52</v>
      </c>
      <c r="B1" s="111"/>
      <c r="C1" s="111"/>
      <c r="D1" s="111"/>
      <c r="E1" s="72"/>
      <c r="F1" s="72"/>
      <c r="G1" s="72"/>
      <c r="H1" s="72"/>
      <c r="I1" s="72"/>
      <c r="J1" s="72"/>
      <c r="K1" s="72"/>
    </row>
    <row r="4" spans="1:12" ht="56.25" customHeight="1" x14ac:dyDescent="0.15">
      <c r="A4" s="72"/>
      <c r="B4" s="98" t="s">
        <v>6</v>
      </c>
      <c r="C4" s="100" t="s">
        <v>53</v>
      </c>
      <c r="D4" s="100" t="s">
        <v>54</v>
      </c>
      <c r="E4" s="100" t="s">
        <v>55</v>
      </c>
      <c r="F4" s="100" t="s">
        <v>56</v>
      </c>
      <c r="G4" s="100" t="s">
        <v>57</v>
      </c>
      <c r="H4" s="100" t="s">
        <v>58</v>
      </c>
      <c r="I4" s="100" t="s">
        <v>59</v>
      </c>
      <c r="J4" s="72"/>
      <c r="K4" s="100" t="s">
        <v>60</v>
      </c>
    </row>
    <row r="5" spans="1:12" x14ac:dyDescent="0.15">
      <c r="A5" s="72"/>
      <c r="B5" s="4" t="s">
        <v>61</v>
      </c>
      <c r="C5" s="7"/>
      <c r="D5" s="7"/>
      <c r="E5" s="7"/>
      <c r="F5" s="7"/>
      <c r="G5" s="7"/>
      <c r="H5" s="7"/>
      <c r="I5" s="99">
        <f>SUM(C5:H5)</f>
        <v>0</v>
      </c>
      <c r="J5" s="72"/>
      <c r="K5" s="6"/>
    </row>
    <row r="6" spans="1:12" x14ac:dyDescent="0.15">
      <c r="A6" s="72"/>
      <c r="B6" s="4" t="s">
        <v>62</v>
      </c>
      <c r="C6" s="7"/>
      <c r="D6" s="7"/>
      <c r="E6" s="7"/>
      <c r="F6" s="7"/>
      <c r="G6" s="7"/>
      <c r="H6" s="7"/>
      <c r="I6" s="99">
        <f>SUM(C6:H6)</f>
        <v>0</v>
      </c>
      <c r="J6" s="72"/>
      <c r="K6" s="6"/>
    </row>
    <row r="7" spans="1:12" x14ac:dyDescent="0.15">
      <c r="A7" s="72"/>
      <c r="B7" s="72"/>
      <c r="C7" s="72"/>
      <c r="D7" s="72"/>
      <c r="E7" s="72"/>
      <c r="F7" s="72"/>
      <c r="G7" s="72"/>
      <c r="H7" s="72"/>
      <c r="I7" s="72"/>
      <c r="J7" s="72"/>
      <c r="K7" s="96">
        <f>K5+K6</f>
        <v>0</v>
      </c>
      <c r="L7" s="97"/>
    </row>
    <row r="8" spans="1:12" x14ac:dyDescent="0.15">
      <c r="A8" s="72"/>
      <c r="B8" s="98" t="s">
        <v>63</v>
      </c>
      <c r="C8" s="72"/>
      <c r="D8" s="72"/>
      <c r="E8" s="72"/>
      <c r="F8" s="72"/>
      <c r="G8" s="72"/>
      <c r="H8" s="72"/>
      <c r="I8" s="72"/>
      <c r="J8" s="72"/>
      <c r="K8" s="72"/>
    </row>
    <row r="9" spans="1:12" x14ac:dyDescent="0.15">
      <c r="A9" s="72"/>
      <c r="B9" s="5">
        <f>(I5*K5)+(I6*K6)</f>
        <v>0</v>
      </c>
      <c r="C9" s="72"/>
      <c r="D9" s="72"/>
      <c r="E9" s="72"/>
      <c r="F9" s="72"/>
      <c r="G9" s="72"/>
      <c r="H9" s="72"/>
      <c r="I9" s="72"/>
      <c r="J9" s="72"/>
      <c r="K9" s="72"/>
      <c r="L9" s="97"/>
    </row>
  </sheetData>
  <sheetProtection algorithmName="SHA-512" hashValue="rPWKxyKvMiV9kxOsakUfcB+VPu9roapOKwcZMMeSrDAuxOKoeDAgWHAenFWzVCmzNdcSbzJMbRaVMmeCIwx5KQ==" saltValue="iBBtbC4rV/SR5Pc95N07bw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="90" zoomScaleNormal="90" workbookViewId="0">
      <selection activeCell="N15" sqref="N15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134" t="s">
        <v>64</v>
      </c>
      <c r="B1" s="134"/>
      <c r="C1" s="134"/>
      <c r="D1" s="134"/>
    </row>
    <row r="2" spans="1:10" x14ac:dyDescent="0.2">
      <c r="A2" s="27"/>
    </row>
    <row r="4" spans="1:10" s="2" customFormat="1" ht="11.25" x14ac:dyDescent="0.15">
      <c r="A4" s="27" t="s">
        <v>65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2" customFormat="1" ht="11.25" x14ac:dyDescent="0.15">
      <c r="A5" s="27" t="s">
        <v>66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2" customFormat="1" ht="11.25" x14ac:dyDescent="0.15">
      <c r="A6" s="27" t="s">
        <v>67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s="2" customFormat="1" ht="11.25" x14ac:dyDescent="0.15">
      <c r="A7" s="27" t="s">
        <v>68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s="2" customFormat="1" ht="11.25" x14ac:dyDescent="0.15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2" customFormat="1" ht="11.25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2">
      <c r="A10" s="3" t="s">
        <v>70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27"/>
    </row>
    <row r="11" spans="1:10" x14ac:dyDescent="0.2">
      <c r="A11" s="28" t="s">
        <v>79</v>
      </c>
      <c r="B11" s="29">
        <v>0.4</v>
      </c>
      <c r="C11" s="29">
        <v>0.2</v>
      </c>
      <c r="D11" s="29">
        <v>0.2</v>
      </c>
      <c r="E11" s="29">
        <v>0.2</v>
      </c>
      <c r="F11" s="29">
        <v>0.2</v>
      </c>
      <c r="G11" s="29">
        <v>0.4</v>
      </c>
      <c r="H11" s="29">
        <v>0.4</v>
      </c>
      <c r="I11" s="29">
        <v>1.35</v>
      </c>
      <c r="J11" s="27"/>
    </row>
    <row r="12" spans="1:10" x14ac:dyDescent="0.2">
      <c r="A12" s="28" t="s">
        <v>80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0.4</v>
      </c>
      <c r="H12" s="29">
        <v>0.4</v>
      </c>
      <c r="I12" s="29">
        <v>1.35</v>
      </c>
      <c r="J12" s="27"/>
    </row>
    <row r="13" spans="1:10" x14ac:dyDescent="0.2">
      <c r="A13" s="28" t="s">
        <v>81</v>
      </c>
      <c r="B13" s="29">
        <v>0.2</v>
      </c>
      <c r="C13" s="29">
        <v>0.2</v>
      </c>
      <c r="D13" s="29">
        <v>0.2</v>
      </c>
      <c r="E13" s="29">
        <v>0.2</v>
      </c>
      <c r="F13" s="29">
        <v>0.4</v>
      </c>
      <c r="G13" s="29">
        <v>0.4</v>
      </c>
      <c r="H13" s="29">
        <v>0.4</v>
      </c>
      <c r="I13" s="29">
        <v>1.35</v>
      </c>
      <c r="J13" s="27"/>
    </row>
    <row r="14" spans="1:10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</row>
  </sheetData>
  <sheetProtection algorithmName="SHA-512" hashValue="K8e49B5ew2S1nrpptz8K0cBe5QJfel9yphS4b440gDnZeDLDx8/bHa31haLxl6clLHKSi993zHKer65IuInbyg==" saltValue="0/pjJzsHazl6IAkqmo+Ljg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5F41-3251-493F-89BA-3ABED2DC9D46}">
  <dimension ref="A2:F141"/>
  <sheetViews>
    <sheetView showGridLines="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G35" sqref="A1:XFD1048576"/>
    </sheetView>
  </sheetViews>
  <sheetFormatPr defaultColWidth="9.140625" defaultRowHeight="11.25" x14ac:dyDescent="0.15"/>
  <cols>
    <col min="1" max="1" width="25.42578125" style="24" bestFit="1" customWidth="1"/>
    <col min="2" max="2" width="14.140625" style="24" bestFit="1" customWidth="1"/>
    <col min="3" max="3" width="14.28515625" style="26" customWidth="1"/>
    <col min="4" max="4" width="9.5703125" style="24" customWidth="1"/>
    <col min="5" max="16384" width="9.140625" style="24"/>
  </cols>
  <sheetData>
    <row r="2" spans="1:6" x14ac:dyDescent="0.15">
      <c r="A2" s="23" t="s">
        <v>82</v>
      </c>
      <c r="B2" s="23" t="s">
        <v>83</v>
      </c>
      <c r="C2" s="25" t="s">
        <v>84</v>
      </c>
      <c r="D2" s="23" t="s">
        <v>85</v>
      </c>
    </row>
    <row r="3" spans="1:6" x14ac:dyDescent="0.15">
      <c r="A3" s="30" t="s">
        <v>86</v>
      </c>
      <c r="B3" s="30" t="s">
        <v>87</v>
      </c>
      <c r="C3" s="31">
        <v>20536.160013180001</v>
      </c>
      <c r="D3" s="30" t="s">
        <v>88</v>
      </c>
    </row>
    <row r="4" spans="1:6" x14ac:dyDescent="0.15">
      <c r="A4" s="30" t="s">
        <v>86</v>
      </c>
      <c r="B4" s="30" t="s">
        <v>89</v>
      </c>
      <c r="C4" s="31">
        <v>20182</v>
      </c>
      <c r="D4" s="30" t="s">
        <v>90</v>
      </c>
    </row>
    <row r="5" spans="1:6" ht="15" x14ac:dyDescent="0.25">
      <c r="A5" s="32" t="s">
        <v>86</v>
      </c>
      <c r="B5" s="32" t="s">
        <v>91</v>
      </c>
      <c r="C5" s="33">
        <v>18020.34</v>
      </c>
      <c r="D5" s="32" t="s">
        <v>92</v>
      </c>
      <c r="F5"/>
    </row>
    <row r="6" spans="1:6" x14ac:dyDescent="0.15">
      <c r="A6" s="30" t="s">
        <v>86</v>
      </c>
      <c r="B6" s="30" t="s">
        <v>89</v>
      </c>
      <c r="C6" s="31">
        <v>15056.67</v>
      </c>
      <c r="D6" s="30" t="s">
        <v>93</v>
      </c>
    </row>
    <row r="7" spans="1:6" x14ac:dyDescent="0.15">
      <c r="A7" s="30" t="s">
        <v>86</v>
      </c>
      <c r="B7" s="30" t="s">
        <v>91</v>
      </c>
      <c r="C7" s="31">
        <v>11672</v>
      </c>
      <c r="D7" s="30" t="s">
        <v>94</v>
      </c>
    </row>
    <row r="8" spans="1:6" x14ac:dyDescent="0.15">
      <c r="A8" s="30" t="s">
        <v>86</v>
      </c>
      <c r="B8" s="30" t="s">
        <v>87</v>
      </c>
      <c r="C8" s="31">
        <v>11434</v>
      </c>
      <c r="D8" s="30" t="s">
        <v>95</v>
      </c>
    </row>
    <row r="9" spans="1:6" x14ac:dyDescent="0.15">
      <c r="A9" s="32" t="s">
        <v>86</v>
      </c>
      <c r="B9" s="32" t="s">
        <v>87</v>
      </c>
      <c r="C9" s="33">
        <v>10835.817352</v>
      </c>
      <c r="D9" s="32" t="s">
        <v>97</v>
      </c>
    </row>
    <row r="10" spans="1:6" x14ac:dyDescent="0.15">
      <c r="A10" s="32" t="s">
        <v>86</v>
      </c>
      <c r="B10" s="32" t="s">
        <v>89</v>
      </c>
      <c r="C10" s="33">
        <v>10561.740027489999</v>
      </c>
      <c r="D10" s="32" t="s">
        <v>98</v>
      </c>
    </row>
    <row r="11" spans="1:6" x14ac:dyDescent="0.15">
      <c r="A11" s="32" t="s">
        <v>86</v>
      </c>
      <c r="B11" s="32" t="s">
        <v>89</v>
      </c>
      <c r="C11" s="33">
        <v>10297</v>
      </c>
      <c r="D11" s="32" t="s">
        <v>99</v>
      </c>
    </row>
    <row r="12" spans="1:6" x14ac:dyDescent="0.15">
      <c r="A12" s="32" t="s">
        <v>86</v>
      </c>
      <c r="B12" s="32" t="s">
        <v>89</v>
      </c>
      <c r="C12" s="33">
        <v>9510.4099774499991</v>
      </c>
      <c r="D12" s="32" t="s">
        <v>100</v>
      </c>
    </row>
    <row r="13" spans="1:6" x14ac:dyDescent="0.15">
      <c r="A13" s="32" t="s">
        <v>86</v>
      </c>
      <c r="B13" s="32" t="s">
        <v>89</v>
      </c>
      <c r="C13" s="33">
        <v>9412</v>
      </c>
      <c r="D13" s="32" t="s">
        <v>101</v>
      </c>
    </row>
    <row r="14" spans="1:6" x14ac:dyDescent="0.15">
      <c r="A14" s="30" t="s">
        <v>86</v>
      </c>
      <c r="B14" s="30" t="s">
        <v>91</v>
      </c>
      <c r="C14" s="31">
        <v>9070.3799999999992</v>
      </c>
      <c r="D14" s="30" t="s">
        <v>102</v>
      </c>
    </row>
    <row r="15" spans="1:6" x14ac:dyDescent="0.15">
      <c r="A15" s="32" t="s">
        <v>86</v>
      </c>
      <c r="B15" s="32" t="s">
        <v>89</v>
      </c>
      <c r="C15" s="33">
        <v>8499</v>
      </c>
      <c r="D15" s="32" t="s">
        <v>103</v>
      </c>
    </row>
    <row r="16" spans="1:6" x14ac:dyDescent="0.15">
      <c r="A16" s="30" t="s">
        <v>96</v>
      </c>
      <c r="B16" s="30" t="s">
        <v>104</v>
      </c>
      <c r="C16" s="31">
        <v>8320.83</v>
      </c>
      <c r="D16" s="30" t="s">
        <v>105</v>
      </c>
    </row>
    <row r="17" spans="1:4" x14ac:dyDescent="0.15">
      <c r="A17" s="32" t="s">
        <v>86</v>
      </c>
      <c r="B17" s="32" t="s">
        <v>91</v>
      </c>
      <c r="C17" s="33">
        <v>8209.7900000000009</v>
      </c>
      <c r="D17" s="32" t="s">
        <v>106</v>
      </c>
    </row>
    <row r="18" spans="1:4" x14ac:dyDescent="0.15">
      <c r="A18" s="30" t="s">
        <v>86</v>
      </c>
      <c r="B18" s="30" t="s">
        <v>104</v>
      </c>
      <c r="C18" s="31">
        <v>7367</v>
      </c>
      <c r="D18" s="30" t="s">
        <v>107</v>
      </c>
    </row>
    <row r="19" spans="1:4" x14ac:dyDescent="0.15">
      <c r="A19" s="32" t="s">
        <v>108</v>
      </c>
      <c r="B19" s="32" t="s">
        <v>89</v>
      </c>
      <c r="C19" s="33">
        <v>6821.6300213900004</v>
      </c>
      <c r="D19" s="32" t="s">
        <v>109</v>
      </c>
    </row>
    <row r="20" spans="1:4" x14ac:dyDescent="0.15">
      <c r="A20" s="30" t="s">
        <v>86</v>
      </c>
      <c r="B20" s="30" t="s">
        <v>91</v>
      </c>
      <c r="C20" s="31">
        <v>6588.75</v>
      </c>
      <c r="D20" s="30" t="s">
        <v>110</v>
      </c>
    </row>
    <row r="21" spans="1:4" x14ac:dyDescent="0.15">
      <c r="A21" s="30" t="s">
        <v>86</v>
      </c>
      <c r="B21" s="30" t="s">
        <v>89</v>
      </c>
      <c r="C21" s="31">
        <v>4810.3499980200004</v>
      </c>
      <c r="D21" s="30" t="s">
        <v>111</v>
      </c>
    </row>
    <row r="22" spans="1:4" x14ac:dyDescent="0.15">
      <c r="A22" s="30" t="s">
        <v>86</v>
      </c>
      <c r="B22" s="30" t="s">
        <v>89</v>
      </c>
      <c r="C22" s="31">
        <v>4539.7</v>
      </c>
      <c r="D22" s="30" t="s">
        <v>112</v>
      </c>
    </row>
    <row r="23" spans="1:4" x14ac:dyDescent="0.15">
      <c r="A23" s="30" t="s">
        <v>86</v>
      </c>
      <c r="B23" s="30" t="s">
        <v>89</v>
      </c>
      <c r="C23" s="31">
        <v>4382.95</v>
      </c>
      <c r="D23" s="30" t="s">
        <v>113</v>
      </c>
    </row>
    <row r="24" spans="1:4" x14ac:dyDescent="0.15">
      <c r="A24" s="32" t="s">
        <v>86</v>
      </c>
      <c r="B24" s="32" t="s">
        <v>89</v>
      </c>
      <c r="C24" s="33">
        <v>4379.50002202</v>
      </c>
      <c r="D24" s="32" t="s">
        <v>114</v>
      </c>
    </row>
    <row r="25" spans="1:4" x14ac:dyDescent="0.15">
      <c r="A25" s="32" t="s">
        <v>86</v>
      </c>
      <c r="B25" s="32" t="s">
        <v>87</v>
      </c>
      <c r="C25" s="33">
        <v>4359.8500000000004</v>
      </c>
      <c r="D25" s="32" t="s">
        <v>115</v>
      </c>
    </row>
    <row r="26" spans="1:4" x14ac:dyDescent="0.15">
      <c r="A26" s="32" t="s">
        <v>86</v>
      </c>
      <c r="B26" s="32" t="s">
        <v>87</v>
      </c>
      <c r="C26" s="33">
        <v>4356.45</v>
      </c>
      <c r="D26" s="32" t="s">
        <v>88</v>
      </c>
    </row>
    <row r="27" spans="1:4" x14ac:dyDescent="0.15">
      <c r="A27" s="32" t="s">
        <v>86</v>
      </c>
      <c r="B27" s="32" t="s">
        <v>87</v>
      </c>
      <c r="C27" s="33">
        <v>4126</v>
      </c>
      <c r="D27" s="32" t="s">
        <v>116</v>
      </c>
    </row>
    <row r="28" spans="1:4" x14ac:dyDescent="0.15">
      <c r="A28" s="32" t="s">
        <v>86</v>
      </c>
      <c r="B28" s="32" t="s">
        <v>89</v>
      </c>
      <c r="C28" s="33">
        <v>4093</v>
      </c>
      <c r="D28" s="32" t="s">
        <v>117</v>
      </c>
    </row>
    <row r="29" spans="1:4" x14ac:dyDescent="0.15">
      <c r="A29" s="30" t="s">
        <v>96</v>
      </c>
      <c r="B29" s="30" t="s">
        <v>89</v>
      </c>
      <c r="C29" s="31">
        <v>4047.54</v>
      </c>
      <c r="D29" s="30" t="s">
        <v>118</v>
      </c>
    </row>
    <row r="30" spans="1:4" x14ac:dyDescent="0.15">
      <c r="A30" s="30" t="s">
        <v>96</v>
      </c>
      <c r="B30" s="30" t="s">
        <v>104</v>
      </c>
      <c r="C30" s="31">
        <v>4011.95</v>
      </c>
      <c r="D30" s="30" t="s">
        <v>119</v>
      </c>
    </row>
    <row r="31" spans="1:4" x14ac:dyDescent="0.15">
      <c r="A31" s="32" t="s">
        <v>108</v>
      </c>
      <c r="B31" s="32" t="s">
        <v>87</v>
      </c>
      <c r="C31" s="33">
        <v>3888.49</v>
      </c>
      <c r="D31" s="32" t="s">
        <v>120</v>
      </c>
    </row>
    <row r="32" spans="1:4" x14ac:dyDescent="0.15">
      <c r="A32" s="30" t="s">
        <v>96</v>
      </c>
      <c r="B32" s="30" t="s">
        <v>87</v>
      </c>
      <c r="C32" s="31">
        <v>3812.55</v>
      </c>
      <c r="D32" s="30" t="s">
        <v>97</v>
      </c>
    </row>
    <row r="33" spans="1:4" x14ac:dyDescent="0.15">
      <c r="A33" s="32" t="s">
        <v>86</v>
      </c>
      <c r="B33" s="32" t="s">
        <v>91</v>
      </c>
      <c r="C33" s="33">
        <v>3099</v>
      </c>
      <c r="D33" s="32" t="s">
        <v>121</v>
      </c>
    </row>
    <row r="34" spans="1:4" x14ac:dyDescent="0.15">
      <c r="A34" s="30" t="s">
        <v>96</v>
      </c>
      <c r="B34" s="30" t="s">
        <v>91</v>
      </c>
      <c r="C34" s="31">
        <v>3043.8829000000001</v>
      </c>
      <c r="D34" s="30" t="s">
        <v>122</v>
      </c>
    </row>
    <row r="35" spans="1:4" x14ac:dyDescent="0.15">
      <c r="A35" s="32" t="s">
        <v>96</v>
      </c>
      <c r="B35" s="32" t="s">
        <v>104</v>
      </c>
      <c r="C35" s="33">
        <v>2930.87</v>
      </c>
      <c r="D35" s="32" t="s">
        <v>123</v>
      </c>
    </row>
    <row r="36" spans="1:4" x14ac:dyDescent="0.15">
      <c r="A36" s="32" t="s">
        <v>86</v>
      </c>
      <c r="B36" s="32" t="s">
        <v>87</v>
      </c>
      <c r="C36" s="33">
        <v>2796.21</v>
      </c>
      <c r="D36" s="32" t="s">
        <v>124</v>
      </c>
    </row>
    <row r="37" spans="1:4" x14ac:dyDescent="0.15">
      <c r="A37" s="30" t="s">
        <v>86</v>
      </c>
      <c r="B37" s="30" t="s">
        <v>104</v>
      </c>
      <c r="C37" s="31">
        <v>2714.3</v>
      </c>
      <c r="D37" s="30" t="s">
        <v>125</v>
      </c>
    </row>
    <row r="38" spans="1:4" x14ac:dyDescent="0.15">
      <c r="A38" s="30" t="s">
        <v>96</v>
      </c>
      <c r="B38" s="30" t="s">
        <v>104</v>
      </c>
      <c r="C38" s="31">
        <v>2689.2</v>
      </c>
      <c r="D38" s="30" t="s">
        <v>126</v>
      </c>
    </row>
    <row r="39" spans="1:4" x14ac:dyDescent="0.15">
      <c r="A39" s="30" t="s">
        <v>86</v>
      </c>
      <c r="B39" s="30" t="s">
        <v>89</v>
      </c>
      <c r="C39" s="31">
        <v>2658.56000176</v>
      </c>
      <c r="D39" s="30" t="s">
        <v>127</v>
      </c>
    </row>
    <row r="40" spans="1:4" x14ac:dyDescent="0.15">
      <c r="A40" s="32" t="s">
        <v>96</v>
      </c>
      <c r="B40" s="32" t="s">
        <v>104</v>
      </c>
      <c r="C40" s="33">
        <v>2452.9540000000002</v>
      </c>
      <c r="D40" s="32" t="s">
        <v>128</v>
      </c>
    </row>
    <row r="41" spans="1:4" x14ac:dyDescent="0.15">
      <c r="A41" s="32" t="s">
        <v>96</v>
      </c>
      <c r="B41" s="32" t="s">
        <v>104</v>
      </c>
      <c r="C41" s="33">
        <v>2233.98</v>
      </c>
      <c r="D41" s="32" t="s">
        <v>128</v>
      </c>
    </row>
    <row r="42" spans="1:4" x14ac:dyDescent="0.15">
      <c r="A42" s="30" t="s">
        <v>86</v>
      </c>
      <c r="B42" s="30" t="s">
        <v>87</v>
      </c>
      <c r="C42" s="31">
        <v>1860</v>
      </c>
      <c r="D42" s="30" t="s">
        <v>129</v>
      </c>
    </row>
    <row r="43" spans="1:4" x14ac:dyDescent="0.15">
      <c r="A43" s="32" t="s">
        <v>86</v>
      </c>
      <c r="B43" s="32" t="s">
        <v>104</v>
      </c>
      <c r="C43" s="33">
        <v>1841.34</v>
      </c>
      <c r="D43" s="32" t="s">
        <v>130</v>
      </c>
    </row>
    <row r="44" spans="1:4" x14ac:dyDescent="0.15">
      <c r="A44" s="30" t="s">
        <v>86</v>
      </c>
      <c r="B44" s="30" t="s">
        <v>87</v>
      </c>
      <c r="C44" s="31">
        <v>1829.3</v>
      </c>
      <c r="D44" s="30" t="s">
        <v>131</v>
      </c>
    </row>
    <row r="45" spans="1:4" x14ac:dyDescent="0.15">
      <c r="A45" s="30" t="s">
        <v>86</v>
      </c>
      <c r="B45" s="30" t="s">
        <v>87</v>
      </c>
      <c r="C45" s="31">
        <v>1802.07</v>
      </c>
      <c r="D45" s="30" t="s">
        <v>132</v>
      </c>
    </row>
    <row r="46" spans="1:4" x14ac:dyDescent="0.15">
      <c r="A46" s="30" t="s">
        <v>96</v>
      </c>
      <c r="B46" s="30" t="s">
        <v>89</v>
      </c>
      <c r="C46" s="31">
        <v>1642.5</v>
      </c>
      <c r="D46" s="30" t="s">
        <v>133</v>
      </c>
    </row>
    <row r="47" spans="1:4" x14ac:dyDescent="0.15">
      <c r="A47" s="32" t="s">
        <v>134</v>
      </c>
      <c r="B47" s="32" t="s">
        <v>104</v>
      </c>
      <c r="C47" s="33">
        <v>1555</v>
      </c>
      <c r="D47" s="32" t="s">
        <v>135</v>
      </c>
    </row>
    <row r="48" spans="1:4" x14ac:dyDescent="0.15">
      <c r="A48" s="30" t="s">
        <v>86</v>
      </c>
      <c r="B48" s="30" t="s">
        <v>89</v>
      </c>
      <c r="C48" s="31">
        <v>1352</v>
      </c>
      <c r="D48" s="30" t="s">
        <v>136</v>
      </c>
    </row>
    <row r="49" spans="1:4" x14ac:dyDescent="0.15">
      <c r="A49" s="30" t="s">
        <v>86</v>
      </c>
      <c r="B49" s="30" t="s">
        <v>89</v>
      </c>
      <c r="C49" s="31">
        <v>1263.27</v>
      </c>
      <c r="D49" s="30" t="s">
        <v>137</v>
      </c>
    </row>
    <row r="50" spans="1:4" x14ac:dyDescent="0.15">
      <c r="A50" s="32" t="s">
        <v>86</v>
      </c>
      <c r="B50" s="32" t="s">
        <v>104</v>
      </c>
      <c r="C50" s="33">
        <v>1186</v>
      </c>
      <c r="D50" s="32" t="s">
        <v>138</v>
      </c>
    </row>
    <row r="51" spans="1:4" x14ac:dyDescent="0.15">
      <c r="A51" s="32" t="s">
        <v>86</v>
      </c>
      <c r="B51" s="32" t="s">
        <v>89</v>
      </c>
      <c r="C51" s="33">
        <v>1101.67</v>
      </c>
      <c r="D51" s="32" t="s">
        <v>139</v>
      </c>
    </row>
    <row r="52" spans="1:4" x14ac:dyDescent="0.15">
      <c r="A52" s="30" t="s">
        <v>86</v>
      </c>
      <c r="B52" s="30" t="s">
        <v>89</v>
      </c>
      <c r="C52" s="31">
        <v>1083</v>
      </c>
      <c r="D52" s="30" t="s">
        <v>140</v>
      </c>
    </row>
    <row r="53" spans="1:4" x14ac:dyDescent="0.15">
      <c r="A53" s="30" t="s">
        <v>86</v>
      </c>
      <c r="B53" s="30" t="s">
        <v>87</v>
      </c>
      <c r="C53" s="31">
        <v>1053.1400000000001</v>
      </c>
      <c r="D53" s="30" t="s">
        <v>141</v>
      </c>
    </row>
    <row r="54" spans="1:4" x14ac:dyDescent="0.15">
      <c r="A54" s="32" t="s">
        <v>134</v>
      </c>
      <c r="B54" s="32" t="s">
        <v>104</v>
      </c>
      <c r="C54" s="33">
        <v>979.9</v>
      </c>
      <c r="D54" s="32" t="s">
        <v>125</v>
      </c>
    </row>
    <row r="55" spans="1:4" x14ac:dyDescent="0.15">
      <c r="A55" s="30" t="s">
        <v>96</v>
      </c>
      <c r="B55" s="30" t="s">
        <v>87</v>
      </c>
      <c r="C55" s="31">
        <v>976.75</v>
      </c>
      <c r="D55" s="30" t="s">
        <v>142</v>
      </c>
    </row>
    <row r="56" spans="1:4" x14ac:dyDescent="0.15">
      <c r="A56" s="32" t="s">
        <v>86</v>
      </c>
      <c r="B56" s="32" t="s">
        <v>89</v>
      </c>
      <c r="C56" s="33">
        <v>875.08</v>
      </c>
      <c r="D56" s="32" t="s">
        <v>143</v>
      </c>
    </row>
    <row r="57" spans="1:4" x14ac:dyDescent="0.15">
      <c r="A57" s="32" t="s">
        <v>86</v>
      </c>
      <c r="B57" s="32" t="s">
        <v>91</v>
      </c>
      <c r="C57" s="33">
        <v>813.65</v>
      </c>
      <c r="D57" s="32" t="s">
        <v>144</v>
      </c>
    </row>
    <row r="58" spans="1:4" x14ac:dyDescent="0.15">
      <c r="A58" s="30" t="s">
        <v>96</v>
      </c>
      <c r="B58" s="30" t="s">
        <v>89</v>
      </c>
      <c r="C58" s="31">
        <v>813.1</v>
      </c>
      <c r="D58" s="30" t="s">
        <v>145</v>
      </c>
    </row>
    <row r="59" spans="1:4" x14ac:dyDescent="0.15">
      <c r="A59" s="30" t="s">
        <v>86</v>
      </c>
      <c r="B59" s="30" t="s">
        <v>89</v>
      </c>
      <c r="C59" s="31">
        <v>787.12</v>
      </c>
      <c r="D59" s="30" t="s">
        <v>146</v>
      </c>
    </row>
    <row r="60" spans="1:4" x14ac:dyDescent="0.15">
      <c r="A60" s="30" t="s">
        <v>86</v>
      </c>
      <c r="B60" s="30" t="s">
        <v>89</v>
      </c>
      <c r="C60" s="31">
        <v>764.73000377999995</v>
      </c>
      <c r="D60" s="30" t="s">
        <v>147</v>
      </c>
    </row>
    <row r="61" spans="1:4" x14ac:dyDescent="0.15">
      <c r="A61" s="32" t="s">
        <v>86</v>
      </c>
      <c r="B61" s="32" t="s">
        <v>89</v>
      </c>
      <c r="C61" s="33">
        <v>606.9</v>
      </c>
      <c r="D61" s="32" t="s">
        <v>140</v>
      </c>
    </row>
    <row r="62" spans="1:4" x14ac:dyDescent="0.15">
      <c r="A62" s="32" t="s">
        <v>86</v>
      </c>
      <c r="B62" s="32" t="s">
        <v>89</v>
      </c>
      <c r="C62" s="33">
        <v>600.25</v>
      </c>
      <c r="D62" s="32" t="s">
        <v>148</v>
      </c>
    </row>
    <row r="63" spans="1:4" x14ac:dyDescent="0.15">
      <c r="A63" s="30" t="s">
        <v>134</v>
      </c>
      <c r="B63" s="30" t="s">
        <v>104</v>
      </c>
      <c r="C63" s="31">
        <v>568</v>
      </c>
      <c r="D63" s="30" t="s">
        <v>149</v>
      </c>
    </row>
    <row r="64" spans="1:4" x14ac:dyDescent="0.15">
      <c r="A64" s="32" t="s">
        <v>86</v>
      </c>
      <c r="B64" s="32" t="s">
        <v>87</v>
      </c>
      <c r="C64" s="33">
        <v>556.9</v>
      </c>
      <c r="D64" s="32" t="s">
        <v>150</v>
      </c>
    </row>
    <row r="65" spans="1:4" x14ac:dyDescent="0.15">
      <c r="A65" s="32" t="s">
        <v>96</v>
      </c>
      <c r="B65" s="32" t="s">
        <v>87</v>
      </c>
      <c r="C65" s="33">
        <v>486.3</v>
      </c>
      <c r="D65" s="32" t="s">
        <v>142</v>
      </c>
    </row>
    <row r="66" spans="1:4" x14ac:dyDescent="0.15">
      <c r="A66" s="30" t="s">
        <v>86</v>
      </c>
      <c r="B66" s="30" t="s">
        <v>87</v>
      </c>
      <c r="C66" s="31">
        <v>473.65</v>
      </c>
      <c r="D66" s="30" t="s">
        <v>151</v>
      </c>
    </row>
    <row r="67" spans="1:4" x14ac:dyDescent="0.15">
      <c r="A67" s="32" t="s">
        <v>134</v>
      </c>
      <c r="B67" s="32" t="s">
        <v>87</v>
      </c>
      <c r="C67" s="33">
        <v>446.95</v>
      </c>
      <c r="D67" s="32" t="s">
        <v>97</v>
      </c>
    </row>
    <row r="68" spans="1:4" x14ac:dyDescent="0.15">
      <c r="A68" s="30" t="s">
        <v>134</v>
      </c>
      <c r="B68" s="30" t="s">
        <v>91</v>
      </c>
      <c r="C68" s="31">
        <v>434.03</v>
      </c>
      <c r="D68" s="30" t="s">
        <v>152</v>
      </c>
    </row>
    <row r="69" spans="1:4" x14ac:dyDescent="0.15">
      <c r="A69" s="30" t="s">
        <v>86</v>
      </c>
      <c r="B69" s="30" t="s">
        <v>91</v>
      </c>
      <c r="C69" s="31">
        <v>427.41</v>
      </c>
      <c r="D69" s="30" t="s">
        <v>153</v>
      </c>
    </row>
    <row r="70" spans="1:4" x14ac:dyDescent="0.15">
      <c r="A70" s="32" t="s">
        <v>86</v>
      </c>
      <c r="B70" s="32" t="s">
        <v>87</v>
      </c>
      <c r="C70" s="33">
        <v>413.5</v>
      </c>
      <c r="D70" s="32" t="s">
        <v>154</v>
      </c>
    </row>
    <row r="71" spans="1:4" x14ac:dyDescent="0.15">
      <c r="A71" s="30" t="s">
        <v>86</v>
      </c>
      <c r="B71" s="30" t="s">
        <v>87</v>
      </c>
      <c r="C71" s="31">
        <v>394.2</v>
      </c>
      <c r="D71" s="30" t="s">
        <v>155</v>
      </c>
    </row>
    <row r="72" spans="1:4" x14ac:dyDescent="0.15">
      <c r="A72" s="30" t="s">
        <v>86</v>
      </c>
      <c r="B72" s="30" t="s">
        <v>87</v>
      </c>
      <c r="C72" s="31">
        <v>344.3</v>
      </c>
      <c r="D72" s="30" t="s">
        <v>156</v>
      </c>
    </row>
    <row r="73" spans="1:4" x14ac:dyDescent="0.15">
      <c r="A73" s="32" t="s">
        <v>86</v>
      </c>
      <c r="B73" s="32" t="s">
        <v>87</v>
      </c>
      <c r="C73" s="33">
        <v>334.32999694</v>
      </c>
      <c r="D73" s="32" t="s">
        <v>157</v>
      </c>
    </row>
    <row r="74" spans="1:4" x14ac:dyDescent="0.15">
      <c r="A74" s="30" t="s">
        <v>134</v>
      </c>
      <c r="B74" s="30" t="s">
        <v>89</v>
      </c>
      <c r="C74" s="31">
        <v>286.33999999999997</v>
      </c>
      <c r="D74" s="30" t="s">
        <v>158</v>
      </c>
    </row>
    <row r="75" spans="1:4" x14ac:dyDescent="0.15">
      <c r="A75" s="32" t="s">
        <v>134</v>
      </c>
      <c r="B75" s="32" t="s">
        <v>104</v>
      </c>
      <c r="C75" s="33">
        <v>280.95</v>
      </c>
      <c r="D75" s="32" t="s">
        <v>159</v>
      </c>
    </row>
    <row r="76" spans="1:4" x14ac:dyDescent="0.15">
      <c r="A76" s="32" t="s">
        <v>86</v>
      </c>
      <c r="B76" s="32" t="s">
        <v>87</v>
      </c>
      <c r="C76" s="33">
        <v>261</v>
      </c>
      <c r="D76" s="32" t="s">
        <v>142</v>
      </c>
    </row>
    <row r="77" spans="1:4" x14ac:dyDescent="0.15">
      <c r="A77" s="30" t="s">
        <v>86</v>
      </c>
      <c r="B77" s="30" t="s">
        <v>87</v>
      </c>
      <c r="C77" s="31">
        <v>250</v>
      </c>
      <c r="D77" s="30" t="s">
        <v>160</v>
      </c>
    </row>
    <row r="78" spans="1:4" x14ac:dyDescent="0.15">
      <c r="A78" s="32" t="s">
        <v>86</v>
      </c>
      <c r="B78" s="32" t="s">
        <v>87</v>
      </c>
      <c r="C78" s="33">
        <v>236.5</v>
      </c>
      <c r="D78" s="32" t="s">
        <v>161</v>
      </c>
    </row>
    <row r="79" spans="1:4" x14ac:dyDescent="0.15">
      <c r="A79" s="30" t="s">
        <v>134</v>
      </c>
      <c r="B79" s="30" t="s">
        <v>89</v>
      </c>
      <c r="C79" s="31">
        <v>232.64</v>
      </c>
      <c r="D79" s="30" t="s">
        <v>162</v>
      </c>
    </row>
    <row r="80" spans="1:4" x14ac:dyDescent="0.15">
      <c r="A80" s="32" t="s">
        <v>134</v>
      </c>
      <c r="B80" s="32" t="s">
        <v>89</v>
      </c>
      <c r="C80" s="33">
        <v>232.62</v>
      </c>
      <c r="D80" s="32" t="s">
        <v>163</v>
      </c>
    </row>
    <row r="81" spans="1:4" x14ac:dyDescent="0.15">
      <c r="A81" s="32" t="s">
        <v>134</v>
      </c>
      <c r="B81" s="32" t="s">
        <v>89</v>
      </c>
      <c r="C81" s="33">
        <v>229.86</v>
      </c>
      <c r="D81" s="32" t="s">
        <v>164</v>
      </c>
    </row>
    <row r="82" spans="1:4" x14ac:dyDescent="0.15">
      <c r="A82" s="32" t="s">
        <v>134</v>
      </c>
      <c r="B82" s="32" t="s">
        <v>87</v>
      </c>
      <c r="C82" s="33">
        <v>228.7</v>
      </c>
      <c r="D82" s="32" t="s">
        <v>165</v>
      </c>
    </row>
    <row r="83" spans="1:4" x14ac:dyDescent="0.15">
      <c r="A83" s="32" t="s">
        <v>134</v>
      </c>
      <c r="B83" s="32" t="s">
        <v>89</v>
      </c>
      <c r="C83" s="33">
        <v>217.11</v>
      </c>
      <c r="D83" s="32" t="s">
        <v>166</v>
      </c>
    </row>
    <row r="84" spans="1:4" x14ac:dyDescent="0.15">
      <c r="A84" s="32" t="s">
        <v>134</v>
      </c>
      <c r="B84" s="32" t="s">
        <v>91</v>
      </c>
      <c r="C84" s="33">
        <v>216.79</v>
      </c>
      <c r="D84" s="32" t="s">
        <v>167</v>
      </c>
    </row>
    <row r="85" spans="1:4" x14ac:dyDescent="0.15">
      <c r="A85" s="30" t="s">
        <v>86</v>
      </c>
      <c r="B85" s="30" t="s">
        <v>89</v>
      </c>
      <c r="C85" s="31">
        <v>211.18</v>
      </c>
      <c r="D85" s="30" t="s">
        <v>143</v>
      </c>
    </row>
    <row r="86" spans="1:4" x14ac:dyDescent="0.15">
      <c r="A86" s="30" t="s">
        <v>134</v>
      </c>
      <c r="B86" s="30" t="s">
        <v>87</v>
      </c>
      <c r="C86" s="31">
        <v>210.56999945000001</v>
      </c>
      <c r="D86" s="30" t="s">
        <v>120</v>
      </c>
    </row>
    <row r="87" spans="1:4" x14ac:dyDescent="0.15">
      <c r="A87" s="30" t="s">
        <v>134</v>
      </c>
      <c r="B87" s="30" t="s">
        <v>87</v>
      </c>
      <c r="C87" s="31">
        <v>200.62</v>
      </c>
      <c r="D87" s="30" t="s">
        <v>168</v>
      </c>
    </row>
    <row r="88" spans="1:4" x14ac:dyDescent="0.15">
      <c r="A88" s="30" t="s">
        <v>134</v>
      </c>
      <c r="B88" s="30" t="s">
        <v>89</v>
      </c>
      <c r="C88" s="31">
        <v>181.8</v>
      </c>
      <c r="D88" s="30" t="s">
        <v>169</v>
      </c>
    </row>
    <row r="89" spans="1:4" x14ac:dyDescent="0.15">
      <c r="A89" s="32" t="s">
        <v>86</v>
      </c>
      <c r="B89" s="32" t="s">
        <v>87</v>
      </c>
      <c r="C89" s="33">
        <v>179.44</v>
      </c>
      <c r="D89" s="32" t="s">
        <v>170</v>
      </c>
    </row>
    <row r="90" spans="1:4" x14ac:dyDescent="0.15">
      <c r="A90" s="32" t="s">
        <v>134</v>
      </c>
      <c r="B90" s="32" t="s">
        <v>91</v>
      </c>
      <c r="C90" s="33">
        <v>178.08</v>
      </c>
      <c r="D90" s="32" t="s">
        <v>171</v>
      </c>
    </row>
    <row r="91" spans="1:4" x14ac:dyDescent="0.15">
      <c r="A91" s="32" t="s">
        <v>134</v>
      </c>
      <c r="B91" s="32" t="s">
        <v>91</v>
      </c>
      <c r="C91" s="33">
        <v>177.67</v>
      </c>
      <c r="D91" s="32" t="s">
        <v>172</v>
      </c>
    </row>
    <row r="92" spans="1:4" x14ac:dyDescent="0.15">
      <c r="A92" s="32" t="s">
        <v>86</v>
      </c>
      <c r="B92" s="32" t="s">
        <v>87</v>
      </c>
      <c r="C92" s="33">
        <v>175.5</v>
      </c>
      <c r="D92" s="32" t="s">
        <v>173</v>
      </c>
    </row>
    <row r="93" spans="1:4" x14ac:dyDescent="0.15">
      <c r="A93" s="30" t="s">
        <v>134</v>
      </c>
      <c r="B93" s="30" t="s">
        <v>89</v>
      </c>
      <c r="C93" s="31">
        <v>173.58</v>
      </c>
      <c r="D93" s="30" t="s">
        <v>174</v>
      </c>
    </row>
    <row r="94" spans="1:4" x14ac:dyDescent="0.15">
      <c r="A94" s="32" t="s">
        <v>86</v>
      </c>
      <c r="B94" s="32" t="s">
        <v>87</v>
      </c>
      <c r="C94" s="33">
        <v>159.9</v>
      </c>
      <c r="D94" s="32" t="s">
        <v>175</v>
      </c>
    </row>
    <row r="95" spans="1:4" x14ac:dyDescent="0.15">
      <c r="A95" s="32" t="s">
        <v>86</v>
      </c>
      <c r="B95" s="32" t="s">
        <v>87</v>
      </c>
      <c r="C95" s="33">
        <v>159.9</v>
      </c>
      <c r="D95" s="32" t="s">
        <v>176</v>
      </c>
    </row>
    <row r="96" spans="1:4" x14ac:dyDescent="0.15">
      <c r="A96" s="32" t="s">
        <v>134</v>
      </c>
      <c r="B96" s="32" t="s">
        <v>87</v>
      </c>
      <c r="C96" s="33">
        <v>154.55000000000001</v>
      </c>
      <c r="D96" s="32" t="s">
        <v>177</v>
      </c>
    </row>
    <row r="97" spans="1:4" x14ac:dyDescent="0.15">
      <c r="A97" s="32" t="s">
        <v>134</v>
      </c>
      <c r="B97" s="32" t="s">
        <v>89</v>
      </c>
      <c r="C97" s="33">
        <v>139.46</v>
      </c>
      <c r="D97" s="32" t="s">
        <v>178</v>
      </c>
    </row>
    <row r="98" spans="1:4" x14ac:dyDescent="0.15">
      <c r="A98" s="32" t="s">
        <v>134</v>
      </c>
      <c r="B98" s="32" t="s">
        <v>87</v>
      </c>
      <c r="C98" s="33">
        <v>126.36</v>
      </c>
      <c r="D98" s="32" t="s">
        <v>179</v>
      </c>
    </row>
    <row r="99" spans="1:4" x14ac:dyDescent="0.15">
      <c r="A99" s="32" t="s">
        <v>134</v>
      </c>
      <c r="B99" s="32" t="s">
        <v>87</v>
      </c>
      <c r="C99" s="33">
        <v>121.95999956999999</v>
      </c>
      <c r="D99" s="32" t="s">
        <v>120</v>
      </c>
    </row>
    <row r="100" spans="1:4" x14ac:dyDescent="0.15">
      <c r="A100" s="30" t="s">
        <v>134</v>
      </c>
      <c r="B100" s="30" t="s">
        <v>104</v>
      </c>
      <c r="C100" s="31">
        <v>114.5</v>
      </c>
      <c r="D100" s="30" t="s">
        <v>138</v>
      </c>
    </row>
    <row r="101" spans="1:4" x14ac:dyDescent="0.15">
      <c r="A101" s="30" t="s">
        <v>134</v>
      </c>
      <c r="B101" s="30" t="s">
        <v>87</v>
      </c>
      <c r="C101" s="31">
        <v>109.45699999999999</v>
      </c>
      <c r="D101" s="30" t="s">
        <v>180</v>
      </c>
    </row>
    <row r="102" spans="1:4" x14ac:dyDescent="0.15">
      <c r="A102" s="32" t="s">
        <v>134</v>
      </c>
      <c r="B102" s="32" t="s">
        <v>104</v>
      </c>
      <c r="C102" s="33">
        <v>103.97</v>
      </c>
      <c r="D102" s="32" t="s">
        <v>181</v>
      </c>
    </row>
    <row r="103" spans="1:4" x14ac:dyDescent="0.15">
      <c r="A103" s="32" t="s">
        <v>134</v>
      </c>
      <c r="B103" s="32" t="s">
        <v>87</v>
      </c>
      <c r="C103" s="33">
        <v>102.89</v>
      </c>
      <c r="D103" s="32" t="s">
        <v>182</v>
      </c>
    </row>
    <row r="104" spans="1:4" x14ac:dyDescent="0.15">
      <c r="A104" s="30" t="s">
        <v>134</v>
      </c>
      <c r="B104" s="30" t="s">
        <v>91</v>
      </c>
      <c r="C104" s="31">
        <v>97.72</v>
      </c>
      <c r="D104" s="30" t="s">
        <v>183</v>
      </c>
    </row>
    <row r="105" spans="1:4" x14ac:dyDescent="0.15">
      <c r="A105" s="30" t="s">
        <v>134</v>
      </c>
      <c r="B105" s="30" t="s">
        <v>87</v>
      </c>
      <c r="C105" s="31">
        <v>96.08</v>
      </c>
      <c r="D105" s="30" t="s">
        <v>184</v>
      </c>
    </row>
    <row r="106" spans="1:4" x14ac:dyDescent="0.15">
      <c r="A106" s="32" t="s">
        <v>134</v>
      </c>
      <c r="B106" s="32" t="s">
        <v>89</v>
      </c>
      <c r="C106" s="33">
        <v>89.1</v>
      </c>
      <c r="D106" s="32" t="s">
        <v>185</v>
      </c>
    </row>
    <row r="107" spans="1:4" x14ac:dyDescent="0.15">
      <c r="A107" s="32" t="s">
        <v>86</v>
      </c>
      <c r="B107" s="32" t="s">
        <v>87</v>
      </c>
      <c r="C107" s="33">
        <v>83.4</v>
      </c>
      <c r="D107" s="32" t="s">
        <v>186</v>
      </c>
    </row>
    <row r="108" spans="1:4" x14ac:dyDescent="0.15">
      <c r="A108" s="32" t="s">
        <v>134</v>
      </c>
      <c r="B108" s="32" t="s">
        <v>89</v>
      </c>
      <c r="C108" s="33">
        <v>76.52</v>
      </c>
      <c r="D108" s="32" t="s">
        <v>174</v>
      </c>
    </row>
    <row r="109" spans="1:4" x14ac:dyDescent="0.15">
      <c r="A109" s="32" t="s">
        <v>134</v>
      </c>
      <c r="B109" s="32" t="s">
        <v>91</v>
      </c>
      <c r="C109" s="33">
        <v>72.72</v>
      </c>
      <c r="D109" s="32" t="s">
        <v>183</v>
      </c>
    </row>
    <row r="110" spans="1:4" x14ac:dyDescent="0.15">
      <c r="A110" s="32" t="s">
        <v>134</v>
      </c>
      <c r="B110" s="32" t="s">
        <v>87</v>
      </c>
      <c r="C110" s="33">
        <v>63.06</v>
      </c>
      <c r="D110" s="32" t="s">
        <v>187</v>
      </c>
    </row>
    <row r="111" spans="1:4" x14ac:dyDescent="0.15">
      <c r="A111" s="30" t="s">
        <v>134</v>
      </c>
      <c r="B111" s="30" t="s">
        <v>91</v>
      </c>
      <c r="C111" s="31">
        <v>46.05</v>
      </c>
      <c r="D111" s="30" t="s">
        <v>188</v>
      </c>
    </row>
    <row r="112" spans="1:4" x14ac:dyDescent="0.15">
      <c r="A112" s="30" t="s">
        <v>134</v>
      </c>
      <c r="B112" s="30" t="s">
        <v>89</v>
      </c>
      <c r="C112" s="31">
        <v>40.51</v>
      </c>
      <c r="D112" s="30" t="s">
        <v>189</v>
      </c>
    </row>
    <row r="113" spans="1:4" x14ac:dyDescent="0.15">
      <c r="A113" s="32" t="s">
        <v>86</v>
      </c>
      <c r="B113" s="32" t="s">
        <v>91</v>
      </c>
      <c r="C113" s="33">
        <v>38</v>
      </c>
      <c r="D113" s="32" t="s">
        <v>190</v>
      </c>
    </row>
    <row r="114" spans="1:4" x14ac:dyDescent="0.15">
      <c r="A114" s="30" t="s">
        <v>134</v>
      </c>
      <c r="B114" s="30" t="s">
        <v>87</v>
      </c>
      <c r="C114" s="31">
        <v>36.450000000000003</v>
      </c>
      <c r="D114" s="30" t="s">
        <v>191</v>
      </c>
    </row>
    <row r="115" spans="1:4" x14ac:dyDescent="0.15">
      <c r="A115" s="32" t="s">
        <v>134</v>
      </c>
      <c r="B115" s="32" t="s">
        <v>87</v>
      </c>
      <c r="C115" s="33">
        <v>27.5</v>
      </c>
      <c r="D115" s="32" t="s">
        <v>192</v>
      </c>
    </row>
    <row r="116" spans="1:4" x14ac:dyDescent="0.15">
      <c r="A116" s="30" t="s">
        <v>134</v>
      </c>
      <c r="B116" s="30" t="s">
        <v>91</v>
      </c>
      <c r="C116" s="31">
        <v>12</v>
      </c>
      <c r="D116" s="30" t="s">
        <v>193</v>
      </c>
    </row>
    <row r="117" spans="1:4" x14ac:dyDescent="0.15">
      <c r="A117" s="30" t="s">
        <v>134</v>
      </c>
      <c r="B117" s="30" t="s">
        <v>91</v>
      </c>
      <c r="C117" s="31">
        <v>10</v>
      </c>
      <c r="D117" s="30" t="s">
        <v>194</v>
      </c>
    </row>
    <row r="118" spans="1:4" x14ac:dyDescent="0.15">
      <c r="A118" s="30" t="s">
        <v>134</v>
      </c>
      <c r="B118" s="30" t="s">
        <v>91</v>
      </c>
      <c r="C118" s="31">
        <v>7.77</v>
      </c>
      <c r="D118" s="30" t="s">
        <v>195</v>
      </c>
    </row>
    <row r="119" spans="1:4" x14ac:dyDescent="0.15">
      <c r="A119" s="30" t="s">
        <v>134</v>
      </c>
      <c r="B119" s="30" t="s">
        <v>91</v>
      </c>
      <c r="C119" s="31">
        <v>0</v>
      </c>
      <c r="D119" s="30" t="s">
        <v>167</v>
      </c>
    </row>
    <row r="120" spans="1:4" x14ac:dyDescent="0.15">
      <c r="A120" s="30" t="s">
        <v>134</v>
      </c>
      <c r="B120" s="30" t="s">
        <v>91</v>
      </c>
      <c r="C120" s="31">
        <v>0</v>
      </c>
      <c r="D120" s="30" t="s">
        <v>196</v>
      </c>
    </row>
    <row r="121" spans="1:4" x14ac:dyDescent="0.15">
      <c r="A121" s="32" t="s">
        <v>134</v>
      </c>
      <c r="B121" s="32" t="s">
        <v>91</v>
      </c>
      <c r="C121" s="33">
        <v>0</v>
      </c>
      <c r="D121" s="32" t="s">
        <v>197</v>
      </c>
    </row>
    <row r="122" spans="1:4" x14ac:dyDescent="0.15">
      <c r="A122" s="32" t="s">
        <v>134</v>
      </c>
      <c r="B122" s="32" t="s">
        <v>91</v>
      </c>
      <c r="C122" s="33">
        <v>0</v>
      </c>
      <c r="D122" s="32" t="s">
        <v>198</v>
      </c>
    </row>
    <row r="123" spans="1:4" x14ac:dyDescent="0.15">
      <c r="A123" s="32" t="s">
        <v>134</v>
      </c>
      <c r="B123" s="32" t="s">
        <v>91</v>
      </c>
      <c r="C123" s="33">
        <v>0</v>
      </c>
      <c r="D123" s="32" t="s">
        <v>199</v>
      </c>
    </row>
    <row r="124" spans="1:4" x14ac:dyDescent="0.15">
      <c r="A124" s="30" t="s">
        <v>134</v>
      </c>
      <c r="B124" s="30" t="s">
        <v>91</v>
      </c>
      <c r="C124" s="31">
        <v>0</v>
      </c>
      <c r="D124" s="30" t="s">
        <v>200</v>
      </c>
    </row>
    <row r="125" spans="1:4" x14ac:dyDescent="0.15">
      <c r="A125" s="30" t="s">
        <v>134</v>
      </c>
      <c r="B125" s="30" t="s">
        <v>91</v>
      </c>
      <c r="C125" s="31">
        <v>0</v>
      </c>
      <c r="D125" s="30" t="s">
        <v>199</v>
      </c>
    </row>
    <row r="126" spans="1:4" x14ac:dyDescent="0.15">
      <c r="A126" s="30" t="s">
        <v>96</v>
      </c>
      <c r="B126" s="30" t="s">
        <v>89</v>
      </c>
      <c r="C126" s="31">
        <v>0</v>
      </c>
      <c r="D126" s="30" t="s">
        <v>201</v>
      </c>
    </row>
    <row r="127" spans="1:4" x14ac:dyDescent="0.15">
      <c r="A127" s="32" t="s">
        <v>96</v>
      </c>
      <c r="B127" s="32" t="s">
        <v>89</v>
      </c>
      <c r="C127" s="33">
        <v>0</v>
      </c>
      <c r="D127" s="32" t="s">
        <v>202</v>
      </c>
    </row>
    <row r="128" spans="1:4" x14ac:dyDescent="0.15">
      <c r="A128" s="30" t="s">
        <v>96</v>
      </c>
      <c r="B128" s="30" t="s">
        <v>89</v>
      </c>
      <c r="C128" s="31">
        <v>0</v>
      </c>
      <c r="D128" s="30" t="s">
        <v>203</v>
      </c>
    </row>
    <row r="129" spans="1:4" x14ac:dyDescent="0.15">
      <c r="A129" s="32" t="s">
        <v>134</v>
      </c>
      <c r="B129" s="32" t="s">
        <v>87</v>
      </c>
      <c r="C129" s="33">
        <v>0</v>
      </c>
      <c r="D129" s="32" t="s">
        <v>204</v>
      </c>
    </row>
    <row r="130" spans="1:4" x14ac:dyDescent="0.15">
      <c r="A130" s="30" t="s">
        <v>86</v>
      </c>
      <c r="B130" s="30" t="s">
        <v>104</v>
      </c>
      <c r="C130" s="31">
        <v>0</v>
      </c>
      <c r="D130" s="30" t="s">
        <v>205</v>
      </c>
    </row>
    <row r="131" spans="1:4" x14ac:dyDescent="0.15">
      <c r="A131" s="32" t="s">
        <v>86</v>
      </c>
      <c r="B131" s="32" t="s">
        <v>91</v>
      </c>
      <c r="C131" s="33">
        <v>0</v>
      </c>
      <c r="D131" s="32" t="s">
        <v>206</v>
      </c>
    </row>
    <row r="132" spans="1:4" x14ac:dyDescent="0.15">
      <c r="A132" s="30" t="s">
        <v>96</v>
      </c>
      <c r="B132" s="30" t="s">
        <v>89</v>
      </c>
      <c r="C132" s="31">
        <v>0</v>
      </c>
      <c r="D132" s="30" t="s">
        <v>207</v>
      </c>
    </row>
    <row r="133" spans="1:4" x14ac:dyDescent="0.15">
      <c r="A133" s="32" t="s">
        <v>134</v>
      </c>
      <c r="B133" s="32" t="s">
        <v>89</v>
      </c>
      <c r="C133" s="33">
        <v>0</v>
      </c>
      <c r="D133" s="32" t="s">
        <v>208</v>
      </c>
    </row>
    <row r="134" spans="1:4" x14ac:dyDescent="0.15">
      <c r="A134" s="32" t="s">
        <v>134</v>
      </c>
      <c r="B134" s="32" t="s">
        <v>87</v>
      </c>
      <c r="C134" s="33">
        <v>0</v>
      </c>
      <c r="D134" s="32" t="s">
        <v>191</v>
      </c>
    </row>
    <row r="135" spans="1:4" x14ac:dyDescent="0.15">
      <c r="A135" s="30" t="s">
        <v>134</v>
      </c>
      <c r="B135" s="30" t="s">
        <v>87</v>
      </c>
      <c r="C135" s="31">
        <v>0</v>
      </c>
      <c r="D135" s="30" t="s">
        <v>209</v>
      </c>
    </row>
    <row r="136" spans="1:4" x14ac:dyDescent="0.15">
      <c r="A136" s="32" t="s">
        <v>134</v>
      </c>
      <c r="B136" s="32" t="s">
        <v>91</v>
      </c>
      <c r="C136" s="33">
        <v>0</v>
      </c>
      <c r="D136" s="32" t="s">
        <v>210</v>
      </c>
    </row>
    <row r="137" spans="1:4" x14ac:dyDescent="0.15">
      <c r="A137" s="32" t="s">
        <v>134</v>
      </c>
      <c r="B137" s="32" t="s">
        <v>91</v>
      </c>
      <c r="C137" s="33">
        <v>0</v>
      </c>
      <c r="D137" s="32" t="s">
        <v>211</v>
      </c>
    </row>
    <row r="138" spans="1:4" x14ac:dyDescent="0.15">
      <c r="A138" s="32" t="s">
        <v>134</v>
      </c>
      <c r="B138" s="32" t="s">
        <v>89</v>
      </c>
      <c r="C138" s="33">
        <v>0</v>
      </c>
      <c r="D138" s="32" t="s">
        <v>212</v>
      </c>
    </row>
    <row r="139" spans="1:4" x14ac:dyDescent="0.15">
      <c r="A139" s="32" t="s">
        <v>134</v>
      </c>
      <c r="B139" s="32" t="s">
        <v>91</v>
      </c>
      <c r="C139" s="33">
        <v>0</v>
      </c>
      <c r="D139" s="32" t="s">
        <v>213</v>
      </c>
    </row>
    <row r="140" spans="1:4" x14ac:dyDescent="0.15">
      <c r="A140" s="30" t="s">
        <v>134</v>
      </c>
      <c r="B140" s="30" t="s">
        <v>87</v>
      </c>
      <c r="C140" s="31">
        <v>0</v>
      </c>
      <c r="D140" s="30" t="s">
        <v>214</v>
      </c>
    </row>
    <row r="141" spans="1:4" x14ac:dyDescent="0.15">
      <c r="A141" s="32" t="s">
        <v>96</v>
      </c>
      <c r="B141" s="32" t="s">
        <v>104</v>
      </c>
      <c r="C141" s="33">
        <v>0</v>
      </c>
      <c r="D141" s="32" t="s">
        <v>105</v>
      </c>
    </row>
  </sheetData>
  <sheetProtection algorithmName="SHA-512" hashValue="2+6oe0xyfHuA9mPJLxLappxqrVqd6CDxWyNnOTYmH+iz+xX8i6xA0vtjN2hHqfcRFuv+bp2o1bex29eeWFEOCg==" saltValue="vsVPmWOfUXuuXYtMrrjUGA==" spinCount="100000" sheet="1" objects="1" scenarios="1" selectLockedCells="1" selectUnlockedCells="1"/>
  <autoFilter ref="A2:D141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BAEA7-1F53-46CA-A3CB-4E9140DC0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3D7B8-D59D-4BEE-9E6A-D907AD2D05F7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3be5872-86af-43f0-bdbf-c4d5dacb6b1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5F0395-C645-4437-AD3E-C564CA308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2026-03-16T14:24:03Z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