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datadfs.frd.shsdir.nl\orgData\BZK\RIS\Inkoopdoss\SZW\EA\201865005.001.009 - CATM Specialistisch Vloeronderhoud\04. NvI 1\04 Definitief\"/>
    </mc:Choice>
  </mc:AlternateContent>
  <xr:revisionPtr revIDLastSave="0" documentId="13_ncr:1_{BD8B4CEC-6A9A-4E31-9B8E-5FCC5F56F6FF}" xr6:coauthVersionLast="47" xr6:coauthVersionMax="47" xr10:uidLastSave="{00000000-0000-0000-0000-000000000000}"/>
  <bookViews>
    <workbookView xWindow="-28920" yWindow="1725" windowWidth="29040" windowHeight="15720" xr2:uid="{00000000-000D-0000-FFFF-FFFF00000000}"/>
  </bookViews>
  <sheets>
    <sheet name="Voorblad en leeswijzer" sheetId="9" r:id="rId1"/>
    <sheet name="Berekening volume" sheetId="8" r:id="rId2"/>
    <sheet name="Prijzen" sheetId="3" r:id="rId3"/>
    <sheet name="Opbouw uurtarief" sheetId="5" r:id="rId4"/>
    <sheet name="Toeslagberekening" sheetId="2" r:id="rId5"/>
    <sheet name="Locatielijst " sheetId="13" r:id="rId6"/>
  </sheets>
  <definedNames>
    <definedName name="_" hidden="1">#REF!</definedName>
    <definedName name="__123Graph_A" hidden="1">#REF!</definedName>
    <definedName name="__123Graph_B" hidden="1">#REF!</definedName>
    <definedName name="__1F" hidden="1">#REF!</definedName>
    <definedName name="__2_0_F" hidden="1">#REF!</definedName>
    <definedName name="__2F" hidden="1">#REF!</definedName>
    <definedName name="__3F" hidden="1">#REF!</definedName>
    <definedName name="__4_0_F" hidden="1">#REF!</definedName>
    <definedName name="__5_0_F" hidden="1">#REF!</definedName>
    <definedName name="__c" hidden="1">#REF!</definedName>
    <definedName name="_1_________F" hidden="1">#REF!</definedName>
    <definedName name="_1_0_F" localSheetId="0" hidden="1">#REF!</definedName>
    <definedName name="_1_0_F" hidden="1">#REF!</definedName>
    <definedName name="_10_0_F" hidden="1">#REF!</definedName>
    <definedName name="_11_0_F" hidden="1">#REF!</definedName>
    <definedName name="_11F" hidden="1">#REF!</definedName>
    <definedName name="_12_0_F" hidden="1">#REF!</definedName>
    <definedName name="_13F" hidden="1">#REF!</definedName>
    <definedName name="_14_0_F" hidden="1">#REF!</definedName>
    <definedName name="_15_0_F" hidden="1">#REF!</definedName>
    <definedName name="_16_0_F" hidden="1">#REF!</definedName>
    <definedName name="_1F" hidden="1">#REF!</definedName>
    <definedName name="_2_______0_F" hidden="1">#REF!</definedName>
    <definedName name="_2_0_F" hidden="1">#REF!</definedName>
    <definedName name="_20_0_F" hidden="1">#REF!</definedName>
    <definedName name="_2F" hidden="1">#REF!</definedName>
    <definedName name="_3_0_F" hidden="1">#REF!</definedName>
    <definedName name="_36_0_F" hidden="1">#REF!</definedName>
    <definedName name="_37_0_F" hidden="1">#REF!</definedName>
    <definedName name="_3F" hidden="1">#REF!</definedName>
    <definedName name="_4_0_F" hidden="1">#REF!</definedName>
    <definedName name="_45F" hidden="1">#REF!</definedName>
    <definedName name="_4F" hidden="1">#REF!</definedName>
    <definedName name="_5_0_F" hidden="1">#REF!</definedName>
    <definedName name="_5F" hidden="1">#REF!</definedName>
    <definedName name="_6_0_F" hidden="1">#REF!</definedName>
    <definedName name="_6F" hidden="1">#REF!</definedName>
    <definedName name="_7_0_F" hidden="1">#REF!</definedName>
    <definedName name="_7F" hidden="1">#REF!</definedName>
    <definedName name="_8_0_F" hidden="1">#REF!</definedName>
    <definedName name="_8F" hidden="1">#REF!</definedName>
    <definedName name="_9_0_F" hidden="1">#REF!</definedName>
    <definedName name="_90_0_F" hidden="1">#REF!</definedName>
    <definedName name="_9F" hidden="1">#REF!</definedName>
    <definedName name="_c" hidden="1">#REF!</definedName>
    <definedName name="_Dist_Bin" hidden="1">#REF!</definedName>
    <definedName name="_Dist_Values" hidden="1">#REF!</definedName>
    <definedName name="_Fill" localSheetId="0" hidden="1">#REF!</definedName>
    <definedName name="_Fill" hidden="1">#REF!</definedName>
    <definedName name="_fill2" hidden="1">#REF!</definedName>
    <definedName name="_filll" hidden="1">#REF!</definedName>
    <definedName name="_xlnm._FilterDatabase" localSheetId="1" hidden="1">'Berekening volume'!$B$3:$I$17</definedName>
    <definedName name="_xlnm._FilterDatabase" localSheetId="5" hidden="1">'Locatielijst '!$A$1:$D$130</definedName>
    <definedName name="_xlnm._FilterDatabase" localSheetId="2" hidden="1">Prijzen!$B$3:$I$17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Sort2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aaaaa" hidden="1">#REF!</definedName>
    <definedName name="Aanneemsomxyz" hidden="1">#REF!</definedName>
    <definedName name="AccessDatabase" hidden="1">"C:\data\excel\BASISWP.mdb"</definedName>
    <definedName name="Additioneel" hidden="1">#REF!</definedName>
    <definedName name="asdafasfasd" localSheetId="1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asdafasfasd" localSheetId="5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asdafasfasd" localSheetId="2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asdafasfasd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b" hidden="1">#REF!</definedName>
    <definedName name="bbbb" hidden="1">#REF!</definedName>
    <definedName name="ccccc" localSheetId="1" hidden="1">{"'ma_vr'!$A$1:$AA$42"}</definedName>
    <definedName name="ccccc" localSheetId="5" hidden="1">{"'ma_vr'!$A$1:$AA$42"}</definedName>
    <definedName name="ccccc" localSheetId="2" hidden="1">{"'ma_vr'!$A$1:$AA$42"}</definedName>
    <definedName name="ccccc" hidden="1">{"'ma_vr'!$A$1:$AA$42"}</definedName>
    <definedName name="dddd" localSheetId="1" hidden="1">{"'Blad1'!$A$1:$Q$51"}</definedName>
    <definedName name="dddd" localSheetId="5" hidden="1">{"'Blad1'!$A$1:$Q$51"}</definedName>
    <definedName name="dddd" localSheetId="2" hidden="1">{"'Blad1'!$A$1:$Q$51"}</definedName>
    <definedName name="dddd" hidden="1">{"'Blad1'!$A$1:$Q$51"}</definedName>
    <definedName name="dertien" localSheetId="1" hidden="1">{"'ma_vr'!$A$1:$AA$42"}</definedName>
    <definedName name="dertien" localSheetId="5" hidden="1">{"'ma_vr'!$A$1:$AA$42"}</definedName>
    <definedName name="dertien" localSheetId="2" hidden="1">{"'ma_vr'!$A$1:$AA$42"}</definedName>
    <definedName name="dertien" localSheetId="0" hidden="1">{"'ma_vr'!$A$1:$AA$42"}</definedName>
    <definedName name="dertien" hidden="1">{"'ma_vr'!$A$1:$AA$42"}</definedName>
    <definedName name="dffdf" hidden="1">#REF!</definedName>
    <definedName name="eeeee" localSheetId="1" hidden="1">{"'ma_vr'!$A$1:$AA$42"}</definedName>
    <definedName name="eeeee" localSheetId="5" hidden="1">{"'ma_vr'!$A$1:$AA$42"}</definedName>
    <definedName name="eeeee" localSheetId="2" hidden="1">{"'ma_vr'!$A$1:$AA$42"}</definedName>
    <definedName name="eeeee" hidden="1">{"'ma_vr'!$A$1:$AA$42"}</definedName>
    <definedName name="ExactAddinConnection" hidden="1">"001"</definedName>
    <definedName name="ExactAddinConnection.001" hidden="1">"iapetos;001;kosmanh;1"</definedName>
    <definedName name="ExactAddinConnection.002" hidden="1">"iapetos;002;kosmanh;1"</definedName>
    <definedName name="ExactAddinReports" hidden="1">1</definedName>
    <definedName name="ff" hidden="1">#REF!</definedName>
    <definedName name="fghf" hidden="1">#REF!</definedName>
    <definedName name="gs" hidden="1">#REF!</definedName>
    <definedName name="gy" hidden="1">#REF!</definedName>
    <definedName name="han" localSheetId="0" hidden="1">#REF!</definedName>
    <definedName name="han" hidden="1">#REF!</definedName>
    <definedName name="html" localSheetId="1" hidden="1">{"'Blad1'!$A$1:$Q$51"}</definedName>
    <definedName name="html" localSheetId="5" hidden="1">{"'Blad1'!$A$1:$Q$51"}</definedName>
    <definedName name="html" localSheetId="2" hidden="1">{"'Blad1'!$A$1:$Q$51"}</definedName>
    <definedName name="html" localSheetId="0" hidden="1">{"'Blad1'!$A$1:$Q$51"}</definedName>
    <definedName name="html" hidden="1">{"'Blad1'!$A$1:$Q$51"}</definedName>
    <definedName name="HTML_CodePage" hidden="1">1252</definedName>
    <definedName name="HTML_Control" localSheetId="1" hidden="1">{"'ma_vr'!$A$1:$AA$42"}</definedName>
    <definedName name="HTML_Control" localSheetId="5" hidden="1">{"'ma_vr'!$A$1:$AA$42"}</definedName>
    <definedName name="HTML_Control" localSheetId="2" hidden="1">{"'ma_vr'!$A$1:$AA$42"}</definedName>
    <definedName name="HTML_Control" localSheetId="0" hidden="1">{"'ma_vr'!$A$1:$AA$42"}</definedName>
    <definedName name="HTML_Control" hidden="1">{"'ma_vr'!$A$1:$AA$42"}</definedName>
    <definedName name="HTML_Control_1" localSheetId="1" hidden="1">{"'ma_vr'!$A$1:$AA$42"}</definedName>
    <definedName name="HTML_Control_1" localSheetId="5" hidden="1">{"'ma_vr'!$A$1:$AA$42"}</definedName>
    <definedName name="HTML_Control_1" localSheetId="2" hidden="1">{"'ma_vr'!$A$1:$AA$42"}</definedName>
    <definedName name="HTML_Control_1" hidden="1">{"'ma_vr'!$A$1:$AA$42"}</definedName>
    <definedName name="HTML_Description" hidden="1">""</definedName>
    <definedName name="HTML_Email" hidden="1">""</definedName>
    <definedName name="HTML_Header" hidden="1">"ma_vr"</definedName>
    <definedName name="HTML_LastUpdate" hidden="1">"06-04-2000"</definedName>
    <definedName name="HTML_LineAfter" hidden="1">FALSE</definedName>
    <definedName name="HTML_LineBefore" hidden="1">FALSE</definedName>
    <definedName name="HTML_Name" hidden="1">"R.Ballast"</definedName>
    <definedName name="HTML_OBDlg2" hidden="1">TRUE</definedName>
    <definedName name="HTML_OBDlg4" hidden="1">TRUE</definedName>
    <definedName name="HTML_OS" hidden="1">0</definedName>
    <definedName name="HTML_PathFile" hidden="1">"F:\MS Office\Tarieven 2000\HTML.htm"</definedName>
    <definedName name="HTML_Title" hidden="1">"Tarief2000_basisRB"</definedName>
    <definedName name="html2" localSheetId="1" hidden="1">{"'Blad1'!$A$1:$Q$51"}</definedName>
    <definedName name="html2" localSheetId="5" hidden="1">{"'Blad1'!$A$1:$Q$51"}</definedName>
    <definedName name="html2" localSheetId="2" hidden="1">{"'Blad1'!$A$1:$Q$51"}</definedName>
    <definedName name="html2" localSheetId="0" hidden="1">{"'Blad1'!$A$1:$Q$51"}</definedName>
    <definedName name="html2" hidden="1">{"'Blad1'!$A$1:$Q$51"}</definedName>
    <definedName name="html3" localSheetId="1" hidden="1">{"'Blad1'!$A$1:$Q$51"}</definedName>
    <definedName name="html3" localSheetId="5" hidden="1">{"'Blad1'!$A$1:$Q$51"}</definedName>
    <definedName name="html3" localSheetId="2" hidden="1">{"'Blad1'!$A$1:$Q$51"}</definedName>
    <definedName name="html3" localSheetId="0" hidden="1">{"'Blad1'!$A$1:$Q$51"}</definedName>
    <definedName name="html3" hidden="1">{"'Blad1'!$A$1:$Q$51"}</definedName>
    <definedName name="jj" hidden="1">#REF!</definedName>
    <definedName name="kjh" hidden="1">#REF!</definedName>
    <definedName name="mm" hidden="1">#REF!</definedName>
    <definedName name="Mutatiederdekwartaal" localSheetId="1" hidden="1">{"'ma_vr'!$A$1:$AA$42"}</definedName>
    <definedName name="Mutatiederdekwartaal" localSheetId="5" hidden="1">{"'ma_vr'!$A$1:$AA$42"}</definedName>
    <definedName name="Mutatiederdekwartaal" localSheetId="2" hidden="1">{"'ma_vr'!$A$1:$AA$42"}</definedName>
    <definedName name="Mutatiederdekwartaal" localSheetId="0" hidden="1">{"'ma_vr'!$A$1:$AA$42"}</definedName>
    <definedName name="Mutatiederdekwartaal" hidden="1">{"'ma_vr'!$A$1:$AA$42"}</definedName>
    <definedName name="Mutatiederdekwartaal_1" localSheetId="1" hidden="1">{"'ma_vr'!$A$1:$AA$42"}</definedName>
    <definedName name="Mutatiederdekwartaal_1" localSheetId="5" hidden="1">{"'ma_vr'!$A$1:$AA$42"}</definedName>
    <definedName name="Mutatiederdekwartaal_1" localSheetId="2" hidden="1">{"'ma_vr'!$A$1:$AA$42"}</definedName>
    <definedName name="Mutatiederdekwartaal_1" hidden="1">{"'ma_vr'!$A$1:$AA$42"}</definedName>
    <definedName name="NvB" hidden="1">#REF!</definedName>
    <definedName name="p" hidden="1">#REF!</definedName>
    <definedName name="pvo" hidden="1">#REF!</definedName>
    <definedName name="q" hidden="1">#REF!</definedName>
    <definedName name="rfqer" hidden="1">#REF!</definedName>
    <definedName name="s" hidden="1">#REF!</definedName>
    <definedName name="tesstt" hidden="1">#REF!</definedName>
    <definedName name="test" localSheetId="1" hidden="1">{"'ma_vr'!$A$1:$AA$42"}</definedName>
    <definedName name="test" localSheetId="5" hidden="1">{"'ma_vr'!$A$1:$AA$42"}</definedName>
    <definedName name="test" localSheetId="2" hidden="1">{"'ma_vr'!$A$1:$AA$42"}</definedName>
    <definedName name="test" localSheetId="0" hidden="1">{"'ma_vr'!$A$1:$AA$42"}</definedName>
    <definedName name="test" hidden="1">{"'ma_vr'!$A$1:$AA$42"}</definedName>
    <definedName name="vertex42_copyright" hidden="1">"© 2006-2018 Vertex42 LLC"</definedName>
    <definedName name="vertex42_id" hidden="1">"gantt-chart_L.xlsx"</definedName>
    <definedName name="vertex42_title" hidden="1">"Gantt Chart Template"</definedName>
    <definedName name="vullen" hidden="1">#REF!</definedName>
    <definedName name="weekend" hidden="1">#REF!</definedName>
    <definedName name="wrn.RWReport1." localSheetId="1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localSheetId="5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localSheetId="2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w" localSheetId="1" hidden="1">{"'ma_vr'!$A$1:$AA$42"}</definedName>
    <definedName name="ww" localSheetId="5" hidden="1">{"'ma_vr'!$A$1:$AA$42"}</definedName>
    <definedName name="ww" localSheetId="2" hidden="1">{"'ma_vr'!$A$1:$AA$42"}</definedName>
    <definedName name="ww" localSheetId="0" hidden="1">{"'ma_vr'!$A$1:$AA$42"}</definedName>
    <definedName name="ww" hidden="1">{"'ma_vr'!$A$1:$AA$42"}</definedName>
    <definedName name="x" hidden="1">#REF!</definedName>
    <definedName name="y" hidden="1">#REF!</definedName>
    <definedName name="z" hidden="1">#REF!</definedName>
    <definedName name="zaterdag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5" l="1"/>
  <c r="I5" i="5"/>
  <c r="L12" i="8"/>
  <c r="K12" i="8"/>
  <c r="O11" i="8"/>
  <c r="N11" i="8"/>
  <c r="M11" i="8"/>
  <c r="K11" i="8"/>
  <c r="O9" i="8"/>
  <c r="K21" i="8"/>
  <c r="K17" i="8"/>
  <c r="O17" i="8"/>
  <c r="N17" i="8"/>
  <c r="M17" i="8"/>
  <c r="L17" i="8"/>
  <c r="O15" i="8"/>
  <c r="N15" i="8"/>
  <c r="M15" i="8"/>
  <c r="L15" i="8"/>
  <c r="K15" i="8"/>
  <c r="O14" i="8"/>
  <c r="N14" i="8"/>
  <c r="M14" i="8"/>
  <c r="L14" i="8"/>
  <c r="K14" i="8"/>
  <c r="O12" i="8"/>
  <c r="N12" i="8"/>
  <c r="M12" i="8"/>
  <c r="L11" i="8"/>
  <c r="K7" i="8"/>
  <c r="L7" i="8"/>
  <c r="M7" i="8"/>
  <c r="N7" i="8"/>
  <c r="O7" i="8"/>
  <c r="K8" i="8"/>
  <c r="L8" i="8"/>
  <c r="M8" i="8"/>
  <c r="N8" i="8"/>
  <c r="O8" i="8"/>
  <c r="K9" i="8"/>
  <c r="L9" i="8"/>
  <c r="M9" i="8"/>
  <c r="N9" i="8"/>
  <c r="L6" i="8"/>
  <c r="M6" i="8"/>
  <c r="N6" i="8"/>
  <c r="O6" i="8"/>
  <c r="K6" i="8"/>
  <c r="K7" i="5"/>
  <c r="N18" i="8" l="1"/>
  <c r="K18" i="8"/>
  <c r="L18" i="8"/>
  <c r="O18" i="8"/>
  <c r="M18" i="8"/>
  <c r="B9" i="5"/>
  <c r="D17" i="9" l="1"/>
</calcChain>
</file>

<file path=xl/sharedStrings.xml><?xml version="1.0" encoding="utf-8"?>
<sst xmlns="http://schemas.openxmlformats.org/spreadsheetml/2006/main" count="538" uniqueCount="216">
  <si>
    <t>Prijzen</t>
  </si>
  <si>
    <t>Introductie:</t>
  </si>
  <si>
    <t>Hoe vul je het prijsopgaveformulier in?</t>
  </si>
  <si>
    <t>Scoremethode prijs (kromme)</t>
  </si>
  <si>
    <t>Prijs</t>
  </si>
  <si>
    <t>Punten</t>
  </si>
  <si>
    <t>Functie</t>
  </si>
  <si>
    <t>Berekening volume</t>
  </si>
  <si>
    <t>Staffelprijzen</t>
  </si>
  <si>
    <r>
      <t>Volume in m</t>
    </r>
    <r>
      <rPr>
        <b/>
        <vertAlign val="superscript"/>
        <sz val="9"/>
        <color theme="0"/>
        <rFont val="Verdana"/>
        <family val="2"/>
      </rPr>
      <t>2</t>
    </r>
    <r>
      <rPr>
        <b/>
        <sz val="9"/>
        <color theme="0"/>
        <rFont val="Verdana"/>
        <family val="2"/>
      </rPr>
      <t xml:space="preserve"> per staffel</t>
    </r>
  </si>
  <si>
    <t>Volume in € per staffel</t>
  </si>
  <si>
    <t>Vloercategorie</t>
  </si>
  <si>
    <t>Vloersoort</t>
  </si>
  <si>
    <t>Voorgestelde handeling</t>
  </si>
  <si>
    <t>0 - 200</t>
  </si>
  <si>
    <t>201 - 500</t>
  </si>
  <si>
    <t>501 - 1000</t>
  </si>
  <si>
    <t>1001 - 5000</t>
  </si>
  <si>
    <t>&gt;5000</t>
  </si>
  <si>
    <t>Elastisch beschermd</t>
  </si>
  <si>
    <t>Linoleum</t>
  </si>
  <si>
    <t>Sprayen en opwrijven</t>
  </si>
  <si>
    <t>Topcoaten (2 laags)</t>
  </si>
  <si>
    <t>Recoaten (strippen en conserveren 2 laags)</t>
  </si>
  <si>
    <t>2-Componentencoating</t>
  </si>
  <si>
    <t>Elastisch onbeschermd</t>
  </si>
  <si>
    <t>PVC/Vinyl/Rubber/Tarkett</t>
  </si>
  <si>
    <t>Opwrijven</t>
  </si>
  <si>
    <t>Dieptereiniging: Schrobben (eenschijfsmachine en waterzuiger)</t>
  </si>
  <si>
    <t>Textiel</t>
  </si>
  <si>
    <t xml:space="preserve">Tapijt </t>
  </si>
  <si>
    <t>Sproei-extraheren</t>
  </si>
  <si>
    <t>Encapsulation reiniging</t>
  </si>
  <si>
    <t>Harde vloeren</t>
  </si>
  <si>
    <t xml:space="preserve">Harde vloer </t>
  </si>
  <si>
    <t>Schrobben (eenschijfsmachine en waterzuiger)</t>
  </si>
  <si>
    <t>Eenheidsprijs</t>
  </si>
  <si>
    <t>Toelichting</t>
  </si>
  <si>
    <t>Aantal locaties</t>
  </si>
  <si>
    <r>
      <t xml:space="preserve">Boxprijs </t>
    </r>
    <r>
      <rPr>
        <sz val="9"/>
        <color indexed="8"/>
        <rFont val="Aptos Narrow"/>
        <family val="2"/>
      </rPr>
      <t>3</t>
    </r>
  </si>
  <si>
    <t>Locaties t/m 500 m² - 1 totaalprijs voor volledig vloeronderhoud</t>
  </si>
  <si>
    <r>
      <rPr>
        <sz val="9"/>
        <color indexed="8"/>
        <rFont val="Aptos Narrow"/>
        <family val="2"/>
      </rPr>
      <t>¹</t>
    </r>
    <r>
      <rPr>
        <sz val="9"/>
        <color indexed="8"/>
        <rFont val="Verdana"/>
        <family val="2"/>
      </rPr>
      <t>: Bij tapijtreiniging is het toepassen van de bonnetpad methode niet toegestaan.</t>
    </r>
  </si>
  <si>
    <r>
      <rPr>
        <sz val="9"/>
        <color indexed="8"/>
        <rFont val="Aptos Narrow"/>
        <family val="2"/>
      </rPr>
      <t>²</t>
    </r>
    <r>
      <rPr>
        <sz val="9"/>
        <color indexed="8"/>
        <rFont val="Verdana"/>
        <family val="2"/>
      </rPr>
      <t>: Onder harde vloer wordt verstaan: Steen / DHG / Overige tegel / Gietvloer / Natuursteen / Siergrind / Staal &amp; Plavuizen.</t>
    </r>
  </si>
  <si>
    <t>³: Onder volledig wordt verstaan: Alle m² vloer op locatie hebben de gewenste behandeling ondergaan ongeacht welke vloersoortsoort (elastisch be- en onbeschermd, textiel en harde vloeren) zodat deze voldoet aan bijlage Opleverresultaat</t>
  </si>
  <si>
    <t>Algemeen: vloersoorten als marmer, parket en andere vloersoorten die nadere specialistische behandeling vragen zullen middels maatwerkopdrachten worden uitgevraagd</t>
  </si>
  <si>
    <r>
      <t xml:space="preserve">Textiel </t>
    </r>
    <r>
      <rPr>
        <sz val="9"/>
        <color indexed="8"/>
        <rFont val="Aptos Narrow"/>
        <family val="2"/>
      </rPr>
      <t>¹</t>
    </r>
  </si>
  <si>
    <r>
      <t xml:space="preserve">Harde vloer </t>
    </r>
    <r>
      <rPr>
        <sz val="9"/>
        <color indexed="8"/>
        <rFont val="Aptos Narrow"/>
        <family val="2"/>
      </rPr>
      <t>²</t>
    </r>
  </si>
  <si>
    <r>
      <t xml:space="preserve">Box </t>
    </r>
    <r>
      <rPr>
        <sz val="9"/>
        <color indexed="8"/>
        <rFont val="Aptos Narrow"/>
        <family val="2"/>
      </rPr>
      <t>³</t>
    </r>
  </si>
  <si>
    <t xml:space="preserve">Locaties t/m 500 m² - 1 totaalprijs voor volledig vloeronderhoud </t>
  </si>
  <si>
    <t>Toeslagpercentage</t>
  </si>
  <si>
    <t>Toeslag voor justitiele locaties</t>
  </si>
  <si>
    <t>Toeslagpercentage op m²-prijs ten behoeve van locaties met streng goedgangsbeleid en/of waar werkzaamheden alleen onder begeleiding uitgevoerd kunnen worden.</t>
  </si>
  <si>
    <r>
      <rPr>
        <sz val="9"/>
        <color indexed="8"/>
        <rFont val="Aptos Narrow"/>
        <family val="2"/>
      </rPr>
      <t>³</t>
    </r>
    <r>
      <rPr>
        <sz val="9"/>
        <color indexed="8"/>
        <rFont val="Verdana"/>
        <family val="2"/>
      </rPr>
      <t>: Onder volledig wordt verstaan: Alle m² vloer op locatie de gewenste behandeling ondergaan ongeacht welke vloersoortsoort (elastisch be- en onbeschermd, textiel en harde vloeren) conform het opleverresultaat</t>
    </r>
  </si>
  <si>
    <t>Opbouw uurtarieven</t>
  </si>
  <si>
    <t>Gemiddeld CAO uurloon</t>
  </si>
  <si>
    <t>Werkgeverskosten</t>
  </si>
  <si>
    <t>Middelen en materialen incl. kleding &amp; PBM's</t>
  </si>
  <si>
    <t>Overhead</t>
  </si>
  <si>
    <t>Risico &amp; Winst</t>
  </si>
  <si>
    <t>Reservering reistijd / reiskosten</t>
  </si>
  <si>
    <t>TOTAAL</t>
  </si>
  <si>
    <t>Inzetbepaling</t>
  </si>
  <si>
    <t>Algemeen medewerker</t>
  </si>
  <si>
    <t>Vloerspecialist</t>
  </si>
  <si>
    <t>Gemiddeld uurtarief</t>
  </si>
  <si>
    <t>Toeslagberekening</t>
  </si>
  <si>
    <t xml:space="preserve">Binnen deze overeenkomst kan Opdrachtnemer een beroep doen </t>
  </si>
  <si>
    <t>op het doorbelasten van deze toeslag op het m²-tarief als de omstandigheden binnen</t>
  </si>
  <si>
    <t>de locatie waar het onderhoud uitgevoerd geen andere uitvoeringstijd toelaten</t>
  </si>
  <si>
    <t xml:space="preserve">Uitgangspunt is de CAO toeslag op het component arbeid, deze heeft geen betrekking op </t>
  </si>
  <si>
    <t>de andere kostencomponenten.</t>
  </si>
  <si>
    <t>Tijdblok</t>
  </si>
  <si>
    <t>MA</t>
  </si>
  <si>
    <t>Di</t>
  </si>
  <si>
    <t>WO</t>
  </si>
  <si>
    <t>DO</t>
  </si>
  <si>
    <t>VR</t>
  </si>
  <si>
    <t>ZA</t>
  </si>
  <si>
    <t>ZO</t>
  </si>
  <si>
    <t>FE</t>
  </si>
  <si>
    <t>00:00 - 06:00 UUR</t>
  </si>
  <si>
    <t>06:00 - 21:30 UUR</t>
  </si>
  <si>
    <t>21:30 - 24:00</t>
  </si>
  <si>
    <t>Locatiefunctionaliteit</t>
  </si>
  <si>
    <t>Provincie</t>
  </si>
  <si>
    <t>m2 netto Float</t>
  </si>
  <si>
    <t>Postcode</t>
  </si>
  <si>
    <t>Kantoorlocatie</t>
  </si>
  <si>
    <t>Noord-Brabant</t>
  </si>
  <si>
    <t>5223 BA</t>
  </si>
  <si>
    <t>5612 AA</t>
  </si>
  <si>
    <t>Justitiële locatie</t>
  </si>
  <si>
    <t>5263 NT</t>
  </si>
  <si>
    <t>Limburg</t>
  </si>
  <si>
    <t>6214 PA</t>
  </si>
  <si>
    <t>5616 CA</t>
  </si>
  <si>
    <t>5223 MA</t>
  </si>
  <si>
    <t>6216 BL</t>
  </si>
  <si>
    <t>4820 ZB</t>
  </si>
  <si>
    <t>4811 BN</t>
  </si>
  <si>
    <t>5914 BC</t>
  </si>
  <si>
    <t>6412 CN</t>
  </si>
  <si>
    <t>6041 HR</t>
  </si>
  <si>
    <t>5223 MB</t>
  </si>
  <si>
    <t>4836 AB</t>
  </si>
  <si>
    <t>6041 CB</t>
  </si>
  <si>
    <t>5616 AZ</t>
  </si>
  <si>
    <t>5611 GB</t>
  </si>
  <si>
    <t>5623 LE</t>
  </si>
  <si>
    <t>5038 CB</t>
  </si>
  <si>
    <t>6135 KN</t>
  </si>
  <si>
    <t>6045 GL</t>
  </si>
  <si>
    <t>6422 PE</t>
  </si>
  <si>
    <t>5611 EM</t>
  </si>
  <si>
    <t>6221 KV</t>
  </si>
  <si>
    <t>5611 KZ</t>
  </si>
  <si>
    <t>5977 NM</t>
  </si>
  <si>
    <t>Infra/logistieke locatie</t>
  </si>
  <si>
    <t>5018 CG</t>
  </si>
  <si>
    <t>5361 ME</t>
  </si>
  <si>
    <t>4611 BC</t>
  </si>
  <si>
    <t>6051 LV</t>
  </si>
  <si>
    <t>5657 DX</t>
  </si>
  <si>
    <t>5927 PW</t>
  </si>
  <si>
    <t>5038 CG</t>
  </si>
  <si>
    <t>6102 AC</t>
  </si>
  <si>
    <t>4782 SK</t>
  </si>
  <si>
    <t>6051 HE</t>
  </si>
  <si>
    <t>5038 WN</t>
  </si>
  <si>
    <t>5653 LX</t>
  </si>
  <si>
    <t>4837 DT</t>
  </si>
  <si>
    <t>5396 NE</t>
  </si>
  <si>
    <t>5664 EZ</t>
  </si>
  <si>
    <t>5215 MV</t>
  </si>
  <si>
    <t>5026 AJ</t>
  </si>
  <si>
    <t>4797 SM</t>
  </si>
  <si>
    <t>6097 PC</t>
  </si>
  <si>
    <t>6135 KJ</t>
  </si>
  <si>
    <t>4781 PA</t>
  </si>
  <si>
    <t>4725 RA</t>
  </si>
  <si>
    <t>6224 AA</t>
  </si>
  <si>
    <t>6045 CK</t>
  </si>
  <si>
    <t>6224 LZ</t>
  </si>
  <si>
    <t>5165 NG</t>
  </si>
  <si>
    <t>5688 HG</t>
  </si>
  <si>
    <t>6097 NC</t>
  </si>
  <si>
    <t>6245 ES</t>
  </si>
  <si>
    <t>6199 AD</t>
  </si>
  <si>
    <t>5113 BW</t>
  </si>
  <si>
    <t>5836 BB</t>
  </si>
  <si>
    <t>5951 AA</t>
  </si>
  <si>
    <t>6181 DN</t>
  </si>
  <si>
    <t>4273 LD</t>
  </si>
  <si>
    <t>4614 RX</t>
  </si>
  <si>
    <t>5704 CK</t>
  </si>
  <si>
    <t>5991 PS</t>
  </si>
  <si>
    <t>6223 AB</t>
  </si>
  <si>
    <t>6045 GP</t>
  </si>
  <si>
    <t>6002 EA</t>
  </si>
  <si>
    <t>6077 NX</t>
  </si>
  <si>
    <t>6121 JR</t>
  </si>
  <si>
    <t>5851 EL</t>
  </si>
  <si>
    <t>6071 KA</t>
  </si>
  <si>
    <t>4281 TW</t>
  </si>
  <si>
    <t>6221 EZ</t>
  </si>
  <si>
    <t>4251 NN</t>
  </si>
  <si>
    <t>6002 SX</t>
  </si>
  <si>
    <t>4251 MR</t>
  </si>
  <si>
    <t>6031 RN</t>
  </si>
  <si>
    <t>6219 NE</t>
  </si>
  <si>
    <t>6422 PX</t>
  </si>
  <si>
    <t>5995 PS</t>
  </si>
  <si>
    <t>6041 TL</t>
  </si>
  <si>
    <t>5482 ZW</t>
  </si>
  <si>
    <t>4902 CD</t>
  </si>
  <si>
    <t xml:space="preserve">6223 AB </t>
  </si>
  <si>
    <t>6002 TB</t>
  </si>
  <si>
    <t>5713 TA</t>
  </si>
  <si>
    <t>5721 MZ</t>
  </si>
  <si>
    <t>5721 AN</t>
  </si>
  <si>
    <t>5741 SX</t>
  </si>
  <si>
    <t>5741 GN</t>
  </si>
  <si>
    <t>5469 KG</t>
  </si>
  <si>
    <t>5469 KB</t>
  </si>
  <si>
    <t>5462 AS</t>
  </si>
  <si>
    <t>5735 SH</t>
  </si>
  <si>
    <t>5741 HL</t>
  </si>
  <si>
    <t>5691 AE</t>
  </si>
  <si>
    <t>5694 PB</t>
  </si>
  <si>
    <t>5737 PV</t>
  </si>
  <si>
    <t>5694 NB</t>
  </si>
  <si>
    <t>5691 NL</t>
  </si>
  <si>
    <t>5688 HD</t>
  </si>
  <si>
    <t>5089 NV</t>
  </si>
  <si>
    <t>5084 HM</t>
  </si>
  <si>
    <t>5084 HT</t>
  </si>
  <si>
    <t>5018 TA</t>
  </si>
  <si>
    <t>5018 TG</t>
  </si>
  <si>
    <t>5013 AA</t>
  </si>
  <si>
    <t>5013 BC</t>
  </si>
  <si>
    <t>5013 BW</t>
  </si>
  <si>
    <t>5011 VA</t>
  </si>
  <si>
    <t>5046 AP</t>
  </si>
  <si>
    <t>5042 AD</t>
  </si>
  <si>
    <t>5236 BJ</t>
  </si>
  <si>
    <t>5248 JS</t>
  </si>
  <si>
    <t>5712 TA</t>
  </si>
  <si>
    <t>5708 JZ</t>
  </si>
  <si>
    <t>Uw inschrijfprijs</t>
  </si>
  <si>
    <r>
      <t xml:space="preserve">Prijs bij </t>
    </r>
    <r>
      <rPr>
        <b/>
        <u/>
        <sz val="9"/>
        <rFont val="Arial"/>
        <family val="2"/>
      </rPr>
      <t>minimaal</t>
    </r>
    <r>
      <rPr>
        <b/>
        <sz val="9"/>
        <rFont val="Arial"/>
        <family val="2"/>
      </rPr>
      <t xml:space="preserve"> te behalen aantal punten</t>
    </r>
  </si>
  <si>
    <r>
      <t xml:space="preserve">Prijs bij </t>
    </r>
    <r>
      <rPr>
        <b/>
        <u/>
        <sz val="9"/>
        <rFont val="Arial"/>
        <family val="2"/>
      </rPr>
      <t>maximaal</t>
    </r>
    <r>
      <rPr>
        <b/>
        <sz val="9"/>
        <rFont val="Arial"/>
        <family val="2"/>
      </rPr>
      <t xml:space="preserve"> aantal te behalen punten</t>
    </r>
  </si>
  <si>
    <t>Bijlage 1- Prijsopgaveformulier perceel 3</t>
  </si>
  <si>
    <t>1) U dient alle cellen welke geel gekleurd zijn in te vullen met jouw eigen financiële gegevens. Ter verduidelijking de desbetreffende kleur:</t>
  </si>
  <si>
    <r>
      <rPr>
        <b/>
        <u/>
        <sz val="9"/>
        <rFont val="Verdana"/>
        <family val="2"/>
      </rPr>
      <t>LET OP:</t>
    </r>
    <r>
      <rPr>
        <sz val="9"/>
        <rFont val="Verdana"/>
        <family val="2"/>
      </rPr>
      <t xml:space="preserve"> Voeg het ingevulde prijsopgaveformulier digitaal toe aan uw Inschrijving, zowel in bewerkbaar format (.XLS) als (in .PDF format).</t>
    </r>
  </si>
  <si>
    <t>Dit is het prijsopgaveformulier ten behoeve van de Europese openbare aanbesteding Specialistisch Vloeronderhoud. Voor de eisen die verbonden zijn aan de prijsstelling verwijzen we u naar naar het beschrijvend document, paragraaf 5.2. In het volgende tabblad van dit document staat het prijsopgaveformulier. Hieronder staat uitgelegd hoe u het prijsopgaveformulier moet invullen en hoe de inschrijfprijzen voor dit perceel worden beoordeeld.</t>
  </si>
  <si>
    <r>
      <t>Staffelprijs in € per aantal m</t>
    </r>
    <r>
      <rPr>
        <b/>
        <vertAlign val="superscript"/>
        <sz val="9"/>
        <color theme="0"/>
        <rFont val="Verdana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</si>
</sst>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&quot;€&quot;\ * #,##0.00_-;\-&quot;€&quot;\ * #,##0.00_-;_-&quot;€&quot;\ * &quot;-&quot;??_-;_-@_-"/>
    <numFmt numFmtId="166" formatCode="_ * #,##0_ ;_ * \-#,##0_ ;_ * &quot;-&quot;??_ ;_ @_ "/>
    <numFmt numFmtId="167" formatCode="_-&quot;€&quot;\ * #,##0.0_-;_-&quot;€&quot;\ * #,##0.0\-;_-&quot;€&quot;\ * &quot;-&quot;??_-;_-@_-"/>
    <numFmt numFmtId="168" formatCode="_-&quot;€&quot;\ * #,##0_-;_-&quot;€&quot;\ * #,##0\-;_-&quot;€&quot;\ * &quot;-&quot;??_-;_-@_-"/>
    <numFmt numFmtId="169" formatCode="0.0"/>
    <numFmt numFmtId="170" formatCode="&quot;€&quot;\ #,##0.00"/>
    <numFmt numFmtId="171" formatCode="0_ ;[Red]\-0\ "/>
    <numFmt numFmtId="172" formatCode="_-* #,##0.0_-;_-* #,##0.0\-;_-* &quot;-&quot;??_-;_-@_-"/>
  </numFmts>
  <fonts count="33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"/>
      <color theme="0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sz val="11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0"/>
      <name val="Arial"/>
      <family val="2"/>
    </font>
    <font>
      <b/>
      <vertAlign val="superscript"/>
      <sz val="9"/>
      <color theme="0"/>
      <name val="Verdana"/>
      <family val="2"/>
    </font>
    <font>
      <sz val="9"/>
      <color indexed="8"/>
      <name val="Verdana"/>
      <family val="2"/>
    </font>
    <font>
      <sz val="9"/>
      <color theme="4"/>
      <name val="Verdana"/>
      <family val="2"/>
    </font>
    <font>
      <b/>
      <sz val="14"/>
      <color theme="0"/>
      <name val="Verdana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Helv"/>
    </font>
    <font>
      <i/>
      <sz val="9"/>
      <color indexed="8"/>
      <name val="Verdana"/>
      <family val="2"/>
    </font>
    <font>
      <sz val="10"/>
      <color theme="1"/>
      <name val="Arial"/>
      <family val="2"/>
    </font>
    <font>
      <sz val="9"/>
      <color rgb="FF000000"/>
      <name val="Verdana"/>
      <family val="2"/>
    </font>
    <font>
      <b/>
      <u/>
      <sz val="9"/>
      <name val="Verdana"/>
      <family val="2"/>
    </font>
    <font>
      <sz val="11"/>
      <color theme="0"/>
      <name val="Calibri"/>
      <family val="2"/>
      <scheme val="minor"/>
    </font>
    <font>
      <sz val="9"/>
      <color theme="0" tint="-4.9989318521683403E-2"/>
      <name val="Verdana"/>
      <family val="2"/>
    </font>
    <font>
      <sz val="11"/>
      <color rgb="FF3F3F76"/>
      <name val="Calibri"/>
      <family val="2"/>
      <scheme val="minor"/>
    </font>
    <font>
      <b/>
      <sz val="9"/>
      <color theme="0" tint="-4.9989318521683403E-2"/>
      <name val="Verdana"/>
      <family val="2"/>
    </font>
    <font>
      <sz val="9"/>
      <color indexed="8"/>
      <name val="Aptos Narrow"/>
      <family val="2"/>
    </font>
    <font>
      <b/>
      <sz val="9"/>
      <color rgb="FFFFFFFF"/>
      <name val="Verdan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2359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9E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</borders>
  <cellStyleXfs count="1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7" fillId="0" borderId="0"/>
    <xf numFmtId="0" fontId="19" fillId="0" borderId="0"/>
    <xf numFmtId="0" fontId="3" fillId="0" borderId="0"/>
    <xf numFmtId="0" fontId="15" fillId="3" borderId="0" applyNumberFormat="0" applyBorder="0" applyAlignment="0" applyProtection="0"/>
    <xf numFmtId="0" fontId="22" fillId="6" borderId="0" applyNumberFormat="0" applyBorder="0" applyAlignment="0" applyProtection="0"/>
    <xf numFmtId="0" fontId="24" fillId="4" borderId="1" applyNumberFormat="0" applyAlignment="0" applyProtection="0"/>
    <xf numFmtId="0" fontId="3" fillId="7" borderId="0" applyNumberFormat="0" applyBorder="0" applyAlignment="0" applyProtection="0"/>
    <xf numFmtId="0" fontId="3" fillId="5" borderId="2" applyNumberFormat="0" applyFont="0" applyAlignment="0" applyProtection="0"/>
    <xf numFmtId="0" fontId="16" fillId="2" borderId="0" applyNumberFormat="0" applyBorder="0" applyAlignment="0" applyProtection="0"/>
  </cellStyleXfs>
  <cellXfs count="131">
    <xf numFmtId="0" fontId="0" fillId="0" borderId="0" xfId="0"/>
    <xf numFmtId="0" fontId="7" fillId="0" borderId="0" xfId="0" applyFont="1"/>
    <xf numFmtId="0" fontId="2" fillId="0" borderId="0" xfId="0" applyFont="1"/>
    <xf numFmtId="0" fontId="6" fillId="0" borderId="3" xfId="0" applyFont="1" applyBorder="1"/>
    <xf numFmtId="0" fontId="8" fillId="0" borderId="7" xfId="5" applyFont="1" applyBorder="1" applyAlignment="1" applyProtection="1">
      <alignment vertical="center" wrapText="1"/>
      <protection hidden="1"/>
    </xf>
    <xf numFmtId="44" fontId="8" fillId="0" borderId="7" xfId="5" applyNumberFormat="1" applyFont="1" applyBorder="1" applyAlignment="1" applyProtection="1">
      <alignment vertical="center" wrapText="1"/>
      <protection hidden="1"/>
    </xf>
    <xf numFmtId="10" fontId="12" fillId="13" borderId="7" xfId="6" applyNumberFormat="1" applyFont="1" applyFill="1" applyBorder="1" applyProtection="1">
      <protection locked="0"/>
    </xf>
    <xf numFmtId="44" fontId="12" fillId="13" borderId="7" xfId="2" applyFont="1" applyFill="1" applyBorder="1" applyProtection="1">
      <protection locked="0"/>
    </xf>
    <xf numFmtId="44" fontId="12" fillId="0" borderId="7" xfId="2" applyFont="1" applyBorder="1" applyProtection="1">
      <protection locked="0"/>
    </xf>
    <xf numFmtId="0" fontId="27" fillId="16" borderId="0" xfId="8" applyFont="1" applyFill="1" applyAlignment="1">
      <alignment horizontal="center"/>
    </xf>
    <xf numFmtId="166" fontId="27" fillId="16" borderId="0" xfId="1" applyNumberFormat="1" applyFont="1" applyFill="1" applyAlignment="1">
      <alignment horizontal="center"/>
    </xf>
    <xf numFmtId="0" fontId="1" fillId="0" borderId="0" xfId="8" applyFont="1"/>
    <xf numFmtId="166" fontId="1" fillId="0" borderId="0" xfId="1" applyNumberFormat="1" applyFont="1"/>
    <xf numFmtId="0" fontId="1" fillId="17" borderId="3" xfId="8" applyFont="1" applyFill="1" applyBorder="1"/>
    <xf numFmtId="166" fontId="1" fillId="17" borderId="3" xfId="1" applyNumberFormat="1" applyFont="1" applyFill="1" applyBorder="1"/>
    <xf numFmtId="0" fontId="1" fillId="18" borderId="3" xfId="8" applyFont="1" applyFill="1" applyBorder="1"/>
    <xf numFmtId="166" fontId="1" fillId="18" borderId="3" xfId="1" applyNumberFormat="1" applyFont="1" applyFill="1" applyBorder="1"/>
    <xf numFmtId="0" fontId="1" fillId="0" borderId="0" xfId="0" applyFont="1"/>
    <xf numFmtId="0" fontId="1" fillId="0" borderId="3" xfId="0" applyFont="1" applyBorder="1"/>
    <xf numFmtId="9" fontId="1" fillId="0" borderId="3" xfId="3" applyFont="1" applyBorder="1"/>
    <xf numFmtId="0" fontId="8" fillId="14" borderId="0" xfId="0" applyFont="1" applyFill="1" applyAlignment="1" applyProtection="1">
      <alignment wrapText="1"/>
    </xf>
    <xf numFmtId="0" fontId="8" fillId="0" borderId="0" xfId="8" applyFont="1" applyProtection="1"/>
    <xf numFmtId="0" fontId="8" fillId="14" borderId="0" xfId="0" applyFont="1" applyFill="1" applyProtection="1"/>
    <xf numFmtId="0" fontId="4" fillId="12" borderId="0" xfId="0" applyFont="1" applyFill="1" applyProtection="1"/>
    <xf numFmtId="49" fontId="9" fillId="14" borderId="17" xfId="0" applyNumberFormat="1" applyFont="1" applyFill="1" applyBorder="1" applyAlignment="1" applyProtection="1">
      <alignment horizontal="left" vertical="center" wrapText="1"/>
    </xf>
    <xf numFmtId="49" fontId="9" fillId="14" borderId="0" xfId="0" applyNumberFormat="1" applyFont="1" applyFill="1" applyAlignment="1" applyProtection="1">
      <alignment horizontal="left" vertical="center" wrapText="1"/>
    </xf>
    <xf numFmtId="49" fontId="9" fillId="14" borderId="0" xfId="0" applyNumberFormat="1" applyFont="1" applyFill="1" applyAlignment="1" applyProtection="1">
      <alignment horizontal="center" vertical="center" wrapText="1"/>
    </xf>
    <xf numFmtId="49" fontId="9" fillId="14" borderId="18" xfId="0" applyNumberFormat="1" applyFont="1" applyFill="1" applyBorder="1" applyAlignment="1" applyProtection="1">
      <alignment horizontal="center" vertical="center" wrapText="1"/>
    </xf>
    <xf numFmtId="0" fontId="8" fillId="14" borderId="19" xfId="0" applyFont="1" applyFill="1" applyBorder="1" applyAlignment="1" applyProtection="1">
      <alignment wrapText="1"/>
    </xf>
    <xf numFmtId="49" fontId="9" fillId="14" borderId="17" xfId="0" applyNumberFormat="1" applyFont="1" applyFill="1" applyBorder="1" applyAlignment="1" applyProtection="1">
      <alignment horizontal="left" vertical="center"/>
    </xf>
    <xf numFmtId="49" fontId="9" fillId="14" borderId="0" xfId="0" applyNumberFormat="1" applyFont="1" applyFill="1" applyAlignment="1" applyProtection="1">
      <alignment horizontal="left" vertical="center"/>
    </xf>
    <xf numFmtId="0" fontId="20" fillId="14" borderId="17" xfId="9" applyFont="1" applyFill="1" applyBorder="1" applyAlignment="1" applyProtection="1">
      <alignment vertical="top"/>
    </xf>
    <xf numFmtId="0" fontId="20" fillId="14" borderId="0" xfId="9" applyFont="1" applyFill="1" applyAlignment="1" applyProtection="1">
      <alignment vertical="top" wrapText="1"/>
    </xf>
    <xf numFmtId="44" fontId="12" fillId="0" borderId="7" xfId="2" applyFont="1" applyBorder="1" applyProtection="1"/>
    <xf numFmtId="0" fontId="8" fillId="14" borderId="0" xfId="8" applyFont="1" applyFill="1" applyProtection="1"/>
    <xf numFmtId="0" fontId="8" fillId="14" borderId="17" xfId="8" applyFont="1" applyFill="1" applyBorder="1" applyProtection="1"/>
    <xf numFmtId="0" fontId="8" fillId="14" borderId="18" xfId="8" applyFont="1" applyFill="1" applyBorder="1" applyProtection="1"/>
    <xf numFmtId="0" fontId="9" fillId="14" borderId="17" xfId="8" applyFont="1" applyFill="1" applyBorder="1" applyProtection="1"/>
    <xf numFmtId="0" fontId="28" fillId="14" borderId="21" xfId="8" applyFont="1" applyFill="1" applyBorder="1" applyProtection="1"/>
    <xf numFmtId="0" fontId="28" fillId="14" borderId="20" xfId="8" applyFont="1" applyFill="1" applyBorder="1" applyProtection="1"/>
    <xf numFmtId="0" fontId="29" fillId="14" borderId="26" xfId="8" applyFont="1" applyFill="1" applyBorder="1" applyProtection="1"/>
    <xf numFmtId="170" fontId="32" fillId="15" borderId="28" xfId="2" applyNumberFormat="1" applyFont="1" applyFill="1" applyBorder="1" applyAlignment="1" applyProtection="1">
      <alignment horizontal="left" vertical="top"/>
    </xf>
    <xf numFmtId="0" fontId="32" fillId="15" borderId="28" xfId="0" applyFont="1" applyFill="1" applyBorder="1" applyAlignment="1" applyProtection="1">
      <alignment horizontal="center" vertical="top"/>
    </xf>
    <xf numFmtId="170" fontId="32" fillId="15" borderId="26" xfId="2" applyNumberFormat="1" applyFont="1" applyFill="1" applyBorder="1" applyAlignment="1" applyProtection="1">
      <alignment horizontal="left" vertical="top"/>
    </xf>
    <xf numFmtId="0" fontId="32" fillId="15" borderId="26" xfId="0" applyFont="1" applyFill="1" applyBorder="1" applyAlignment="1" applyProtection="1">
      <alignment horizontal="center" vertical="top"/>
    </xf>
    <xf numFmtId="170" fontId="5" fillId="15" borderId="3" xfId="2" applyNumberFormat="1" applyFont="1" applyFill="1" applyBorder="1" applyAlignment="1" applyProtection="1">
      <alignment horizontal="center" vertical="center"/>
    </xf>
    <xf numFmtId="0" fontId="8" fillId="14" borderId="23" xfId="8" applyFont="1" applyFill="1" applyBorder="1" applyProtection="1"/>
    <xf numFmtId="0" fontId="8" fillId="14" borderId="24" xfId="8" applyFont="1" applyFill="1" applyBorder="1" applyProtection="1"/>
    <xf numFmtId="0" fontId="8" fillId="14" borderId="25" xfId="8" applyFont="1" applyFill="1" applyBorder="1" applyProtection="1"/>
    <xf numFmtId="0" fontId="25" fillId="0" borderId="0" xfId="10" applyFont="1" applyFill="1" applyAlignment="1" applyProtection="1">
      <alignment horizontal="left"/>
    </xf>
    <xf numFmtId="0" fontId="25" fillId="0" borderId="0" xfId="11" applyFont="1" applyFill="1" applyAlignment="1" applyProtection="1">
      <alignment horizontal="center"/>
    </xf>
    <xf numFmtId="0" fontId="23" fillId="0" borderId="0" xfId="8" applyFont="1" applyProtection="1"/>
    <xf numFmtId="0" fontId="25" fillId="0" borderId="0" xfId="0" applyFont="1" applyAlignment="1" applyProtection="1">
      <alignment horizontal="left"/>
    </xf>
    <xf numFmtId="167" fontId="23" fillId="0" borderId="0" xfId="12" applyNumberFormat="1" applyFont="1" applyFill="1" applyBorder="1" applyProtection="1"/>
    <xf numFmtId="169" fontId="23" fillId="0" borderId="0" xfId="13" applyNumberFormat="1" applyFont="1" applyFill="1" applyProtection="1"/>
    <xf numFmtId="0" fontId="23" fillId="0" borderId="0" xfId="0" applyFont="1" applyAlignment="1" applyProtection="1">
      <alignment horizontal="left"/>
    </xf>
    <xf numFmtId="164" fontId="23" fillId="0" borderId="0" xfId="13" applyNumberFormat="1" applyFont="1" applyFill="1" applyProtection="1"/>
    <xf numFmtId="0" fontId="25" fillId="0" borderId="0" xfId="14" applyFont="1" applyFill="1" applyBorder="1" applyAlignment="1" applyProtection="1">
      <alignment horizontal="left"/>
    </xf>
    <xf numFmtId="171" fontId="25" fillId="0" borderId="0" xfId="15" applyNumberFormat="1" applyFont="1" applyFill="1" applyAlignment="1" applyProtection="1">
      <alignment horizontal="left"/>
    </xf>
    <xf numFmtId="172" fontId="23" fillId="0" borderId="0" xfId="12" applyNumberFormat="1" applyFont="1" applyFill="1" applyBorder="1" applyAlignment="1" applyProtection="1">
      <alignment horizontal="right"/>
    </xf>
    <xf numFmtId="0" fontId="8" fillId="13" borderId="0" xfId="8" applyFont="1" applyFill="1" applyProtection="1"/>
    <xf numFmtId="0" fontId="14" fillId="12" borderId="0" xfId="0" applyFont="1" applyFill="1" applyProtection="1"/>
    <xf numFmtId="0" fontId="2" fillId="0" borderId="0" xfId="0" applyFont="1" applyProtection="1"/>
    <xf numFmtId="0" fontId="8" fillId="0" borderId="0" xfId="0" applyFont="1" applyProtection="1"/>
    <xf numFmtId="0" fontId="9" fillId="0" borderId="0" xfId="0" applyFont="1" applyProtection="1"/>
    <xf numFmtId="0" fontId="1" fillId="0" borderId="0" xfId="0" applyFont="1" applyProtection="1"/>
    <xf numFmtId="0" fontId="4" fillId="8" borderId="0" xfId="0" applyFont="1" applyFill="1" applyAlignment="1" applyProtection="1">
      <alignment horizontal="center" vertical="center" wrapText="1"/>
    </xf>
    <xf numFmtId="0" fontId="4" fillId="8" borderId="0" xfId="0" applyFont="1" applyFill="1" applyAlignment="1" applyProtection="1">
      <alignment horizontal="center" vertical="center"/>
    </xf>
    <xf numFmtId="0" fontId="4" fillId="8" borderId="4" xfId="0" applyFont="1" applyFill="1" applyBorder="1" applyAlignment="1" applyProtection="1">
      <alignment horizontal="left" vertical="center" wrapText="1"/>
    </xf>
    <xf numFmtId="0" fontId="4" fillId="8" borderId="0" xfId="0" applyFont="1" applyFill="1" applyAlignment="1" applyProtection="1">
      <alignment horizontal="left" vertical="center" wrapText="1"/>
    </xf>
    <xf numFmtId="0" fontId="9" fillId="9" borderId="5" xfId="0" applyFont="1" applyFill="1" applyBorder="1" applyAlignment="1" applyProtection="1">
      <alignment horizontal="center" wrapText="1"/>
    </xf>
    <xf numFmtId="0" fontId="9" fillId="9" borderId="6" xfId="0" applyFont="1" applyFill="1" applyBorder="1" applyAlignment="1" applyProtection="1">
      <alignment horizontal="center" wrapText="1"/>
    </xf>
    <xf numFmtId="0" fontId="9" fillId="10" borderId="6" xfId="0" applyFont="1" applyFill="1" applyBorder="1" applyAlignment="1" applyProtection="1">
      <alignment horizontal="center" wrapText="1"/>
    </xf>
    <xf numFmtId="164" fontId="12" fillId="0" borderId="7" xfId="2" applyNumberFormat="1" applyFont="1" applyBorder="1" applyProtection="1"/>
    <xf numFmtId="164" fontId="12" fillId="0" borderId="8" xfId="2" applyNumberFormat="1" applyFont="1" applyBorder="1" applyProtection="1"/>
    <xf numFmtId="166" fontId="12" fillId="0" borderId="7" xfId="1" applyNumberFormat="1" applyFont="1" applyBorder="1" applyProtection="1"/>
    <xf numFmtId="168" fontId="12" fillId="0" borderId="7" xfId="2" applyNumberFormat="1" applyFont="1" applyBorder="1" applyProtection="1"/>
    <xf numFmtId="164" fontId="12" fillId="0" borderId="0" xfId="2" applyNumberFormat="1" applyFont="1" applyProtection="1"/>
    <xf numFmtId="2" fontId="12" fillId="0" borderId="0" xfId="2" applyNumberFormat="1" applyFont="1" applyProtection="1"/>
    <xf numFmtId="168" fontId="18" fillId="0" borderId="0" xfId="2" applyNumberFormat="1" applyFont="1" applyProtection="1"/>
    <xf numFmtId="0" fontId="4" fillId="8" borderId="0" xfId="4" applyFont="1" applyFill="1" applyAlignment="1" applyProtection="1">
      <alignment vertical="top" wrapText="1"/>
    </xf>
    <xf numFmtId="164" fontId="12" fillId="0" borderId="9" xfId="2" applyNumberFormat="1" applyFont="1" applyBorder="1" applyAlignment="1" applyProtection="1">
      <alignment horizontal="left"/>
    </xf>
    <xf numFmtId="164" fontId="12" fillId="0" borderId="10" xfId="2" applyNumberFormat="1" applyFont="1" applyBorder="1" applyAlignment="1" applyProtection="1">
      <alignment horizontal="left"/>
    </xf>
    <xf numFmtId="164" fontId="12" fillId="0" borderId="10" xfId="2" applyNumberFormat="1" applyFont="1" applyBorder="1" applyProtection="1"/>
    <xf numFmtId="164" fontId="12" fillId="0" borderId="11" xfId="2" applyNumberFormat="1" applyFont="1" applyBorder="1" applyProtection="1"/>
    <xf numFmtId="166" fontId="8" fillId="0" borderId="0" xfId="0" applyNumberFormat="1" applyFont="1" applyProtection="1"/>
    <xf numFmtId="0" fontId="5" fillId="0" borderId="0" xfId="0" applyFont="1" applyProtection="1"/>
    <xf numFmtId="0" fontId="8" fillId="0" borderId="0" xfId="0" applyFont="1" applyAlignment="1" applyProtection="1">
      <alignment horizontal="left" wrapText="1"/>
    </xf>
    <xf numFmtId="0" fontId="8" fillId="11" borderId="0" xfId="0" applyFont="1" applyFill="1" applyAlignment="1" applyProtection="1">
      <alignment horizontal="left" vertical="top" wrapText="1"/>
    </xf>
    <xf numFmtId="164" fontId="8" fillId="11" borderId="0" xfId="0" applyNumberFormat="1" applyFont="1" applyFill="1" applyAlignment="1" applyProtection="1">
      <alignment horizontal="center"/>
    </xf>
    <xf numFmtId="0" fontId="13" fillId="0" borderId="0" xfId="0" applyFont="1" applyProtection="1"/>
    <xf numFmtId="164" fontId="12" fillId="0" borderId="7" xfId="2" applyNumberFormat="1" applyFont="1" applyBorder="1" applyAlignment="1" applyProtection="1">
      <alignment wrapText="1"/>
    </xf>
    <xf numFmtId="44" fontId="8" fillId="0" borderId="0" xfId="0" applyNumberFormat="1" applyFont="1" applyProtection="1"/>
    <xf numFmtId="9" fontId="1" fillId="0" borderId="0" xfId="0" applyNumberFormat="1" applyFont="1" applyProtection="1"/>
    <xf numFmtId="0" fontId="4" fillId="12" borderId="0" xfId="5" applyFont="1" applyFill="1" applyAlignment="1" applyProtection="1">
      <alignment vertical="top"/>
    </xf>
    <xf numFmtId="44" fontId="12" fillId="13" borderId="7" xfId="2" applyFont="1" applyFill="1" applyBorder="1" applyProtection="1"/>
    <xf numFmtId="0" fontId="4" fillId="12" borderId="0" xfId="5" applyFont="1" applyFill="1" applyAlignment="1" applyProtection="1">
      <alignment vertical="top" wrapText="1"/>
    </xf>
    <xf numFmtId="0" fontId="20" fillId="14" borderId="17" xfId="9" applyFont="1" applyFill="1" applyBorder="1" applyAlignment="1" applyProtection="1">
      <alignment horizontal="left" vertical="top" wrapText="1"/>
    </xf>
    <xf numFmtId="0" fontId="20" fillId="14" borderId="0" xfId="9" applyFont="1" applyFill="1" applyAlignment="1" applyProtection="1">
      <alignment horizontal="left" vertical="top" wrapText="1"/>
    </xf>
    <xf numFmtId="0" fontId="20" fillId="14" borderId="18" xfId="9" applyFont="1" applyFill="1" applyBorder="1" applyAlignment="1" applyProtection="1">
      <alignment horizontal="left" vertical="top" wrapText="1"/>
    </xf>
    <xf numFmtId="0" fontId="4" fillId="12" borderId="15" xfId="0" applyFont="1" applyFill="1" applyBorder="1" applyAlignment="1" applyProtection="1">
      <alignment horizontal="center" vertical="center" wrapText="1"/>
    </xf>
    <xf numFmtId="0" fontId="4" fillId="12" borderId="16" xfId="0" applyFont="1" applyFill="1" applyBorder="1" applyAlignment="1" applyProtection="1">
      <alignment horizontal="center" vertical="center" wrapText="1"/>
    </xf>
    <xf numFmtId="49" fontId="30" fillId="14" borderId="27" xfId="0" applyNumberFormat="1" applyFont="1" applyFill="1" applyBorder="1" applyAlignment="1" applyProtection="1">
      <alignment horizontal="left" vertical="center"/>
    </xf>
    <xf numFmtId="49" fontId="30" fillId="14" borderId="16" xfId="0" applyNumberFormat="1" applyFont="1" applyFill="1" applyBorder="1" applyAlignment="1" applyProtection="1">
      <alignment horizontal="left" vertical="center"/>
    </xf>
    <xf numFmtId="49" fontId="9" fillId="14" borderId="22" xfId="0" applyNumberFormat="1" applyFont="1" applyFill="1" applyBorder="1" applyAlignment="1" applyProtection="1">
      <alignment horizontal="left" vertical="center"/>
    </xf>
    <xf numFmtId="49" fontId="9" fillId="14" borderId="21" xfId="0" applyNumberFormat="1" applyFont="1" applyFill="1" applyBorder="1" applyAlignment="1" applyProtection="1">
      <alignment horizontal="left" vertical="center"/>
    </xf>
    <xf numFmtId="49" fontId="30" fillId="14" borderId="26" xfId="0" applyNumberFormat="1" applyFont="1" applyFill="1" applyBorder="1" applyAlignment="1" applyProtection="1">
      <alignment horizontal="left" vertical="center"/>
    </xf>
    <xf numFmtId="0" fontId="14" fillId="12" borderId="0" xfId="0" applyFont="1" applyFill="1" applyAlignment="1" applyProtection="1">
      <alignment horizontal="left"/>
    </xf>
    <xf numFmtId="0" fontId="4" fillId="8" borderId="0" xfId="4" applyFont="1" applyFill="1" applyAlignment="1" applyProtection="1">
      <alignment horizontal="center" vertical="top" wrapText="1"/>
    </xf>
    <xf numFmtId="164" fontId="12" fillId="0" borderId="9" xfId="2" applyNumberFormat="1" applyFont="1" applyBorder="1" applyAlignment="1" applyProtection="1">
      <alignment horizontal="left" vertical="top" wrapText="1"/>
    </xf>
    <xf numFmtId="164" fontId="12" fillId="0" borderId="10" xfId="2" applyNumberFormat="1" applyFont="1" applyBorder="1" applyAlignment="1" applyProtection="1">
      <alignment horizontal="left" vertical="top" wrapText="1"/>
    </xf>
    <xf numFmtId="164" fontId="12" fillId="0" borderId="11" xfId="2" applyNumberFormat="1" applyFont="1" applyBorder="1" applyAlignment="1" applyProtection="1">
      <alignment horizontal="left" vertical="top" wrapText="1"/>
    </xf>
    <xf numFmtId="0" fontId="9" fillId="10" borderId="14" xfId="0" applyFont="1" applyFill="1" applyBorder="1" applyAlignment="1" applyProtection="1">
      <alignment horizontal="center" wrapText="1"/>
    </xf>
    <xf numFmtId="0" fontId="9" fillId="10" borderId="12" xfId="0" applyFont="1" applyFill="1" applyBorder="1" applyAlignment="1" applyProtection="1">
      <alignment horizontal="center" wrapText="1"/>
    </xf>
    <xf numFmtId="0" fontId="9" fillId="10" borderId="13" xfId="0" applyFont="1" applyFill="1" applyBorder="1" applyAlignment="1" applyProtection="1">
      <alignment horizontal="center" wrapText="1"/>
    </xf>
    <xf numFmtId="164" fontId="12" fillId="0" borderId="9" xfId="2" applyNumberFormat="1" applyFont="1" applyBorder="1" applyAlignment="1" applyProtection="1">
      <alignment horizontal="left" wrapText="1"/>
    </xf>
    <xf numFmtId="164" fontId="12" fillId="0" borderId="10" xfId="2" applyNumberFormat="1" applyFont="1" applyBorder="1" applyAlignment="1" applyProtection="1">
      <alignment horizontal="left" wrapText="1"/>
    </xf>
    <xf numFmtId="164" fontId="12" fillId="0" borderId="11" xfId="2" applyNumberFormat="1" applyFont="1" applyBorder="1" applyAlignment="1" applyProtection="1">
      <alignment horizontal="left" wrapText="1"/>
    </xf>
    <xf numFmtId="44" fontId="8" fillId="0" borderId="0" xfId="0" applyNumberFormat="1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44" fontId="12" fillId="0" borderId="9" xfId="2" applyFont="1" applyBorder="1" applyAlignment="1" applyProtection="1">
      <alignment horizontal="center"/>
    </xf>
    <xf numFmtId="164" fontId="12" fillId="0" borderId="10" xfId="2" applyNumberFormat="1" applyFont="1" applyBorder="1" applyAlignment="1" applyProtection="1">
      <alignment horizontal="center"/>
    </xf>
    <xf numFmtId="164" fontId="12" fillId="0" borderId="11" xfId="2" applyNumberFormat="1" applyFont="1" applyBorder="1" applyAlignment="1" applyProtection="1">
      <alignment horizontal="center"/>
    </xf>
    <xf numFmtId="168" fontId="9" fillId="10" borderId="14" xfId="0" applyNumberFormat="1" applyFont="1" applyFill="1" applyBorder="1" applyAlignment="1" applyProtection="1">
      <alignment horizontal="center" wrapText="1"/>
    </xf>
    <xf numFmtId="168" fontId="9" fillId="10" borderId="12" xfId="0" applyNumberFormat="1" applyFont="1" applyFill="1" applyBorder="1" applyAlignment="1" applyProtection="1">
      <alignment horizontal="center" wrapText="1"/>
    </xf>
    <xf numFmtId="168" fontId="9" fillId="10" borderId="13" xfId="0" applyNumberFormat="1" applyFont="1" applyFill="1" applyBorder="1" applyAlignment="1" applyProtection="1">
      <alignment horizontal="center" wrapText="1"/>
    </xf>
    <xf numFmtId="44" fontId="12" fillId="0" borderId="9" xfId="2" applyFont="1" applyBorder="1" applyAlignment="1" applyProtection="1">
      <alignment horizontal="center"/>
      <protection locked="0"/>
    </xf>
    <xf numFmtId="44" fontId="12" fillId="0" borderId="11" xfId="2" applyFont="1" applyBorder="1" applyAlignment="1" applyProtection="1">
      <alignment horizontal="center"/>
      <protection locked="0"/>
    </xf>
    <xf numFmtId="10" fontId="12" fillId="0" borderId="9" xfId="3" applyNumberFormat="1" applyFont="1" applyBorder="1" applyAlignment="1" applyProtection="1">
      <alignment horizontal="center" vertical="center"/>
    </xf>
    <xf numFmtId="10" fontId="12" fillId="0" borderId="11" xfId="3" applyNumberFormat="1" applyFont="1" applyBorder="1" applyAlignment="1" applyProtection="1">
      <alignment horizontal="center" vertical="center"/>
    </xf>
    <xf numFmtId="0" fontId="14" fillId="12" borderId="0" xfId="0" applyFont="1" applyFill="1" applyAlignment="1">
      <alignment horizontal="left"/>
    </xf>
  </cellXfs>
  <cellStyles count="16">
    <cellStyle name="20% - Accent3 2" xfId="13" xr:uid="{0B5F1100-958F-43A9-8A9B-6067D84DBF62}"/>
    <cellStyle name="Accent1 2" xfId="11" xr:uid="{D84010B2-B304-48B7-9C3C-957AEF13978A}"/>
    <cellStyle name="Goed 2" xfId="15" xr:uid="{9A90C365-BD88-45AD-A87B-4E113B560DA9}"/>
    <cellStyle name="Invoer 2" xfId="12" xr:uid="{E02D71BF-AA0F-4775-9817-82BA72B1C575}"/>
    <cellStyle name="Komma" xfId="1" builtinId="3"/>
    <cellStyle name="Normal_CALCULATIEBLAD.XLS" xfId="7" xr:uid="{FD59DED3-0165-4D84-B553-52038DCF4FB6}"/>
    <cellStyle name="Notitie 2" xfId="14" xr:uid="{4A309E98-BAB2-453B-B492-3DACCBB239DE}"/>
    <cellStyle name="Ongeldig 2" xfId="10" xr:uid="{5FC2F9C7-C51D-44F2-A99D-5A7D35B25491}"/>
    <cellStyle name="Procent" xfId="3" builtinId="5"/>
    <cellStyle name="Standaard" xfId="0" builtinId="0"/>
    <cellStyle name="Standaard 2" xfId="9" xr:uid="{ECD84674-4029-4E1A-B45A-3C17C89AACB2}"/>
    <cellStyle name="Standaard 3" xfId="8" xr:uid="{EDF7C7B8-3AF2-4930-B08C-CE1BC2EA2944}"/>
    <cellStyle name="Standaard 4 2" xfId="5" xr:uid="{ED1138C4-990B-46D3-A142-E0F6C7EC7DE7}"/>
    <cellStyle name="Standaard_TSO lijst 2006" xfId="4" xr:uid="{A2A6FF80-14F9-48A2-9EE2-A1EEDD4E7BEB}"/>
    <cellStyle name="Valuta" xfId="2" builtinId="4"/>
    <cellStyle name="Valuta 3" xfId="6" xr:uid="{9F1CEDF5-1120-49EF-B12B-779B733DEAC4}"/>
  </cellStyles>
  <dxfs count="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0-56F6-4297-AEAB-ACDC26273BC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1-56F6-4297-AEAB-ACDC26273BCE}"/>
              </c:ext>
            </c:extLst>
          </c:dPt>
          <c:dLbls>
            <c:delete val="1"/>
          </c:dLbls>
          <c:xVal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xVal>
          <c:yVal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56F6-4297-AEAB-ACDC26273BCE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03122944"/>
        <c:axId val="203380224"/>
      </c:scatterChart>
      <c:valAx>
        <c:axId val="203122944"/>
        <c:scaling>
          <c:orientation val="minMax"/>
          <c:max val="1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380224"/>
        <c:crossesAt val="0"/>
        <c:crossBetween val="midCat"/>
      </c:valAx>
      <c:valAx>
        <c:axId val="20338022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122944"/>
        <c:crosses val="autoZero"/>
        <c:crossBetween val="midCat"/>
        <c:majorUnit val="20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6">
          <a:lumMod val="75000"/>
        </a:schemeClr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0-9FC0-470E-9D6D-FF63C217AA4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1-9FC0-470E-9D6D-FF63C217AA46}"/>
              </c:ext>
            </c:extLst>
          </c:dPt>
          <c:dLbls>
            <c:delete val="1"/>
          </c:dLbls>
          <c:xVal>
            <c:numLit>
              <c:formatCode>General</c:formatCode>
              <c:ptCount val="15"/>
              <c:pt idx="0">
                <c:v>1625000</c:v>
              </c:pt>
              <c:pt idx="1">
                <c:v>1195600</c:v>
              </c:pt>
              <c:pt idx="2">
                <c:v>1207800</c:v>
              </c:pt>
              <c:pt idx="3">
                <c:v>1195600</c:v>
              </c:pt>
              <c:pt idx="4">
                <c:v>1171200</c:v>
              </c:pt>
              <c:pt idx="5">
                <c:v>1146800</c:v>
              </c:pt>
              <c:pt idx="6">
                <c:v>1122400</c:v>
              </c:pt>
              <c:pt idx="7">
                <c:v>1098000</c:v>
              </c:pt>
              <c:pt idx="8">
                <c:v>1073600</c:v>
              </c:pt>
              <c:pt idx="9">
                <c:v>1049200</c:v>
              </c:pt>
              <c:pt idx="10">
                <c:v>1024800</c:v>
              </c:pt>
              <c:pt idx="11">
                <c:v>1000400</c:v>
              </c:pt>
              <c:pt idx="12">
                <c:v>988200</c:v>
              </c:pt>
              <c:pt idx="13">
                <c:v>976000</c:v>
              </c:pt>
              <c:pt idx="14">
                <c:v>976000</c:v>
              </c:pt>
            </c:numLit>
          </c:xVal>
          <c:yVal>
            <c:numLit>
              <c:formatCode>General</c:formatCode>
              <c:ptCount val="15"/>
              <c:pt idx="0">
                <c:v>0</c:v>
              </c:pt>
              <c:pt idx="1">
                <c:v>38</c:v>
              </c:pt>
              <c:pt idx="2">
                <c:v>19.5</c:v>
              </c:pt>
              <c:pt idx="3">
                <c:v>38</c:v>
              </c:pt>
              <c:pt idx="4">
                <c:v>72</c:v>
              </c:pt>
              <c:pt idx="5">
                <c:v>102</c:v>
              </c:pt>
              <c:pt idx="6">
                <c:v>128</c:v>
              </c:pt>
              <c:pt idx="7">
                <c:v>150</c:v>
              </c:pt>
              <c:pt idx="8">
                <c:v>168</c:v>
              </c:pt>
              <c:pt idx="9">
                <c:v>182</c:v>
              </c:pt>
              <c:pt idx="10">
                <c:v>192</c:v>
              </c:pt>
              <c:pt idx="11">
                <c:v>198</c:v>
              </c:pt>
              <c:pt idx="12">
                <c:v>199.5</c:v>
              </c:pt>
              <c:pt idx="13">
                <c:v>200</c:v>
              </c:pt>
              <c:pt idx="14">
                <c:v>200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9FC0-470E-9D6D-FF63C217AA46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03122944"/>
        <c:axId val="203380224"/>
      </c:scatterChart>
      <c:valAx>
        <c:axId val="203122944"/>
        <c:scaling>
          <c:orientation val="minMax"/>
          <c:max val="1750000.0000000002"/>
          <c:min val="50000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cross"/>
        <c:minorTickMark val="none"/>
        <c:tickLblPos val="nextTo"/>
        <c:spPr>
          <a:ln/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380224"/>
        <c:crossesAt val="0"/>
        <c:crossBetween val="midCat"/>
        <c:majorUnit val="250000"/>
        <c:minorUnit val="50000"/>
      </c:valAx>
      <c:valAx>
        <c:axId val="2033802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122944"/>
        <c:crosses val="autoZero"/>
        <c:crossBetween val="midCat"/>
        <c:majorUnit val="20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noFill/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58572089402823"/>
          <c:y val="8.398153147991299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0-515E-496D-A122-2394838D6F1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1-515E-496D-A122-2394838D6F1B}"/>
              </c:ext>
            </c:extLst>
          </c:dPt>
          <c:dLbls>
            <c:delete val="1"/>
          </c:dLbls>
          <c:xVal>
            <c:numLit>
              <c:formatCode>General</c:formatCode>
              <c:ptCount val="15"/>
              <c:pt idx="0">
                <c:v>590116</c:v>
              </c:pt>
              <c:pt idx="1">
                <c:v>578313.67999999993</c:v>
              </c:pt>
              <c:pt idx="2">
                <c:v>586680.65</c:v>
              </c:pt>
              <c:pt idx="3">
                <c:v>583245.30000000005</c:v>
              </c:pt>
              <c:pt idx="4">
                <c:v>576374.6</c:v>
              </c:pt>
              <c:pt idx="5">
                <c:v>569503.9</c:v>
              </c:pt>
              <c:pt idx="6">
                <c:v>562633.19999999995</c:v>
              </c:pt>
              <c:pt idx="7">
                <c:v>555762.5</c:v>
              </c:pt>
              <c:pt idx="8">
                <c:v>548891.80000000005</c:v>
              </c:pt>
              <c:pt idx="9">
                <c:v>542021.1</c:v>
              </c:pt>
              <c:pt idx="10">
                <c:v>535150.4</c:v>
              </c:pt>
              <c:pt idx="11">
                <c:v>528279.69999999995</c:v>
              </c:pt>
              <c:pt idx="12">
                <c:v>524844.35</c:v>
              </c:pt>
              <c:pt idx="13">
                <c:v>521409</c:v>
              </c:pt>
              <c:pt idx="14">
                <c:v>521409</c:v>
              </c:pt>
            </c:numLit>
          </c:xVal>
          <c:yVal>
            <c:numLit>
              <c:formatCode>General</c:formatCode>
              <c:ptCount val="15"/>
              <c:pt idx="0">
                <c:v>0</c:v>
              </c:pt>
              <c:pt idx="1">
                <c:v>31.404757023368603</c:v>
              </c:pt>
              <c:pt idx="2">
                <c:v>9.7499999999999432</c:v>
              </c:pt>
              <c:pt idx="3">
                <c:v>18.999999999999872</c:v>
              </c:pt>
              <c:pt idx="4">
                <c:v>36.000000000000043</c:v>
              </c:pt>
              <c:pt idx="5">
                <c:v>50.999999999999964</c:v>
              </c:pt>
              <c:pt idx="6">
                <c:v>64.000000000000085</c:v>
              </c:pt>
              <c:pt idx="7">
                <c:v>75</c:v>
              </c:pt>
              <c:pt idx="8">
                <c:v>83.999999999999943</c:v>
              </c:pt>
              <c:pt idx="9">
                <c:v>91.000000000000028</c:v>
              </c:pt>
              <c:pt idx="10">
                <c:v>95.999999999999986</c:v>
              </c:pt>
              <c:pt idx="11">
                <c:v>99.000000000000014</c:v>
              </c:pt>
              <c:pt idx="12">
                <c:v>99.75</c:v>
              </c:pt>
              <c:pt idx="13">
                <c:v>100</c:v>
              </c:pt>
              <c:pt idx="14">
                <c:v>100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515E-496D-A122-2394838D6F1B}"/>
            </c:ext>
          </c:extLst>
        </c:ser>
        <c:ser>
          <c:idx val="1"/>
          <c:order val="1"/>
          <c:tx>
            <c:v>&lt;Leverancier 10&gt;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10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15E-496D-A122-2394838D6F1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4-515E-496D-A122-2394838D6F1B}"/>
            </c:ext>
          </c:extLst>
        </c:ser>
        <c:ser>
          <c:idx val="2"/>
          <c:order val="2"/>
          <c:tx>
            <c:v>&lt;Leverancier 9&gt;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9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15E-496D-A122-2394838D6F1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6-515E-496D-A122-2394838D6F1B}"/>
            </c:ext>
          </c:extLst>
        </c:ser>
        <c:ser>
          <c:idx val="3"/>
          <c:order val="3"/>
          <c:tx>
            <c:v>&lt;Leverancier 8&gt;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515E-496D-A122-2394838D6F1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8-515E-496D-A122-2394838D6F1B}"/>
            </c:ext>
          </c:extLst>
        </c:ser>
        <c:ser>
          <c:idx val="4"/>
          <c:order val="4"/>
          <c:tx>
            <c:v>&lt;Leverancier 7&gt;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515E-496D-A122-2394838D6F1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A-515E-496D-A122-2394838D6F1B}"/>
            </c:ext>
          </c:extLst>
        </c:ser>
        <c:ser>
          <c:idx val="5"/>
          <c:order val="5"/>
          <c:tx>
            <c:v>&lt;Leverancier 6&gt;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515E-496D-A122-2394838D6F1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C-515E-496D-A122-2394838D6F1B}"/>
            </c:ext>
          </c:extLst>
        </c:ser>
        <c:ser>
          <c:idx val="6"/>
          <c:order val="6"/>
          <c:tx>
            <c:v>&lt;Leverancier 5&gt;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515E-496D-A122-2394838D6F1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E-515E-496D-A122-2394838D6F1B}"/>
            </c:ext>
          </c:extLst>
        </c:ser>
        <c:ser>
          <c:idx val="7"/>
          <c:order val="7"/>
          <c:tx>
            <c:v>&lt;Leverancier 4&gt;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515E-496D-A122-2394838D6F1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10-515E-496D-A122-2394838D6F1B}"/>
            </c:ext>
          </c:extLst>
        </c:ser>
        <c:ser>
          <c:idx val="8"/>
          <c:order val="8"/>
          <c:tx>
            <c:v>&lt;Leverancier 3&gt;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515E-496D-A122-2394838D6F1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12-515E-496D-A122-2394838D6F1B}"/>
            </c:ext>
          </c:extLst>
        </c:ser>
        <c:ser>
          <c:idx val="9"/>
          <c:order val="9"/>
          <c:tx>
            <c:v>&lt;Leverancier 2&gt;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515E-496D-A122-2394838D6F1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14-515E-496D-A122-2394838D6F1B}"/>
            </c:ext>
          </c:extLst>
        </c:ser>
        <c:ser>
          <c:idx val="10"/>
          <c:order val="10"/>
          <c:tx>
            <c:v>&lt;Leverancier 1&gt;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515E-496D-A122-2394838D6F1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16-515E-496D-A122-2394838D6F1B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38086400"/>
        <c:axId val="239236224"/>
      </c:scatterChart>
      <c:valAx>
        <c:axId val="238086400"/>
        <c:scaling>
          <c:orientation val="minMax"/>
          <c:max val="590116"/>
          <c:min val="521409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39236224"/>
        <c:crossesAt val="0"/>
        <c:crossBetween val="midCat"/>
      </c:valAx>
      <c:valAx>
        <c:axId val="23923622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3808640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6">
          <a:lumMod val="75000"/>
        </a:schemeClr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7621</xdr:colOff>
      <xdr:row>1</xdr:row>
      <xdr:rowOff>1</xdr:rowOff>
    </xdr:from>
    <xdr:ext cx="411256" cy="975360"/>
    <xdr:pic>
      <xdr:nvPicPr>
        <xdr:cNvPr id="2" name="Afbeelding 1" descr="Related image">
          <a:extLst>
            <a:ext uri="{FF2B5EF4-FFF2-40B4-BE49-F238E27FC236}">
              <a16:creationId xmlns:a16="http://schemas.microsoft.com/office/drawing/2014/main" id="{7AD3C601-8A06-443A-BB26-EAA3FE3D2F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43" t="2757" r="38672" b="49863"/>
        <a:stretch/>
      </xdr:blipFill>
      <xdr:spPr bwMode="auto">
        <a:xfrm>
          <a:off x="7621" y="285751"/>
          <a:ext cx="411256" cy="975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556260</xdr:colOff>
      <xdr:row>16</xdr:row>
      <xdr:rowOff>0</xdr:rowOff>
    </xdr:from>
    <xdr:to>
      <xdr:col>0</xdr:col>
      <xdr:colOff>556260</xdr:colOff>
      <xdr:row>28</xdr:row>
      <xdr:rowOff>771284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A5C1FE0D-5CBC-4BA3-808A-C82C545479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0</xdr:colOff>
      <xdr:row>28</xdr:row>
      <xdr:rowOff>827650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93C5CFA2-F1EF-4280-A3CF-BFF242A99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18</xdr:row>
      <xdr:rowOff>0</xdr:rowOff>
    </xdr:from>
    <xdr:to>
      <xdr:col>4</xdr:col>
      <xdr:colOff>621196</xdr:colOff>
      <xdr:row>28</xdr:row>
      <xdr:rowOff>1059232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C2553B96-99C5-474B-BA35-CAAD9DB51C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703F9-CF8B-42C4-A075-A9515A69F68B}">
  <sheetPr>
    <pageSetUpPr fitToPage="1"/>
  </sheetPr>
  <dimension ref="A1:I90"/>
  <sheetViews>
    <sheetView showGridLines="0" tabSelected="1" zoomScale="115" zoomScaleNormal="115" workbookViewId="0">
      <selection activeCell="F10" sqref="F10"/>
    </sheetView>
  </sheetViews>
  <sheetFormatPr defaultColWidth="16.140625" defaultRowHeight="11.25" x14ac:dyDescent="0.15"/>
  <cols>
    <col min="1" max="1" width="8.85546875" style="60" customWidth="1"/>
    <col min="2" max="2" width="21.7109375" style="21" customWidth="1"/>
    <col min="3" max="3" width="38.28515625" style="21" customWidth="1"/>
    <col min="4" max="4" width="15.7109375" style="21" customWidth="1"/>
    <col min="5" max="5" width="14.85546875" style="21" customWidth="1"/>
    <col min="6" max="6" width="11.28515625" style="21" customWidth="1"/>
    <col min="7" max="7" width="13.28515625" style="21" bestFit="1" customWidth="1"/>
    <col min="8" max="16384" width="16.140625" style="21"/>
  </cols>
  <sheetData>
    <row r="1" spans="1:9" x14ac:dyDescent="0.1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15">
      <c r="A2" s="22"/>
      <c r="B2" s="23" t="s">
        <v>211</v>
      </c>
      <c r="C2" s="23"/>
      <c r="D2" s="23"/>
      <c r="E2" s="23"/>
      <c r="F2" s="23"/>
      <c r="G2" s="23"/>
      <c r="H2" s="23"/>
      <c r="I2" s="23"/>
    </row>
    <row r="3" spans="1:9" ht="15" customHeight="1" x14ac:dyDescent="0.15">
      <c r="A3" s="22"/>
      <c r="B3" s="23"/>
      <c r="C3" s="23"/>
      <c r="D3" s="23"/>
      <c r="E3" s="23"/>
      <c r="F3" s="23"/>
      <c r="G3" s="23"/>
      <c r="H3" s="23"/>
      <c r="I3" s="23"/>
    </row>
    <row r="4" spans="1:9" x14ac:dyDescent="0.15">
      <c r="A4" s="22"/>
      <c r="B4" s="23"/>
      <c r="C4" s="23"/>
      <c r="D4" s="23"/>
      <c r="E4" s="23"/>
      <c r="F4" s="23"/>
      <c r="G4" s="23"/>
      <c r="H4" s="23"/>
      <c r="I4" s="23"/>
    </row>
    <row r="5" spans="1:9" x14ac:dyDescent="0.15">
      <c r="A5" s="20"/>
      <c r="B5" s="24" t="s">
        <v>1</v>
      </c>
      <c r="C5" s="25"/>
      <c r="D5" s="20"/>
      <c r="E5" s="26"/>
      <c r="F5" s="26"/>
      <c r="G5" s="26"/>
      <c r="H5" s="26"/>
      <c r="I5" s="27"/>
    </row>
    <row r="6" spans="1:9" ht="40.15" customHeight="1" x14ac:dyDescent="0.15">
      <c r="A6" s="28"/>
      <c r="B6" s="97" t="s">
        <v>214</v>
      </c>
      <c r="C6" s="98"/>
      <c r="D6" s="98"/>
      <c r="E6" s="98"/>
      <c r="F6" s="98"/>
      <c r="G6" s="98"/>
      <c r="H6" s="98"/>
      <c r="I6" s="99"/>
    </row>
    <row r="7" spans="1:9" x14ac:dyDescent="0.15">
      <c r="A7" s="20"/>
      <c r="B7" s="29" t="s">
        <v>2</v>
      </c>
      <c r="C7" s="30"/>
      <c r="D7" s="20"/>
      <c r="E7" s="26"/>
      <c r="F7" s="26"/>
      <c r="G7" s="26"/>
      <c r="H7" s="26"/>
      <c r="I7" s="27"/>
    </row>
    <row r="8" spans="1:9" ht="13.15" customHeight="1" x14ac:dyDescent="0.15">
      <c r="A8" s="20"/>
      <c r="B8" s="31" t="s">
        <v>212</v>
      </c>
      <c r="C8" s="32"/>
      <c r="D8" s="32"/>
      <c r="E8" s="32"/>
      <c r="F8" s="32"/>
      <c r="G8" s="32"/>
      <c r="H8" s="32"/>
      <c r="I8" s="33"/>
    </row>
    <row r="9" spans="1:9" x14ac:dyDescent="0.15">
      <c r="A9" s="34"/>
      <c r="B9" s="35"/>
      <c r="C9" s="34"/>
      <c r="D9" s="34"/>
      <c r="E9" s="34"/>
      <c r="F9" s="34"/>
      <c r="G9" s="34"/>
      <c r="H9" s="34"/>
      <c r="I9" s="36"/>
    </row>
    <row r="10" spans="1:9" x14ac:dyDescent="0.15">
      <c r="A10" s="34"/>
      <c r="B10" s="37" t="s">
        <v>213</v>
      </c>
      <c r="C10" s="34"/>
      <c r="D10" s="34"/>
      <c r="E10" s="34"/>
      <c r="F10" s="34"/>
      <c r="G10" s="34"/>
      <c r="H10" s="34"/>
      <c r="I10" s="36"/>
    </row>
    <row r="11" spans="1:9" x14ac:dyDescent="0.15">
      <c r="A11" s="34"/>
      <c r="B11" s="35"/>
      <c r="C11" s="34"/>
      <c r="D11" s="34"/>
      <c r="E11" s="34"/>
      <c r="F11" s="34"/>
      <c r="G11" s="34"/>
      <c r="H11" s="34"/>
      <c r="I11" s="36"/>
    </row>
    <row r="12" spans="1:9" ht="11.45" customHeight="1" x14ac:dyDescent="0.15">
      <c r="A12" s="34"/>
      <c r="B12" s="100" t="s">
        <v>3</v>
      </c>
      <c r="C12" s="100"/>
      <c r="D12" s="100"/>
      <c r="E12" s="101"/>
      <c r="F12" s="100"/>
      <c r="G12" s="100"/>
      <c r="H12" s="100"/>
      <c r="I12" s="101"/>
    </row>
    <row r="13" spans="1:9" ht="12" x14ac:dyDescent="0.2">
      <c r="A13" s="34"/>
      <c r="B13" s="38"/>
      <c r="C13" s="39"/>
      <c r="D13" s="40" t="s">
        <v>4</v>
      </c>
      <c r="E13" s="40" t="s">
        <v>5</v>
      </c>
      <c r="F13" s="34"/>
      <c r="G13" s="34"/>
      <c r="H13" s="34"/>
      <c r="I13" s="36"/>
    </row>
    <row r="14" spans="1:9" ht="12" x14ac:dyDescent="0.15">
      <c r="A14" s="34"/>
      <c r="B14" s="102" t="s">
        <v>209</v>
      </c>
      <c r="C14" s="103"/>
      <c r="D14" s="41">
        <v>590116</v>
      </c>
      <c r="E14" s="42">
        <v>0</v>
      </c>
      <c r="F14" s="34"/>
      <c r="G14" s="34"/>
      <c r="H14" s="34"/>
      <c r="I14" s="36"/>
    </row>
    <row r="15" spans="1:9" ht="12" customHeight="1" x14ac:dyDescent="0.15">
      <c r="A15" s="34"/>
      <c r="B15" s="106" t="s">
        <v>210</v>
      </c>
      <c r="C15" s="106"/>
      <c r="D15" s="43">
        <v>521409</v>
      </c>
      <c r="E15" s="44">
        <v>100</v>
      </c>
      <c r="F15" s="34"/>
      <c r="G15" s="34"/>
      <c r="H15" s="34"/>
      <c r="I15" s="36"/>
    </row>
    <row r="16" spans="1:9" ht="12" customHeight="1" x14ac:dyDescent="0.15">
      <c r="A16" s="34"/>
      <c r="B16" s="35"/>
      <c r="C16" s="34"/>
      <c r="D16" s="34"/>
      <c r="E16" s="34"/>
      <c r="F16" s="34"/>
      <c r="G16" s="34"/>
      <c r="H16" s="34"/>
      <c r="I16" s="36"/>
    </row>
    <row r="17" spans="1:9" ht="12" customHeight="1" x14ac:dyDescent="0.15">
      <c r="A17" s="34"/>
      <c r="B17" s="104" t="s">
        <v>208</v>
      </c>
      <c r="C17" s="105"/>
      <c r="D17" s="45">
        <f>'Berekening volume'!K21+SUM('Berekening volume'!K18:O18)</f>
        <v>0</v>
      </c>
      <c r="E17" s="34"/>
      <c r="F17" s="34"/>
      <c r="G17" s="34"/>
      <c r="H17" s="34"/>
      <c r="I17" s="36"/>
    </row>
    <row r="18" spans="1:9" x14ac:dyDescent="0.15">
      <c r="A18" s="34"/>
      <c r="B18" s="35"/>
      <c r="C18" s="34"/>
      <c r="D18" s="34"/>
      <c r="E18" s="34"/>
      <c r="F18" s="34"/>
      <c r="G18" s="34"/>
      <c r="H18" s="34"/>
      <c r="I18" s="36"/>
    </row>
    <row r="19" spans="1:9" ht="11.45" customHeight="1" x14ac:dyDescent="0.15">
      <c r="A19" s="34"/>
      <c r="B19" s="35"/>
      <c r="C19" s="34"/>
      <c r="D19" s="34"/>
      <c r="E19" s="34"/>
      <c r="F19" s="34"/>
      <c r="G19" s="34"/>
      <c r="H19" s="34"/>
      <c r="I19" s="36"/>
    </row>
    <row r="20" spans="1:9" x14ac:dyDescent="0.15">
      <c r="A20" s="34"/>
      <c r="B20" s="35"/>
      <c r="C20" s="34"/>
      <c r="D20" s="34"/>
      <c r="E20" s="34"/>
      <c r="F20" s="34"/>
      <c r="G20" s="34"/>
      <c r="H20" s="34"/>
      <c r="I20" s="36"/>
    </row>
    <row r="21" spans="1:9" x14ac:dyDescent="0.15">
      <c r="A21" s="34"/>
      <c r="B21" s="35"/>
      <c r="C21" s="34"/>
      <c r="D21" s="34"/>
      <c r="E21" s="34"/>
      <c r="F21" s="34"/>
      <c r="G21" s="34"/>
      <c r="H21" s="34"/>
      <c r="I21" s="36"/>
    </row>
    <row r="22" spans="1:9" x14ac:dyDescent="0.15">
      <c r="A22" s="34"/>
      <c r="B22" s="35"/>
      <c r="C22" s="34"/>
      <c r="D22" s="34"/>
      <c r="E22" s="34"/>
      <c r="F22" s="34"/>
      <c r="G22" s="34"/>
      <c r="H22" s="34"/>
      <c r="I22" s="36"/>
    </row>
    <row r="23" spans="1:9" x14ac:dyDescent="0.15">
      <c r="A23" s="34"/>
      <c r="B23" s="35"/>
      <c r="C23" s="34"/>
      <c r="D23" s="34"/>
      <c r="E23" s="34"/>
      <c r="F23" s="34"/>
      <c r="G23" s="34"/>
      <c r="H23" s="34"/>
      <c r="I23" s="36"/>
    </row>
    <row r="24" spans="1:9" x14ac:dyDescent="0.15">
      <c r="A24" s="34"/>
      <c r="B24" s="35"/>
      <c r="C24" s="34"/>
      <c r="D24" s="34"/>
      <c r="E24" s="34"/>
      <c r="F24" s="34"/>
      <c r="G24" s="34"/>
      <c r="H24" s="34"/>
      <c r="I24" s="36"/>
    </row>
    <row r="25" spans="1:9" x14ac:dyDescent="0.15">
      <c r="A25" s="34"/>
      <c r="B25" s="35"/>
      <c r="C25" s="34"/>
      <c r="D25" s="34"/>
      <c r="E25" s="34"/>
      <c r="F25" s="34"/>
      <c r="G25" s="34"/>
      <c r="H25" s="34"/>
      <c r="I25" s="36"/>
    </row>
    <row r="26" spans="1:9" x14ac:dyDescent="0.15">
      <c r="A26" s="34"/>
      <c r="B26" s="35"/>
      <c r="C26" s="34"/>
      <c r="D26" s="34"/>
      <c r="E26" s="34"/>
      <c r="F26" s="34"/>
      <c r="G26" s="34"/>
      <c r="H26" s="34"/>
      <c r="I26" s="36"/>
    </row>
    <row r="27" spans="1:9" x14ac:dyDescent="0.15">
      <c r="A27" s="34"/>
      <c r="B27" s="35"/>
      <c r="C27" s="34"/>
      <c r="D27" s="34"/>
      <c r="E27" s="34"/>
      <c r="F27" s="34"/>
      <c r="G27" s="34"/>
      <c r="H27" s="34"/>
      <c r="I27" s="36"/>
    </row>
    <row r="28" spans="1:9" ht="51" hidden="1" customHeight="1" x14ac:dyDescent="0.15">
      <c r="A28" s="34"/>
      <c r="B28" s="35"/>
      <c r="C28" s="34"/>
      <c r="D28" s="34"/>
      <c r="E28" s="34"/>
      <c r="F28" s="34"/>
      <c r="G28" s="34"/>
      <c r="H28" s="34"/>
      <c r="I28" s="36"/>
    </row>
    <row r="29" spans="1:9" ht="99.75" customHeight="1" x14ac:dyDescent="0.15">
      <c r="A29" s="34"/>
      <c r="B29" s="46"/>
      <c r="C29" s="47"/>
      <c r="D29" s="47"/>
      <c r="E29" s="47"/>
      <c r="F29" s="47"/>
      <c r="G29" s="47"/>
      <c r="H29" s="47"/>
      <c r="I29" s="48"/>
    </row>
    <row r="30" spans="1:9" x14ac:dyDescent="0.15">
      <c r="A30" s="34"/>
      <c r="B30" s="34"/>
      <c r="C30" s="34"/>
      <c r="D30" s="34"/>
      <c r="E30" s="34"/>
      <c r="F30" s="34"/>
      <c r="G30" s="34"/>
      <c r="H30" s="34"/>
      <c r="I30" s="34"/>
    </row>
    <row r="31" spans="1:9" x14ac:dyDescent="0.15">
      <c r="A31" s="21"/>
    </row>
    <row r="32" spans="1:9" ht="12.6" customHeight="1" x14ac:dyDescent="0.15">
      <c r="A32" s="21"/>
    </row>
    <row r="33" spans="1:4" ht="12.6" customHeight="1" x14ac:dyDescent="0.15">
      <c r="A33" s="49"/>
      <c r="B33" s="50"/>
      <c r="C33" s="50"/>
      <c r="D33" s="51"/>
    </row>
    <row r="34" spans="1:4" ht="12.6" customHeight="1" x14ac:dyDescent="0.15">
      <c r="A34" s="52"/>
      <c r="B34" s="53"/>
      <c r="C34" s="54"/>
      <c r="D34" s="51"/>
    </row>
    <row r="35" spans="1:4" ht="12.6" customHeight="1" x14ac:dyDescent="0.15">
      <c r="A35" s="55"/>
      <c r="B35" s="56"/>
      <c r="C35" s="54"/>
      <c r="D35" s="51"/>
    </row>
    <row r="36" spans="1:4" ht="12.6" customHeight="1" x14ac:dyDescent="0.15">
      <c r="A36" s="55"/>
      <c r="B36" s="56"/>
      <c r="C36" s="54"/>
      <c r="D36" s="51"/>
    </row>
    <row r="37" spans="1:4" ht="12.6" customHeight="1" x14ac:dyDescent="0.15">
      <c r="A37" s="55"/>
      <c r="B37" s="56"/>
      <c r="C37" s="54"/>
      <c r="D37" s="51"/>
    </row>
    <row r="38" spans="1:4" ht="12.6" customHeight="1" x14ac:dyDescent="0.15">
      <c r="A38" s="55"/>
      <c r="B38" s="56"/>
      <c r="C38" s="54"/>
      <c r="D38" s="51"/>
    </row>
    <row r="39" spans="1:4" ht="13.15" customHeight="1" x14ac:dyDescent="0.15">
      <c r="A39" s="55"/>
      <c r="B39" s="56"/>
      <c r="C39" s="54"/>
      <c r="D39" s="51"/>
    </row>
    <row r="40" spans="1:4" x14ac:dyDescent="0.15">
      <c r="A40" s="55"/>
      <c r="B40" s="56"/>
      <c r="C40" s="54"/>
      <c r="D40" s="51"/>
    </row>
    <row r="41" spans="1:4" x14ac:dyDescent="0.15">
      <c r="A41" s="55"/>
      <c r="B41" s="56"/>
      <c r="C41" s="54"/>
      <c r="D41" s="51"/>
    </row>
    <row r="42" spans="1:4" x14ac:dyDescent="0.15">
      <c r="A42" s="55"/>
      <c r="B42" s="56"/>
      <c r="C42" s="54"/>
      <c r="D42" s="51"/>
    </row>
    <row r="43" spans="1:4" x14ac:dyDescent="0.15">
      <c r="A43" s="55"/>
      <c r="B43" s="56"/>
      <c r="C43" s="54"/>
      <c r="D43" s="51"/>
    </row>
    <row r="44" spans="1:4" x14ac:dyDescent="0.15">
      <c r="A44" s="55"/>
      <c r="B44" s="56"/>
      <c r="C44" s="54"/>
      <c r="D44" s="51"/>
    </row>
    <row r="45" spans="1:4" x14ac:dyDescent="0.15">
      <c r="A45" s="55"/>
      <c r="B45" s="56"/>
      <c r="C45" s="54"/>
      <c r="D45" s="51"/>
    </row>
    <row r="46" spans="1:4" x14ac:dyDescent="0.15">
      <c r="A46" s="55"/>
      <c r="B46" s="56"/>
      <c r="C46" s="54"/>
      <c r="D46" s="51"/>
    </row>
    <row r="47" spans="1:4" x14ac:dyDescent="0.15">
      <c r="A47" s="57"/>
      <c r="B47" s="53"/>
      <c r="C47" s="54"/>
      <c r="D47" s="51"/>
    </row>
    <row r="48" spans="1:4" x14ac:dyDescent="0.15">
      <c r="A48" s="58"/>
      <c r="B48" s="53"/>
      <c r="C48" s="59"/>
      <c r="D48" s="51"/>
    </row>
    <row r="49" spans="1:4" x14ac:dyDescent="0.15">
      <c r="A49" s="51"/>
      <c r="B49" s="51"/>
      <c r="C49" s="51"/>
      <c r="D49" s="51"/>
    </row>
    <row r="50" spans="1:4" x14ac:dyDescent="0.15">
      <c r="A50" s="21"/>
    </row>
    <row r="51" spans="1:4" x14ac:dyDescent="0.15">
      <c r="A51" s="21"/>
    </row>
    <row r="52" spans="1:4" x14ac:dyDescent="0.15">
      <c r="A52" s="21"/>
    </row>
    <row r="53" spans="1:4" x14ac:dyDescent="0.15">
      <c r="A53" s="21"/>
    </row>
    <row r="54" spans="1:4" x14ac:dyDescent="0.15">
      <c r="A54" s="21"/>
    </row>
    <row r="55" spans="1:4" x14ac:dyDescent="0.15">
      <c r="A55" s="21"/>
    </row>
    <row r="56" spans="1:4" x14ac:dyDescent="0.15">
      <c r="A56" s="21"/>
    </row>
    <row r="57" spans="1:4" x14ac:dyDescent="0.15">
      <c r="A57" s="21"/>
    </row>
    <row r="58" spans="1:4" x14ac:dyDescent="0.15">
      <c r="A58" s="21"/>
    </row>
    <row r="59" spans="1:4" x14ac:dyDescent="0.15">
      <c r="A59" s="21"/>
    </row>
    <row r="60" spans="1:4" x14ac:dyDescent="0.15">
      <c r="A60" s="21"/>
    </row>
    <row r="61" spans="1:4" x14ac:dyDescent="0.15">
      <c r="A61" s="21"/>
    </row>
    <row r="62" spans="1:4" x14ac:dyDescent="0.15">
      <c r="A62" s="21"/>
    </row>
    <row r="63" spans="1:4" x14ac:dyDescent="0.15">
      <c r="A63" s="21"/>
    </row>
    <row r="64" spans="1:4" x14ac:dyDescent="0.15">
      <c r="A64" s="21"/>
    </row>
    <row r="65" s="21" customFormat="1" x14ac:dyDescent="0.15"/>
    <row r="66" s="21" customFormat="1" x14ac:dyDescent="0.15"/>
    <row r="67" s="21" customFormat="1" x14ac:dyDescent="0.15"/>
    <row r="68" s="21" customFormat="1" x14ac:dyDescent="0.15"/>
    <row r="69" s="21" customFormat="1" x14ac:dyDescent="0.15"/>
    <row r="70" s="21" customFormat="1" x14ac:dyDescent="0.15"/>
    <row r="71" s="21" customFormat="1" x14ac:dyDescent="0.15"/>
    <row r="72" s="21" customFormat="1" x14ac:dyDescent="0.15"/>
    <row r="73" s="21" customFormat="1" x14ac:dyDescent="0.15"/>
    <row r="74" s="21" customFormat="1" x14ac:dyDescent="0.15"/>
    <row r="75" s="21" customFormat="1" x14ac:dyDescent="0.15"/>
    <row r="76" s="21" customFormat="1" x14ac:dyDescent="0.15"/>
    <row r="77" s="21" customFormat="1" x14ac:dyDescent="0.15"/>
    <row r="78" s="21" customFormat="1" x14ac:dyDescent="0.15"/>
    <row r="79" s="21" customFormat="1" x14ac:dyDescent="0.15"/>
    <row r="80" s="21" customFormat="1" x14ac:dyDescent="0.15"/>
    <row r="81" s="21" customFormat="1" x14ac:dyDescent="0.15"/>
    <row r="82" s="21" customFormat="1" x14ac:dyDescent="0.15"/>
    <row r="83" s="21" customFormat="1" x14ac:dyDescent="0.15"/>
    <row r="84" s="21" customFormat="1" x14ac:dyDescent="0.15"/>
    <row r="85" s="21" customFormat="1" x14ac:dyDescent="0.15"/>
    <row r="86" s="21" customFormat="1" x14ac:dyDescent="0.15"/>
    <row r="87" s="21" customFormat="1" x14ac:dyDescent="0.15"/>
    <row r="88" s="21" customFormat="1" x14ac:dyDescent="0.15"/>
    <row r="89" s="21" customFormat="1" x14ac:dyDescent="0.15"/>
    <row r="90" s="21" customFormat="1" x14ac:dyDescent="0.15"/>
  </sheetData>
  <sheetProtection algorithmName="SHA-512" hashValue="ItvkyEefnPmyuVvdMATHeyxxzQRpdHFbGkFU/rXYQnH/lVyl9gQO0kDJ5Qnr7Q+uDb+IFqX02vjOgUvJU9tavQ==" saltValue="f8TgBeFI8VQnF5DMZdQ1WA==" spinCount="100000" sheet="1" objects="1" scenarios="1"/>
  <mergeCells count="6">
    <mergeCell ref="B6:I6"/>
    <mergeCell ref="B12:E12"/>
    <mergeCell ref="F12:I12"/>
    <mergeCell ref="B14:C14"/>
    <mergeCell ref="B17:C17"/>
    <mergeCell ref="B15:C15"/>
  </mergeCells>
  <conditionalFormatting sqref="I8">
    <cfRule type="cellIs" dxfId="21" priority="1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horizontalDpi="90" verticalDpi="90" r:id="rId1"/>
  <rowBreaks count="1" manualBreakCount="1">
    <brk id="36" max="16383" man="1"/>
  </rowBreaks>
  <colBreaks count="1" manualBreakCount="1">
    <brk id="1624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58B89-BE52-4A5B-85B3-6766D8F87C0F}">
  <sheetPr>
    <pageSetUpPr fitToPage="1"/>
  </sheetPr>
  <dimension ref="A1:O37"/>
  <sheetViews>
    <sheetView showGridLines="0" topLeftCell="A2" zoomScaleNormal="100" workbookViewId="0">
      <selection activeCell="B13" sqref="B13:I13"/>
    </sheetView>
  </sheetViews>
  <sheetFormatPr defaultColWidth="9.140625" defaultRowHeight="11.25" x14ac:dyDescent="0.15"/>
  <cols>
    <col min="1" max="1" width="1.42578125" style="63" customWidth="1"/>
    <col min="2" max="2" width="24.5703125" style="63" customWidth="1"/>
    <col min="3" max="3" width="29.42578125" style="63" customWidth="1"/>
    <col min="4" max="4" width="61" style="63" customWidth="1"/>
    <col min="5" max="9" width="10.7109375" style="63" customWidth="1"/>
    <col min="10" max="10" width="3" style="62" customWidth="1"/>
    <col min="11" max="15" width="14.28515625" style="62" customWidth="1"/>
    <col min="16" max="16384" width="9.140625" style="62"/>
  </cols>
  <sheetData>
    <row r="1" spans="1:15" ht="20.25" customHeight="1" x14ac:dyDescent="0.25">
      <c r="A1" s="107" t="s">
        <v>7</v>
      </c>
      <c r="B1" s="107"/>
      <c r="C1" s="107"/>
      <c r="D1" s="107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x14ac:dyDescent="0.15">
      <c r="C2" s="64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ht="16.5" customHeight="1" x14ac:dyDescent="0.15">
      <c r="B3" s="66" t="s">
        <v>8</v>
      </c>
      <c r="C3" s="66"/>
      <c r="D3" s="67"/>
      <c r="E3" s="108" t="s">
        <v>9</v>
      </c>
      <c r="F3" s="108"/>
      <c r="G3" s="108"/>
      <c r="H3" s="108"/>
      <c r="I3" s="108"/>
      <c r="J3" s="65"/>
      <c r="K3" s="108" t="s">
        <v>10</v>
      </c>
      <c r="L3" s="108"/>
      <c r="M3" s="108"/>
      <c r="N3" s="108"/>
      <c r="O3" s="108"/>
    </row>
    <row r="4" spans="1:15" ht="16.5" customHeight="1" x14ac:dyDescent="0.15">
      <c r="B4" s="66"/>
      <c r="C4" s="66"/>
      <c r="D4" s="67"/>
      <c r="E4" s="108"/>
      <c r="F4" s="108"/>
      <c r="G4" s="108"/>
      <c r="H4" s="108"/>
      <c r="I4" s="108"/>
      <c r="J4" s="65"/>
      <c r="K4" s="108"/>
      <c r="L4" s="108"/>
      <c r="M4" s="108"/>
      <c r="N4" s="108"/>
      <c r="O4" s="108"/>
    </row>
    <row r="5" spans="1:15" ht="33.75" customHeight="1" x14ac:dyDescent="0.15">
      <c r="B5" s="68" t="s">
        <v>11</v>
      </c>
      <c r="C5" s="69" t="s">
        <v>12</v>
      </c>
      <c r="D5" s="67" t="s">
        <v>13</v>
      </c>
      <c r="E5" s="70" t="s">
        <v>14</v>
      </c>
      <c r="F5" s="71" t="s">
        <v>15</v>
      </c>
      <c r="G5" s="72" t="s">
        <v>16</v>
      </c>
      <c r="H5" s="72" t="s">
        <v>17</v>
      </c>
      <c r="I5" s="72" t="s">
        <v>18</v>
      </c>
      <c r="J5" s="65"/>
      <c r="K5" s="70" t="s">
        <v>14</v>
      </c>
      <c r="L5" s="71" t="s">
        <v>15</v>
      </c>
      <c r="M5" s="72" t="s">
        <v>16</v>
      </c>
      <c r="N5" s="72" t="s">
        <v>17</v>
      </c>
      <c r="O5" s="72" t="s">
        <v>18</v>
      </c>
    </row>
    <row r="6" spans="1:15" ht="15" customHeight="1" x14ac:dyDescent="0.15">
      <c r="B6" s="73" t="s">
        <v>19</v>
      </c>
      <c r="C6" s="74" t="s">
        <v>20</v>
      </c>
      <c r="D6" s="74" t="s">
        <v>21</v>
      </c>
      <c r="E6" s="75">
        <v>78.290000000000006</v>
      </c>
      <c r="F6" s="75">
        <v>156.58000000000001</v>
      </c>
      <c r="G6" s="75">
        <v>626.29999999999995</v>
      </c>
      <c r="H6" s="75">
        <v>3909.43</v>
      </c>
      <c r="I6" s="75">
        <v>1702.98</v>
      </c>
      <c r="J6" s="65"/>
      <c r="K6" s="76">
        <f>E6*Prijzen!E6</f>
        <v>0</v>
      </c>
      <c r="L6" s="76">
        <f>F6*Prijzen!F6</f>
        <v>0</v>
      </c>
      <c r="M6" s="76">
        <f>G6*Prijzen!G6</f>
        <v>0</v>
      </c>
      <c r="N6" s="76">
        <f>H6*Prijzen!H6</f>
        <v>0</v>
      </c>
      <c r="O6" s="76">
        <f>I6*Prijzen!I6</f>
        <v>0</v>
      </c>
    </row>
    <row r="7" spans="1:15" ht="15" customHeight="1" x14ac:dyDescent="0.15">
      <c r="B7" s="73" t="s">
        <v>19</v>
      </c>
      <c r="C7" s="73" t="s">
        <v>20</v>
      </c>
      <c r="D7" s="73" t="s">
        <v>22</v>
      </c>
      <c r="E7" s="75">
        <v>104.38</v>
      </c>
      <c r="F7" s="75">
        <v>208.77</v>
      </c>
      <c r="G7" s="75">
        <v>835.07</v>
      </c>
      <c r="H7" s="75">
        <v>5212.57</v>
      </c>
      <c r="I7" s="75">
        <v>2270.65</v>
      </c>
      <c r="J7" s="65"/>
      <c r="K7" s="76">
        <f>E7*Prijzen!E7</f>
        <v>0</v>
      </c>
      <c r="L7" s="76">
        <f>F7*Prijzen!F7</f>
        <v>0</v>
      </c>
      <c r="M7" s="76">
        <f>G7*Prijzen!G7</f>
        <v>0</v>
      </c>
      <c r="N7" s="76">
        <f>H7*Prijzen!H7</f>
        <v>0</v>
      </c>
      <c r="O7" s="76">
        <f>I7*Prijzen!I7</f>
        <v>0</v>
      </c>
    </row>
    <row r="8" spans="1:15" ht="15" customHeight="1" x14ac:dyDescent="0.15">
      <c r="B8" s="73" t="s">
        <v>19</v>
      </c>
      <c r="C8" s="73" t="s">
        <v>20</v>
      </c>
      <c r="D8" s="73" t="s">
        <v>23</v>
      </c>
      <c r="E8" s="75">
        <v>52.19</v>
      </c>
      <c r="F8" s="75">
        <v>104.38</v>
      </c>
      <c r="G8" s="75">
        <v>417.54</v>
      </c>
      <c r="H8" s="75">
        <v>2606.29</v>
      </c>
      <c r="I8" s="75">
        <v>1135.32</v>
      </c>
      <c r="J8" s="65"/>
      <c r="K8" s="76">
        <f>E8*Prijzen!E8</f>
        <v>0</v>
      </c>
      <c r="L8" s="76">
        <f>F8*Prijzen!F8</f>
        <v>0</v>
      </c>
      <c r="M8" s="76">
        <f>G8*Prijzen!G8</f>
        <v>0</v>
      </c>
      <c r="N8" s="76">
        <f>H8*Prijzen!H8</f>
        <v>0</v>
      </c>
      <c r="O8" s="76">
        <f>I8*Prijzen!I8</f>
        <v>0</v>
      </c>
    </row>
    <row r="9" spans="1:15" ht="15" customHeight="1" x14ac:dyDescent="0.15">
      <c r="B9" s="73" t="s">
        <v>19</v>
      </c>
      <c r="C9" s="73" t="s">
        <v>20</v>
      </c>
      <c r="D9" s="77" t="s">
        <v>24</v>
      </c>
      <c r="E9" s="75">
        <v>57.411999999999999</v>
      </c>
      <c r="F9" s="75">
        <v>114.822</v>
      </c>
      <c r="G9" s="75">
        <v>459.28999999999996</v>
      </c>
      <c r="H9" s="75">
        <v>2866.9139999999998</v>
      </c>
      <c r="I9" s="75">
        <v>1248.856</v>
      </c>
      <c r="J9" s="65"/>
      <c r="K9" s="76">
        <f>E9*Prijzen!E9</f>
        <v>0</v>
      </c>
      <c r="L9" s="76">
        <f>F9*Prijzen!F9</f>
        <v>0</v>
      </c>
      <c r="M9" s="76">
        <f>G9*Prijzen!G9</f>
        <v>0</v>
      </c>
      <c r="N9" s="76">
        <f>H9*Prijzen!H9</f>
        <v>0</v>
      </c>
      <c r="O9" s="76">
        <f>I9*Prijzen!I9</f>
        <v>0</v>
      </c>
    </row>
    <row r="10" spans="1:15" ht="15" customHeight="1" x14ac:dyDescent="0.15">
      <c r="B10" s="112"/>
      <c r="C10" s="113"/>
      <c r="D10" s="113"/>
      <c r="E10" s="113"/>
      <c r="F10" s="113"/>
      <c r="G10" s="113"/>
      <c r="H10" s="113"/>
      <c r="I10" s="114"/>
      <c r="J10" s="65"/>
      <c r="K10" s="123"/>
      <c r="L10" s="124"/>
      <c r="M10" s="124"/>
      <c r="N10" s="124"/>
      <c r="O10" s="125"/>
    </row>
    <row r="11" spans="1:15" ht="15" customHeight="1" x14ac:dyDescent="0.15">
      <c r="B11" s="73" t="s">
        <v>25</v>
      </c>
      <c r="C11" s="73" t="s">
        <v>26</v>
      </c>
      <c r="D11" s="73" t="s">
        <v>27</v>
      </c>
      <c r="E11" s="75">
        <v>10.42</v>
      </c>
      <c r="F11" s="75">
        <v>20.85</v>
      </c>
      <c r="G11" s="75">
        <v>83.38</v>
      </c>
      <c r="H11" s="75">
        <v>461.53</v>
      </c>
      <c r="I11" s="75">
        <v>1045.07</v>
      </c>
      <c r="J11" s="65"/>
      <c r="K11" s="76">
        <f>E11*Prijzen!E11</f>
        <v>0</v>
      </c>
      <c r="L11" s="76">
        <f>F11*Prijzen!F11</f>
        <v>0</v>
      </c>
      <c r="M11" s="76">
        <f>G11*Prijzen!G11</f>
        <v>0</v>
      </c>
      <c r="N11" s="76">
        <f>H11*Prijzen!H11</f>
        <v>0</v>
      </c>
      <c r="O11" s="76">
        <f>I11*Prijzen!I11</f>
        <v>0</v>
      </c>
    </row>
    <row r="12" spans="1:15" ht="15" customHeight="1" x14ac:dyDescent="0.15">
      <c r="B12" s="73" t="s">
        <v>25</v>
      </c>
      <c r="C12" s="73" t="s">
        <v>26</v>
      </c>
      <c r="D12" s="73" t="s">
        <v>28</v>
      </c>
      <c r="E12" s="75">
        <v>6.3</v>
      </c>
      <c r="F12" s="75">
        <v>12.61</v>
      </c>
      <c r="G12" s="75">
        <v>50.43</v>
      </c>
      <c r="H12" s="75">
        <v>279.16000000000003</v>
      </c>
      <c r="I12" s="75">
        <v>632.11</v>
      </c>
      <c r="J12" s="65"/>
      <c r="K12" s="76">
        <f>E12*Prijzen!E12</f>
        <v>0</v>
      </c>
      <c r="L12" s="76">
        <f>F12*Prijzen!F12</f>
        <v>0</v>
      </c>
      <c r="M12" s="76">
        <f>G12*Prijzen!G12</f>
        <v>0</v>
      </c>
      <c r="N12" s="76">
        <f>H12*Prijzen!H12</f>
        <v>0</v>
      </c>
      <c r="O12" s="76">
        <f>I12*Prijzen!I12</f>
        <v>0</v>
      </c>
    </row>
    <row r="13" spans="1:15" ht="15" customHeight="1" x14ac:dyDescent="0.15">
      <c r="B13" s="112"/>
      <c r="C13" s="113"/>
      <c r="D13" s="113"/>
      <c r="E13" s="113"/>
      <c r="F13" s="113"/>
      <c r="G13" s="113"/>
      <c r="H13" s="113"/>
      <c r="I13" s="114"/>
      <c r="J13" s="65"/>
      <c r="K13" s="123"/>
      <c r="L13" s="124"/>
      <c r="M13" s="124"/>
      <c r="N13" s="124"/>
      <c r="O13" s="125"/>
    </row>
    <row r="14" spans="1:15" s="63" customFormat="1" ht="15" customHeight="1" x14ac:dyDescent="0.15">
      <c r="B14" s="73" t="s">
        <v>29</v>
      </c>
      <c r="C14" s="73" t="s">
        <v>30</v>
      </c>
      <c r="D14" s="73" t="s">
        <v>31</v>
      </c>
      <c r="E14" s="75">
        <v>98.43</v>
      </c>
      <c r="F14" s="75">
        <v>196.86</v>
      </c>
      <c r="G14" s="75">
        <v>787.46</v>
      </c>
      <c r="H14" s="75">
        <v>5493.83</v>
      </c>
      <c r="I14" s="75">
        <v>14802.3</v>
      </c>
      <c r="K14" s="76">
        <f>E14*Prijzen!E14</f>
        <v>0</v>
      </c>
      <c r="L14" s="76">
        <f>F14*Prijzen!F14</f>
        <v>0</v>
      </c>
      <c r="M14" s="76">
        <f>G14*Prijzen!G14</f>
        <v>0</v>
      </c>
      <c r="N14" s="76">
        <f>H14*Prijzen!H14</f>
        <v>0</v>
      </c>
      <c r="O14" s="76">
        <f>I14*Prijzen!I14</f>
        <v>0</v>
      </c>
    </row>
    <row r="15" spans="1:15" s="63" customFormat="1" ht="15" customHeight="1" x14ac:dyDescent="0.15">
      <c r="B15" s="73" t="s">
        <v>29</v>
      </c>
      <c r="C15" s="73" t="s">
        <v>30</v>
      </c>
      <c r="D15" s="73" t="s">
        <v>32</v>
      </c>
      <c r="E15" s="75">
        <v>557.78</v>
      </c>
      <c r="F15" s="75">
        <v>1115.56</v>
      </c>
      <c r="G15" s="75">
        <v>4462.25</v>
      </c>
      <c r="H15" s="75">
        <v>31131.7</v>
      </c>
      <c r="I15" s="75">
        <v>83879.69</v>
      </c>
      <c r="K15" s="76">
        <f>E15*Prijzen!E15</f>
        <v>0</v>
      </c>
      <c r="L15" s="76">
        <f>F15*Prijzen!F15</f>
        <v>0</v>
      </c>
      <c r="M15" s="76">
        <f>G15*Prijzen!G15</f>
        <v>0</v>
      </c>
      <c r="N15" s="76">
        <f>H15*Prijzen!H15</f>
        <v>0</v>
      </c>
      <c r="O15" s="76">
        <f>I15*Prijzen!I15</f>
        <v>0</v>
      </c>
    </row>
    <row r="16" spans="1:15" s="63" customFormat="1" ht="15" customHeight="1" x14ac:dyDescent="0.15">
      <c r="B16" s="112"/>
      <c r="C16" s="113"/>
      <c r="D16" s="113"/>
      <c r="E16" s="113"/>
      <c r="F16" s="113"/>
      <c r="G16" s="113"/>
      <c r="H16" s="113"/>
      <c r="I16" s="114"/>
      <c r="K16" s="123"/>
      <c r="L16" s="124"/>
      <c r="M16" s="124"/>
      <c r="N16" s="124"/>
      <c r="O16" s="125"/>
    </row>
    <row r="17" spans="2:15" s="63" customFormat="1" ht="15" customHeight="1" x14ac:dyDescent="0.15">
      <c r="B17" s="73" t="s">
        <v>33</v>
      </c>
      <c r="C17" s="73" t="s">
        <v>34</v>
      </c>
      <c r="D17" s="73" t="s">
        <v>35</v>
      </c>
      <c r="E17" s="75">
        <v>953.54</v>
      </c>
      <c r="F17" s="75">
        <v>1907.09</v>
      </c>
      <c r="G17" s="75">
        <v>7628.36</v>
      </c>
      <c r="H17" s="75">
        <v>21863.24</v>
      </c>
      <c r="I17" s="75">
        <v>33621.78</v>
      </c>
      <c r="K17" s="76">
        <f>E17*Prijzen!E17</f>
        <v>0</v>
      </c>
      <c r="L17" s="76">
        <f>F17*Prijzen!F17</f>
        <v>0</v>
      </c>
      <c r="M17" s="76">
        <f>G17*Prijzen!G17</f>
        <v>0</v>
      </c>
      <c r="N17" s="76">
        <f>H17*Prijzen!H17</f>
        <v>0</v>
      </c>
      <c r="O17" s="76">
        <f>I17*Prijzen!I17</f>
        <v>0</v>
      </c>
    </row>
    <row r="18" spans="2:15" s="63" customFormat="1" ht="15" customHeight="1" x14ac:dyDescent="0.15">
      <c r="B18" s="78"/>
      <c r="C18" s="78"/>
      <c r="D18" s="78"/>
      <c r="E18" s="78"/>
      <c r="F18" s="78"/>
      <c r="G18" s="78"/>
      <c r="H18" s="78"/>
      <c r="I18" s="78"/>
      <c r="K18" s="79">
        <f>SUM(K6:K17)</f>
        <v>0</v>
      </c>
      <c r="L18" s="79">
        <f t="shared" ref="L18:O18" si="0">SUM(L6:L17)</f>
        <v>0</v>
      </c>
      <c r="M18" s="79">
        <f t="shared" si="0"/>
        <v>0</v>
      </c>
      <c r="N18" s="79">
        <f t="shared" si="0"/>
        <v>0</v>
      </c>
      <c r="O18" s="79">
        <f t="shared" si="0"/>
        <v>0</v>
      </c>
    </row>
    <row r="19" spans="2:15" s="63" customFormat="1" ht="15" customHeight="1" x14ac:dyDescent="0.15">
      <c r="B19" s="78"/>
      <c r="C19" s="78"/>
      <c r="D19" s="78"/>
      <c r="E19" s="78"/>
      <c r="F19" s="78"/>
      <c r="G19" s="78"/>
      <c r="H19" s="78"/>
      <c r="I19" s="78"/>
      <c r="K19" s="79"/>
      <c r="L19" s="79"/>
      <c r="M19" s="79"/>
      <c r="N19" s="79"/>
      <c r="O19" s="79"/>
    </row>
    <row r="20" spans="2:15" s="63" customFormat="1" ht="11.45" customHeight="1" x14ac:dyDescent="0.15">
      <c r="B20" s="66" t="s">
        <v>36</v>
      </c>
      <c r="C20" s="66" t="s">
        <v>37</v>
      </c>
      <c r="D20" s="67"/>
      <c r="E20" s="80"/>
      <c r="F20" s="80"/>
      <c r="G20" s="80"/>
      <c r="H20" s="80" t="s">
        <v>38</v>
      </c>
      <c r="I20" s="80"/>
      <c r="K20" s="80"/>
      <c r="L20" s="80"/>
      <c r="M20" s="80"/>
      <c r="N20" s="80"/>
    </row>
    <row r="21" spans="2:15" s="63" customFormat="1" ht="15" customHeight="1" x14ac:dyDescent="0.2">
      <c r="B21" s="73" t="s">
        <v>39</v>
      </c>
      <c r="C21" s="81" t="s">
        <v>40</v>
      </c>
      <c r="D21" s="82"/>
      <c r="E21" s="83"/>
      <c r="F21" s="83"/>
      <c r="G21" s="83"/>
      <c r="H21" s="84"/>
      <c r="I21" s="75">
        <v>42</v>
      </c>
      <c r="K21" s="120">
        <f>I21*Prijzen!E20</f>
        <v>0</v>
      </c>
      <c r="L21" s="121"/>
      <c r="M21" s="121"/>
      <c r="N21" s="122"/>
    </row>
    <row r="22" spans="2:15" s="63" customFormat="1" x14ac:dyDescent="0.15"/>
    <row r="23" spans="2:15" s="63" customFormat="1" ht="11.45" customHeight="1" x14ac:dyDescent="0.15">
      <c r="B23" s="66" t="s">
        <v>37</v>
      </c>
      <c r="E23" s="85"/>
      <c r="F23" s="85"/>
      <c r="G23" s="85"/>
      <c r="H23" s="85"/>
      <c r="I23" s="85"/>
    </row>
    <row r="24" spans="2:15" s="63" customFormat="1" ht="15" customHeight="1" x14ac:dyDescent="0.2">
      <c r="B24" s="73" t="s">
        <v>41</v>
      </c>
      <c r="C24" s="73"/>
      <c r="D24" s="73"/>
    </row>
    <row r="25" spans="2:15" s="63" customFormat="1" ht="15" customHeight="1" x14ac:dyDescent="0.2">
      <c r="B25" s="73" t="s">
        <v>42</v>
      </c>
      <c r="C25" s="73"/>
      <c r="D25" s="73"/>
    </row>
    <row r="26" spans="2:15" s="63" customFormat="1" ht="27" customHeight="1" x14ac:dyDescent="0.15">
      <c r="B26" s="109" t="s">
        <v>43</v>
      </c>
      <c r="C26" s="110"/>
      <c r="D26" s="111"/>
      <c r="E26" s="86"/>
    </row>
    <row r="27" spans="2:15" s="63" customFormat="1" ht="29.25" customHeight="1" x14ac:dyDescent="0.15">
      <c r="B27" s="115" t="s">
        <v>44</v>
      </c>
      <c r="C27" s="116"/>
      <c r="D27" s="117"/>
      <c r="E27" s="87"/>
    </row>
    <row r="28" spans="2:15" s="63" customFormat="1" x14ac:dyDescent="0.15"/>
    <row r="29" spans="2:15" s="63" customFormat="1" ht="15" customHeight="1" x14ac:dyDescent="0.15">
      <c r="D29" s="88"/>
      <c r="E29" s="89"/>
      <c r="F29" s="89"/>
      <c r="G29" s="89"/>
      <c r="H29" s="89"/>
      <c r="K29" s="118"/>
      <c r="L29" s="119"/>
      <c r="M29" s="119"/>
      <c r="N29" s="119"/>
      <c r="O29" s="119"/>
    </row>
    <row r="30" spans="2:15" s="63" customFormat="1" x14ac:dyDescent="0.15"/>
    <row r="31" spans="2:15" s="63" customFormat="1" ht="16.5" customHeight="1" x14ac:dyDescent="0.15"/>
    <row r="32" spans="2:15" s="63" customFormat="1" ht="16.5" customHeight="1" x14ac:dyDescent="0.15"/>
    <row r="33" spans="3:15" s="63" customFormat="1" x14ac:dyDescent="0.15"/>
    <row r="35" spans="3:15" s="63" customFormat="1" x14ac:dyDescent="0.15">
      <c r="C35" s="90"/>
    </row>
    <row r="37" spans="3:15" s="63" customFormat="1" x14ac:dyDescent="0.15">
      <c r="D37" s="86"/>
      <c r="J37" s="65"/>
      <c r="K37" s="65"/>
      <c r="L37" s="65"/>
      <c r="M37" s="65"/>
      <c r="N37" s="65"/>
      <c r="O37" s="65"/>
    </row>
  </sheetData>
  <sheetProtection algorithmName="SHA-512" hashValue="7cTgt/U/pp4AycfvpUE67g4ME8mFfiZpgnXZQUAZBW8PQVx60wbgnCxgnUEWKFeucZ6fGp4iY9rcXsFjvMF/Ww==" saltValue="Emlirinyybw2ZfgjW452FQ==" spinCount="100000" sheet="1" objects="1" scenarios="1"/>
  <mergeCells count="17">
    <mergeCell ref="B27:D27"/>
    <mergeCell ref="K29:O29"/>
    <mergeCell ref="K3:O3"/>
    <mergeCell ref="K4:L4"/>
    <mergeCell ref="M4:O4"/>
    <mergeCell ref="K21:N21"/>
    <mergeCell ref="K10:O10"/>
    <mergeCell ref="K13:O13"/>
    <mergeCell ref="K16:O16"/>
    <mergeCell ref="A1:D1"/>
    <mergeCell ref="E3:I3"/>
    <mergeCell ref="E4:F4"/>
    <mergeCell ref="G4:I4"/>
    <mergeCell ref="B26:D26"/>
    <mergeCell ref="B10:I10"/>
    <mergeCell ref="B13:I13"/>
    <mergeCell ref="B16:I16"/>
  </mergeCells>
  <conditionalFormatting sqref="B24:B27">
    <cfRule type="cellIs" dxfId="20" priority="4" stopIfTrue="1" operator="equal">
      <formula>""</formula>
    </cfRule>
  </conditionalFormatting>
  <conditionalFormatting sqref="B21:C21">
    <cfRule type="cellIs" dxfId="19" priority="1" stopIfTrue="1" operator="equal">
      <formula>""</formula>
    </cfRule>
  </conditionalFormatting>
  <conditionalFormatting sqref="B6:D9">
    <cfRule type="cellIs" dxfId="18" priority="3" stopIfTrue="1" operator="equal">
      <formula>""</formula>
    </cfRule>
  </conditionalFormatting>
  <conditionalFormatting sqref="B11:D12">
    <cfRule type="cellIs" dxfId="17" priority="18" stopIfTrue="1" operator="equal">
      <formula>""</formula>
    </cfRule>
  </conditionalFormatting>
  <conditionalFormatting sqref="B14:D15">
    <cfRule type="cellIs" dxfId="16" priority="7" stopIfTrue="1" operator="equal">
      <formula>""</formula>
    </cfRule>
  </conditionalFormatting>
  <conditionalFormatting sqref="B17:D17">
    <cfRule type="cellIs" dxfId="15" priority="6" stopIfTrue="1" operator="equal">
      <formula>""</formula>
    </cfRule>
  </conditionalFormatting>
  <conditionalFormatting sqref="I21">
    <cfRule type="cellIs" dxfId="14" priority="8" stopIfTrue="1" operator="equal">
      <formula>""</formula>
    </cfRule>
  </conditionalFormatting>
  <conditionalFormatting sqref="K21">
    <cfRule type="cellIs" dxfId="13" priority="10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60F39-E1BF-46B9-A8E2-7FAF876DBF89}">
  <sheetPr>
    <pageSetUpPr fitToPage="1"/>
  </sheetPr>
  <dimension ref="A1:I37"/>
  <sheetViews>
    <sheetView showGridLines="0" zoomScaleNormal="100" workbookViewId="0">
      <selection activeCellId="15" sqref="A21:XFD1048576 G20:XFD20 A20:D20 A18:XFD19 J17:XFD17 A17:D17 A16:XFD16 J14:XFD15 A14:D15 A13:XFD13 J11:XFD12 A11:D12 A10:XFD10 J6:XFD9 A6:D9 A1:XFD5"/>
    </sheetView>
  </sheetViews>
  <sheetFormatPr defaultColWidth="9.140625" defaultRowHeight="11.25" x14ac:dyDescent="0.15"/>
  <cols>
    <col min="1" max="1" width="1.42578125" style="63" customWidth="1"/>
    <col min="2" max="2" width="24.5703125" style="63" customWidth="1"/>
    <col min="3" max="3" width="29.42578125" style="63" customWidth="1"/>
    <col min="4" max="4" width="74.42578125" style="63" customWidth="1"/>
    <col min="5" max="9" width="10.7109375" style="63" customWidth="1"/>
    <col min="10" max="16384" width="9.140625" style="62"/>
  </cols>
  <sheetData>
    <row r="1" spans="1:9" ht="20.25" customHeight="1" x14ac:dyDescent="0.25">
      <c r="A1" s="107" t="s">
        <v>0</v>
      </c>
      <c r="B1" s="107"/>
      <c r="C1" s="107"/>
      <c r="D1" s="107"/>
      <c r="E1" s="61"/>
      <c r="F1" s="61"/>
      <c r="G1" s="61"/>
      <c r="H1" s="61"/>
      <c r="I1" s="61"/>
    </row>
    <row r="2" spans="1:9" x14ac:dyDescent="0.15">
      <c r="C2" s="64"/>
      <c r="E2" s="65"/>
      <c r="F2" s="65"/>
      <c r="G2" s="65"/>
      <c r="H2" s="65"/>
      <c r="I2" s="65"/>
    </row>
    <row r="3" spans="1:9" ht="16.5" customHeight="1" x14ac:dyDescent="0.15">
      <c r="B3" s="66" t="s">
        <v>8</v>
      </c>
      <c r="C3" s="66"/>
      <c r="D3" s="67"/>
      <c r="E3" s="108" t="s">
        <v>215</v>
      </c>
      <c r="F3" s="108"/>
      <c r="G3" s="108"/>
      <c r="H3" s="108"/>
      <c r="I3" s="108"/>
    </row>
    <row r="4" spans="1:9" ht="16.5" customHeight="1" x14ac:dyDescent="0.15">
      <c r="B4" s="66"/>
      <c r="C4" s="66"/>
      <c r="D4" s="67"/>
      <c r="E4" s="108"/>
      <c r="F4" s="108"/>
      <c r="G4" s="108"/>
      <c r="H4" s="108"/>
      <c r="I4" s="108"/>
    </row>
    <row r="5" spans="1:9" ht="33.75" customHeight="1" x14ac:dyDescent="0.15">
      <c r="B5" s="68" t="s">
        <v>11</v>
      </c>
      <c r="C5" s="69" t="s">
        <v>12</v>
      </c>
      <c r="D5" s="67" t="s">
        <v>13</v>
      </c>
      <c r="E5" s="70" t="s">
        <v>14</v>
      </c>
      <c r="F5" s="71" t="s">
        <v>15</v>
      </c>
      <c r="G5" s="72" t="s">
        <v>16</v>
      </c>
      <c r="H5" s="72" t="s">
        <v>17</v>
      </c>
      <c r="I5" s="72" t="s">
        <v>18</v>
      </c>
    </row>
    <row r="6" spans="1:9" ht="15" customHeight="1" x14ac:dyDescent="0.15">
      <c r="B6" s="73" t="s">
        <v>19</v>
      </c>
      <c r="C6" s="74" t="s">
        <v>20</v>
      </c>
      <c r="D6" s="74" t="s">
        <v>21</v>
      </c>
      <c r="E6" s="8"/>
      <c r="F6" s="8"/>
      <c r="G6" s="8"/>
      <c r="H6" s="8"/>
      <c r="I6" s="8"/>
    </row>
    <row r="7" spans="1:9" ht="15" customHeight="1" x14ac:dyDescent="0.15">
      <c r="B7" s="73" t="s">
        <v>19</v>
      </c>
      <c r="C7" s="73" t="s">
        <v>20</v>
      </c>
      <c r="D7" s="73" t="s">
        <v>22</v>
      </c>
      <c r="E7" s="8"/>
      <c r="F7" s="8"/>
      <c r="G7" s="8"/>
      <c r="H7" s="8"/>
      <c r="I7" s="8"/>
    </row>
    <row r="8" spans="1:9" ht="15" customHeight="1" x14ac:dyDescent="0.15">
      <c r="B8" s="73" t="s">
        <v>19</v>
      </c>
      <c r="C8" s="73" t="s">
        <v>20</v>
      </c>
      <c r="D8" s="73" t="s">
        <v>23</v>
      </c>
      <c r="E8" s="8"/>
      <c r="F8" s="8"/>
      <c r="G8" s="8"/>
      <c r="H8" s="8"/>
      <c r="I8" s="8"/>
    </row>
    <row r="9" spans="1:9" ht="15" customHeight="1" x14ac:dyDescent="0.15">
      <c r="B9" s="73" t="s">
        <v>19</v>
      </c>
      <c r="C9" s="73" t="s">
        <v>20</v>
      </c>
      <c r="D9" s="77" t="s">
        <v>24</v>
      </c>
      <c r="E9" s="8"/>
      <c r="F9" s="8"/>
      <c r="G9" s="8"/>
      <c r="H9" s="8"/>
      <c r="I9" s="8"/>
    </row>
    <row r="10" spans="1:9" ht="15" customHeight="1" x14ac:dyDescent="0.15">
      <c r="B10" s="112"/>
      <c r="C10" s="113"/>
      <c r="D10" s="113"/>
      <c r="E10" s="113"/>
      <c r="F10" s="113"/>
      <c r="G10" s="113"/>
      <c r="H10" s="113"/>
      <c r="I10" s="114"/>
    </row>
    <row r="11" spans="1:9" ht="15" customHeight="1" x14ac:dyDescent="0.15">
      <c r="B11" s="73" t="s">
        <v>25</v>
      </c>
      <c r="C11" s="73" t="s">
        <v>26</v>
      </c>
      <c r="D11" s="73" t="s">
        <v>27</v>
      </c>
      <c r="E11" s="8"/>
      <c r="F11" s="8"/>
      <c r="G11" s="8"/>
      <c r="H11" s="8"/>
      <c r="I11" s="8"/>
    </row>
    <row r="12" spans="1:9" ht="15" customHeight="1" x14ac:dyDescent="0.15">
      <c r="B12" s="73" t="s">
        <v>25</v>
      </c>
      <c r="C12" s="73" t="s">
        <v>26</v>
      </c>
      <c r="D12" s="73" t="s">
        <v>28</v>
      </c>
      <c r="E12" s="8"/>
      <c r="F12" s="8"/>
      <c r="G12" s="8"/>
      <c r="H12" s="8"/>
      <c r="I12" s="8"/>
    </row>
    <row r="13" spans="1:9" ht="15" customHeight="1" x14ac:dyDescent="0.15">
      <c r="B13" s="112"/>
      <c r="C13" s="113"/>
      <c r="D13" s="113"/>
      <c r="E13" s="113"/>
      <c r="F13" s="113"/>
      <c r="G13" s="113"/>
      <c r="H13" s="113"/>
      <c r="I13" s="114"/>
    </row>
    <row r="14" spans="1:9" s="63" customFormat="1" ht="15" customHeight="1" x14ac:dyDescent="0.2">
      <c r="B14" s="73" t="s">
        <v>45</v>
      </c>
      <c r="C14" s="73" t="s">
        <v>30</v>
      </c>
      <c r="D14" s="73" t="s">
        <v>31</v>
      </c>
      <c r="E14" s="8"/>
      <c r="F14" s="8"/>
      <c r="G14" s="8"/>
      <c r="H14" s="8"/>
      <c r="I14" s="8"/>
    </row>
    <row r="15" spans="1:9" s="63" customFormat="1" ht="15" customHeight="1" x14ac:dyDescent="0.2">
      <c r="B15" s="73" t="s">
        <v>45</v>
      </c>
      <c r="C15" s="73" t="s">
        <v>30</v>
      </c>
      <c r="D15" s="73" t="s">
        <v>32</v>
      </c>
      <c r="E15" s="8"/>
      <c r="F15" s="8"/>
      <c r="G15" s="8"/>
      <c r="H15" s="8"/>
      <c r="I15" s="8"/>
    </row>
    <row r="16" spans="1:9" s="63" customFormat="1" ht="15" customHeight="1" x14ac:dyDescent="0.15">
      <c r="B16" s="112"/>
      <c r="C16" s="113"/>
      <c r="D16" s="113"/>
      <c r="E16" s="113"/>
      <c r="F16" s="113"/>
      <c r="G16" s="113"/>
      <c r="H16" s="113"/>
      <c r="I16" s="114"/>
    </row>
    <row r="17" spans="2:9" s="63" customFormat="1" ht="15" customHeight="1" x14ac:dyDescent="0.2">
      <c r="B17" s="73" t="s">
        <v>46</v>
      </c>
      <c r="C17" s="73" t="s">
        <v>46</v>
      </c>
      <c r="D17" s="73" t="s">
        <v>35</v>
      </c>
      <c r="E17" s="8"/>
      <c r="F17" s="8"/>
      <c r="G17" s="8"/>
      <c r="H17" s="8"/>
      <c r="I17" s="8"/>
    </row>
    <row r="18" spans="2:9" s="63" customFormat="1" ht="15" customHeight="1" x14ac:dyDescent="0.15"/>
    <row r="19" spans="2:9" s="63" customFormat="1" x14ac:dyDescent="0.15">
      <c r="B19" s="66" t="s">
        <v>36</v>
      </c>
      <c r="C19" s="66" t="s">
        <v>37</v>
      </c>
      <c r="D19" s="67"/>
      <c r="E19" s="80"/>
      <c r="F19" s="80"/>
      <c r="G19" s="77"/>
    </row>
    <row r="20" spans="2:9" s="63" customFormat="1" ht="15" customHeight="1" x14ac:dyDescent="0.2">
      <c r="B20" s="81" t="s">
        <v>47</v>
      </c>
      <c r="C20" s="81" t="s">
        <v>48</v>
      </c>
      <c r="D20" s="82"/>
      <c r="E20" s="126"/>
      <c r="F20" s="127"/>
      <c r="G20" s="77"/>
      <c r="I20" s="92"/>
    </row>
    <row r="21" spans="2:9" s="63" customFormat="1" x14ac:dyDescent="0.15">
      <c r="G21" s="77"/>
    </row>
    <row r="22" spans="2:9" s="63" customFormat="1" x14ac:dyDescent="0.15">
      <c r="B22" s="66" t="s">
        <v>49</v>
      </c>
      <c r="C22" s="66"/>
      <c r="D22" s="67"/>
      <c r="E22" s="80"/>
      <c r="F22" s="80"/>
    </row>
    <row r="23" spans="2:9" s="63" customFormat="1" ht="24" customHeight="1" x14ac:dyDescent="0.15">
      <c r="B23" s="91" t="s">
        <v>50</v>
      </c>
      <c r="C23" s="115" t="s">
        <v>51</v>
      </c>
      <c r="D23" s="117"/>
      <c r="E23" s="128">
        <v>7.4999999999999997E-2</v>
      </c>
      <c r="F23" s="129"/>
      <c r="G23" s="89"/>
      <c r="H23" s="89"/>
    </row>
    <row r="24" spans="2:9" s="63" customFormat="1" x14ac:dyDescent="0.15"/>
    <row r="25" spans="2:9" s="63" customFormat="1" ht="11.45" customHeight="1" x14ac:dyDescent="0.15">
      <c r="B25" s="66" t="s">
        <v>37</v>
      </c>
      <c r="E25" s="92"/>
    </row>
    <row r="26" spans="2:9" s="63" customFormat="1" ht="15" customHeight="1" x14ac:dyDescent="0.2">
      <c r="B26" s="73" t="s">
        <v>41</v>
      </c>
      <c r="C26" s="73"/>
      <c r="D26" s="73"/>
    </row>
    <row r="27" spans="2:9" s="63" customFormat="1" ht="15" customHeight="1" x14ac:dyDescent="0.2">
      <c r="B27" s="73" t="s">
        <v>42</v>
      </c>
      <c r="C27" s="73"/>
      <c r="D27" s="73"/>
    </row>
    <row r="28" spans="2:9" s="63" customFormat="1" ht="22.9" customHeight="1" x14ac:dyDescent="0.15">
      <c r="B28" s="115" t="s">
        <v>52</v>
      </c>
      <c r="C28" s="116"/>
      <c r="D28" s="117"/>
      <c r="E28" s="86"/>
    </row>
    <row r="29" spans="2:9" s="63" customFormat="1" ht="29.25" customHeight="1" x14ac:dyDescent="0.15">
      <c r="B29" s="115" t="s">
        <v>44</v>
      </c>
      <c r="C29" s="116"/>
      <c r="D29" s="117"/>
      <c r="E29" s="87"/>
    </row>
    <row r="30" spans="2:9" s="63" customFormat="1" ht="15" customHeight="1" x14ac:dyDescent="0.15"/>
    <row r="31" spans="2:9" s="63" customFormat="1" ht="16.5" customHeight="1" x14ac:dyDescent="0.15"/>
    <row r="32" spans="2:9" s="63" customFormat="1" ht="16.5" customHeight="1" x14ac:dyDescent="0.15"/>
    <row r="33" spans="3:4" s="63" customFormat="1" x14ac:dyDescent="0.15"/>
    <row r="35" spans="3:4" s="63" customFormat="1" x14ac:dyDescent="0.15">
      <c r="C35" s="90"/>
    </row>
    <row r="37" spans="3:4" x14ac:dyDescent="0.15">
      <c r="D37" s="86"/>
    </row>
  </sheetData>
  <sheetProtection algorithmName="SHA-512" hashValue="pt2IwtNM+tGli1vQ+dcBuo7Qhmt7ubzjFXvb98+uLOAd2ShpIvnpPeDSojvawgXWnxGD2H24Wv9jEjc8Ez0BgA==" saltValue="fBVLzJ6ITf4mhC9BZyLm1w==" spinCount="100000" sheet="1" objects="1" scenarios="1"/>
  <mergeCells count="12">
    <mergeCell ref="A1:D1"/>
    <mergeCell ref="B29:D29"/>
    <mergeCell ref="E20:F20"/>
    <mergeCell ref="B10:I10"/>
    <mergeCell ref="E3:I3"/>
    <mergeCell ref="E4:F4"/>
    <mergeCell ref="G4:I4"/>
    <mergeCell ref="B28:D28"/>
    <mergeCell ref="E23:F23"/>
    <mergeCell ref="C23:D23"/>
    <mergeCell ref="B13:I13"/>
    <mergeCell ref="B16:I16"/>
  </mergeCells>
  <conditionalFormatting sqref="B26:B29">
    <cfRule type="cellIs" dxfId="12" priority="1" stopIfTrue="1" operator="equal">
      <formula>""</formula>
    </cfRule>
  </conditionalFormatting>
  <conditionalFormatting sqref="B23:C23">
    <cfRule type="cellIs" dxfId="11" priority="8" stopIfTrue="1" operator="equal">
      <formula>""</formula>
    </cfRule>
  </conditionalFormatting>
  <conditionalFormatting sqref="B6:D9 B11:D12 B17:D17 B20:C20">
    <cfRule type="cellIs" dxfId="10" priority="22" stopIfTrue="1" operator="equal">
      <formula>""</formula>
    </cfRule>
  </conditionalFormatting>
  <conditionalFormatting sqref="B14:D15">
    <cfRule type="cellIs" dxfId="9" priority="21" stopIfTrue="1" operator="equal">
      <formula>""</formula>
    </cfRule>
  </conditionalFormatting>
  <conditionalFormatting sqref="E20">
    <cfRule type="cellIs" dxfId="8" priority="3" stopIfTrue="1" operator="equal">
      <formula>""</formula>
    </cfRule>
  </conditionalFormatting>
  <conditionalFormatting sqref="E6:I9">
    <cfRule type="cellIs" dxfId="7" priority="4" stopIfTrue="1" operator="equal">
      <formula>""</formula>
    </cfRule>
  </conditionalFormatting>
  <conditionalFormatting sqref="E11:I12">
    <cfRule type="cellIs" dxfId="6" priority="11" stopIfTrue="1" operator="equal">
      <formula>""</formula>
    </cfRule>
  </conditionalFormatting>
  <conditionalFormatting sqref="E14:I15">
    <cfRule type="cellIs" dxfId="5" priority="10" stopIfTrue="1" operator="equal">
      <formula>""</formula>
    </cfRule>
  </conditionalFormatting>
  <conditionalFormatting sqref="E17:I17">
    <cfRule type="cellIs" dxfId="4" priority="9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6B3D5-0670-4498-BD7C-FA22F146B8FA}">
  <dimension ref="A1:K9"/>
  <sheetViews>
    <sheetView showGridLines="0" zoomScaleNormal="100" workbookViewId="0">
      <selection activeCellId="4" sqref="A7:XFD1048576 L5:XFD6 I5:J6 A5:B6 A1:XFD4"/>
    </sheetView>
  </sheetViews>
  <sheetFormatPr defaultColWidth="47.85546875" defaultRowHeight="11.25" x14ac:dyDescent="0.15"/>
  <cols>
    <col min="1" max="1" width="1.42578125" style="62" customWidth="1"/>
    <col min="2" max="2" width="25" style="62" customWidth="1"/>
    <col min="3" max="9" width="13" style="62" customWidth="1"/>
    <col min="10" max="10" width="4.28515625" style="62" customWidth="1"/>
    <col min="11" max="11" width="14.28515625" style="62" customWidth="1"/>
    <col min="12" max="18" width="13" style="62" customWidth="1"/>
    <col min="19" max="16384" width="47.85546875" style="62"/>
  </cols>
  <sheetData>
    <row r="1" spans="1:11" ht="18" x14ac:dyDescent="0.25">
      <c r="A1" s="107" t="s">
        <v>53</v>
      </c>
      <c r="B1" s="107"/>
      <c r="C1" s="107"/>
      <c r="D1" s="107"/>
      <c r="E1" s="65"/>
      <c r="F1" s="65"/>
      <c r="G1" s="65"/>
      <c r="H1" s="65"/>
      <c r="I1" s="65"/>
      <c r="J1" s="65"/>
      <c r="K1" s="65"/>
    </row>
    <row r="4" spans="1:11" ht="56.25" customHeight="1" x14ac:dyDescent="0.15">
      <c r="A4" s="65"/>
      <c r="B4" s="94" t="s">
        <v>6</v>
      </c>
      <c r="C4" s="96" t="s">
        <v>54</v>
      </c>
      <c r="D4" s="96" t="s">
        <v>55</v>
      </c>
      <c r="E4" s="96" t="s">
        <v>56</v>
      </c>
      <c r="F4" s="96" t="s">
        <v>57</v>
      </c>
      <c r="G4" s="96" t="s">
        <v>58</v>
      </c>
      <c r="H4" s="96" t="s">
        <v>59</v>
      </c>
      <c r="I4" s="96" t="s">
        <v>60</v>
      </c>
      <c r="J4" s="65"/>
      <c r="K4" s="96" t="s">
        <v>61</v>
      </c>
    </row>
    <row r="5" spans="1:11" x14ac:dyDescent="0.15">
      <c r="A5" s="65"/>
      <c r="B5" s="4" t="s">
        <v>62</v>
      </c>
      <c r="C5" s="7"/>
      <c r="D5" s="7"/>
      <c r="E5" s="7"/>
      <c r="F5" s="7"/>
      <c r="G5" s="7"/>
      <c r="H5" s="7"/>
      <c r="I5" s="95">
        <f>SUM(C5:H5)</f>
        <v>0</v>
      </c>
      <c r="J5" s="65"/>
      <c r="K5" s="6"/>
    </row>
    <row r="6" spans="1:11" x14ac:dyDescent="0.15">
      <c r="A6" s="65"/>
      <c r="B6" s="4" t="s">
        <v>63</v>
      </c>
      <c r="C6" s="7"/>
      <c r="D6" s="7"/>
      <c r="E6" s="7"/>
      <c r="F6" s="7"/>
      <c r="G6" s="7"/>
      <c r="H6" s="7"/>
      <c r="I6" s="95">
        <f>SUM(C6:H6)</f>
        <v>0</v>
      </c>
      <c r="J6" s="65"/>
      <c r="K6" s="6"/>
    </row>
    <row r="7" spans="1:11" x14ac:dyDescent="0.15">
      <c r="A7" s="65"/>
      <c r="B7" s="65"/>
      <c r="C7" s="65"/>
      <c r="D7" s="65"/>
      <c r="E7" s="65"/>
      <c r="F7" s="65"/>
      <c r="G7" s="65"/>
      <c r="H7" s="65"/>
      <c r="I7" s="65"/>
      <c r="J7" s="65"/>
      <c r="K7" s="93">
        <f>K5+K6</f>
        <v>0</v>
      </c>
    </row>
    <row r="8" spans="1:11" x14ac:dyDescent="0.15">
      <c r="A8" s="65"/>
      <c r="B8" s="94" t="s">
        <v>64</v>
      </c>
      <c r="C8" s="65"/>
      <c r="D8" s="65"/>
      <c r="E8" s="65"/>
      <c r="F8" s="65"/>
      <c r="G8" s="65"/>
      <c r="H8" s="65"/>
      <c r="I8" s="65"/>
      <c r="J8" s="65"/>
      <c r="K8" s="65"/>
    </row>
    <row r="9" spans="1:11" x14ac:dyDescent="0.15">
      <c r="A9" s="65"/>
      <c r="B9" s="5">
        <f>(I5*K5)+(I6*K6)</f>
        <v>0</v>
      </c>
      <c r="C9" s="65"/>
      <c r="D9" s="65"/>
      <c r="E9" s="65"/>
      <c r="F9" s="65"/>
      <c r="G9" s="65"/>
      <c r="H9" s="65"/>
      <c r="I9" s="65"/>
      <c r="J9" s="65"/>
      <c r="K9" s="65"/>
    </row>
  </sheetData>
  <sheetProtection algorithmName="SHA-512" hashValue="mZXEWRTfwaGAZ7sX8VTlnQTt5//v0sXttfdZZirp2m5P0O6w6/QNSB6vxv1b/x5anpvtI7n1ua0BcqddBrpp3w==" saltValue="bBKwbImRFADumpX0bHRk/Q==" spinCount="100000" sheet="1" objects="1" scenarios="1"/>
  <mergeCells count="1">
    <mergeCell ref="A1:D1"/>
  </mergeCells>
  <conditionalFormatting sqref="C5:I6">
    <cfRule type="cellIs" dxfId="3" priority="1" stopIfTrue="1" operator="equal">
      <formula>""</formula>
    </cfRule>
  </conditionalFormatting>
  <conditionalFormatting sqref="K5:K6">
    <cfRule type="cellIs" dxfId="2" priority="2" stopIfTrue="1" operator="equal">
      <formula>""</formula>
    </cfRule>
  </conditionalFormatting>
  <conditionalFormatting sqref="K7">
    <cfRule type="cellIs" dxfId="1" priority="3" operator="equal">
      <formula>1</formula>
    </cfRule>
    <cfRule type="cellIs" dxfId="0" priority="4" operator="greaterThan">
      <formula>1.0001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475E5-E1CC-43E6-BF66-A9A2B16EA61D}">
  <dimension ref="A1:J14"/>
  <sheetViews>
    <sheetView showGridLines="0" zoomScaleNormal="100" workbookViewId="0">
      <selection activeCell="I22" sqref="A1:XFD1048576"/>
    </sheetView>
  </sheetViews>
  <sheetFormatPr defaultColWidth="8.85546875" defaultRowHeight="14.25" x14ac:dyDescent="0.2"/>
  <cols>
    <col min="1" max="1" width="20.28515625" style="1" customWidth="1"/>
    <col min="2" max="9" width="6.5703125" style="1" customWidth="1"/>
    <col min="10" max="16384" width="8.85546875" style="1"/>
  </cols>
  <sheetData>
    <row r="1" spans="1:10" ht="18" x14ac:dyDescent="0.25">
      <c r="A1" s="130" t="s">
        <v>65</v>
      </c>
      <c r="B1" s="130"/>
      <c r="C1" s="130"/>
      <c r="D1" s="130"/>
    </row>
    <row r="2" spans="1:10" x14ac:dyDescent="0.2">
      <c r="A2" s="17"/>
    </row>
    <row r="4" spans="1:10" s="2" customFormat="1" ht="11.25" x14ac:dyDescent="0.15">
      <c r="A4" s="17" t="s">
        <v>66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s="2" customFormat="1" ht="11.25" x14ac:dyDescent="0.15">
      <c r="A5" s="17" t="s">
        <v>67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s="2" customFormat="1" ht="11.25" x14ac:dyDescent="0.15">
      <c r="A6" s="17" t="s">
        <v>68</v>
      </c>
      <c r="B6" s="17"/>
      <c r="C6" s="17"/>
      <c r="D6" s="17"/>
      <c r="E6" s="17"/>
      <c r="F6" s="17"/>
      <c r="G6" s="17"/>
      <c r="H6" s="17"/>
      <c r="I6" s="17"/>
      <c r="J6" s="17"/>
    </row>
    <row r="7" spans="1:10" s="2" customFormat="1" ht="11.25" x14ac:dyDescent="0.15">
      <c r="A7" s="17" t="s">
        <v>69</v>
      </c>
      <c r="B7" s="17"/>
      <c r="C7" s="17"/>
      <c r="D7" s="17"/>
      <c r="E7" s="17"/>
      <c r="F7" s="17"/>
      <c r="G7" s="17"/>
      <c r="H7" s="17"/>
      <c r="I7" s="17"/>
      <c r="J7" s="17"/>
    </row>
    <row r="8" spans="1:10" s="2" customFormat="1" ht="11.25" x14ac:dyDescent="0.15">
      <c r="A8" s="17" t="s">
        <v>70</v>
      </c>
      <c r="B8" s="17"/>
      <c r="C8" s="17"/>
      <c r="D8" s="17"/>
      <c r="E8" s="17"/>
      <c r="F8" s="17"/>
      <c r="G8" s="17"/>
      <c r="H8" s="17"/>
      <c r="I8" s="17"/>
      <c r="J8" s="17"/>
    </row>
    <row r="9" spans="1:10" s="2" customFormat="1" ht="11.25" x14ac:dyDescent="0.15">
      <c r="A9" s="17"/>
      <c r="B9" s="17"/>
      <c r="C9" s="17"/>
      <c r="D9" s="17"/>
      <c r="E9" s="17"/>
      <c r="F9" s="17"/>
      <c r="G9" s="17"/>
      <c r="H9" s="17"/>
      <c r="I9" s="17"/>
      <c r="J9" s="17"/>
    </row>
    <row r="10" spans="1:10" x14ac:dyDescent="0.2">
      <c r="A10" s="3" t="s">
        <v>71</v>
      </c>
      <c r="B10" s="3" t="s">
        <v>72</v>
      </c>
      <c r="C10" s="3" t="s">
        <v>73</v>
      </c>
      <c r="D10" s="3" t="s">
        <v>74</v>
      </c>
      <c r="E10" s="3" t="s">
        <v>75</v>
      </c>
      <c r="F10" s="3" t="s">
        <v>76</v>
      </c>
      <c r="G10" s="3" t="s">
        <v>77</v>
      </c>
      <c r="H10" s="3" t="s">
        <v>78</v>
      </c>
      <c r="I10" s="3" t="s">
        <v>79</v>
      </c>
      <c r="J10" s="17"/>
    </row>
    <row r="11" spans="1:10" x14ac:dyDescent="0.2">
      <c r="A11" s="18" t="s">
        <v>80</v>
      </c>
      <c r="B11" s="19">
        <v>0.4</v>
      </c>
      <c r="C11" s="19">
        <v>0.2</v>
      </c>
      <c r="D11" s="19">
        <v>0.2</v>
      </c>
      <c r="E11" s="19">
        <v>0.2</v>
      </c>
      <c r="F11" s="19">
        <v>0.2</v>
      </c>
      <c r="G11" s="19">
        <v>0.4</v>
      </c>
      <c r="H11" s="19">
        <v>0.4</v>
      </c>
      <c r="I11" s="19">
        <v>1.35</v>
      </c>
      <c r="J11" s="17"/>
    </row>
    <row r="12" spans="1:10" x14ac:dyDescent="0.2">
      <c r="A12" s="18" t="s">
        <v>81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0.4</v>
      </c>
      <c r="H12" s="19">
        <v>0.4</v>
      </c>
      <c r="I12" s="19">
        <v>1.35</v>
      </c>
      <c r="J12" s="17"/>
    </row>
    <row r="13" spans="1:10" x14ac:dyDescent="0.2">
      <c r="A13" s="18" t="s">
        <v>82</v>
      </c>
      <c r="B13" s="19">
        <v>0.2</v>
      </c>
      <c r="C13" s="19">
        <v>0.2</v>
      </c>
      <c r="D13" s="19">
        <v>0.2</v>
      </c>
      <c r="E13" s="19">
        <v>0.2</v>
      </c>
      <c r="F13" s="19">
        <v>0.4</v>
      </c>
      <c r="G13" s="19">
        <v>0.4</v>
      </c>
      <c r="H13" s="19">
        <v>0.4</v>
      </c>
      <c r="I13" s="19">
        <v>1.35</v>
      </c>
      <c r="J13" s="17"/>
    </row>
    <row r="14" spans="1:10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</row>
  </sheetData>
  <sheetProtection algorithmName="SHA-512" hashValue="1ESnYL71MulOUzLET5Gx8U7FLZ2WImscumUCcPVme2tDNcCGyGJhqF4LHDr0HtF5DPHxzDMTKj1Yh1BLVdquyg==" saltValue="IcVsx3sqWvA5D5w3xRW7wg==" spinCount="100000" sheet="1" objects="1" scenarios="1"/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9153A-30B6-4A4A-9F31-EE5EA0BB32A3}">
  <dimension ref="A1:D140"/>
  <sheetViews>
    <sheetView showGridLines="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I16" sqref="A1:XFD1048576"/>
    </sheetView>
  </sheetViews>
  <sheetFormatPr defaultColWidth="9.140625" defaultRowHeight="11.25" x14ac:dyDescent="0.15"/>
  <cols>
    <col min="1" max="1" width="25.42578125" style="11" bestFit="1" customWidth="1"/>
    <col min="2" max="2" width="14.42578125" style="11" bestFit="1" customWidth="1"/>
    <col min="3" max="3" width="20.28515625" style="12" bestFit="1" customWidth="1"/>
    <col min="4" max="4" width="9.5703125" style="11" customWidth="1"/>
    <col min="5" max="16384" width="9.140625" style="11"/>
  </cols>
  <sheetData>
    <row r="1" spans="1:4" x14ac:dyDescent="0.15">
      <c r="A1" s="9" t="s">
        <v>83</v>
      </c>
      <c r="B1" s="9" t="s">
        <v>84</v>
      </c>
      <c r="C1" s="10" t="s">
        <v>85</v>
      </c>
      <c r="D1" s="9" t="s">
        <v>86</v>
      </c>
    </row>
    <row r="2" spans="1:4" x14ac:dyDescent="0.15">
      <c r="A2" s="13" t="s">
        <v>87</v>
      </c>
      <c r="B2" s="13" t="s">
        <v>88</v>
      </c>
      <c r="C2" s="14">
        <v>32620.43</v>
      </c>
      <c r="D2" s="13" t="s">
        <v>89</v>
      </c>
    </row>
    <row r="3" spans="1:4" x14ac:dyDescent="0.15">
      <c r="A3" s="13" t="s">
        <v>87</v>
      </c>
      <c r="B3" s="13" t="s">
        <v>88</v>
      </c>
      <c r="C3" s="14">
        <v>22754</v>
      </c>
      <c r="D3" s="13" t="s">
        <v>90</v>
      </c>
    </row>
    <row r="4" spans="1:4" x14ac:dyDescent="0.15">
      <c r="A4" s="15" t="s">
        <v>91</v>
      </c>
      <c r="B4" s="15" t="s">
        <v>88</v>
      </c>
      <c r="C4" s="16">
        <v>22461.614399999999</v>
      </c>
      <c r="D4" s="15" t="s">
        <v>92</v>
      </c>
    </row>
    <row r="5" spans="1:4" x14ac:dyDescent="0.15">
      <c r="A5" s="13" t="s">
        <v>87</v>
      </c>
      <c r="B5" s="13" t="s">
        <v>93</v>
      </c>
      <c r="C5" s="14">
        <v>16070.02</v>
      </c>
      <c r="D5" s="13" t="s">
        <v>94</v>
      </c>
    </row>
    <row r="6" spans="1:4" x14ac:dyDescent="0.15">
      <c r="A6" s="13" t="s">
        <v>87</v>
      </c>
      <c r="B6" s="13" t="s">
        <v>88</v>
      </c>
      <c r="C6" s="14">
        <v>14452.960076400001</v>
      </c>
      <c r="D6" s="13" t="s">
        <v>95</v>
      </c>
    </row>
    <row r="7" spans="1:4" x14ac:dyDescent="0.15">
      <c r="A7" s="13" t="s">
        <v>87</v>
      </c>
      <c r="B7" s="13" t="s">
        <v>88</v>
      </c>
      <c r="C7" s="14">
        <v>14194.69</v>
      </c>
      <c r="D7" s="13" t="s">
        <v>96</v>
      </c>
    </row>
    <row r="8" spans="1:4" x14ac:dyDescent="0.15">
      <c r="A8" s="15" t="s">
        <v>87</v>
      </c>
      <c r="B8" s="15" t="s">
        <v>93</v>
      </c>
      <c r="C8" s="16">
        <v>13364.450008309999</v>
      </c>
      <c r="D8" s="15" t="s">
        <v>97</v>
      </c>
    </row>
    <row r="9" spans="1:4" x14ac:dyDescent="0.15">
      <c r="A9" s="15" t="s">
        <v>87</v>
      </c>
      <c r="B9" s="15" t="s">
        <v>88</v>
      </c>
      <c r="C9" s="16">
        <v>12814.78</v>
      </c>
      <c r="D9" s="15" t="s">
        <v>98</v>
      </c>
    </row>
    <row r="10" spans="1:4" x14ac:dyDescent="0.15">
      <c r="A10" s="15" t="s">
        <v>87</v>
      </c>
      <c r="B10" s="15" t="s">
        <v>88</v>
      </c>
      <c r="C10" s="16">
        <v>11441.968000000001</v>
      </c>
      <c r="D10" s="15" t="s">
        <v>99</v>
      </c>
    </row>
    <row r="11" spans="1:4" x14ac:dyDescent="0.15">
      <c r="A11" s="15" t="s">
        <v>87</v>
      </c>
      <c r="B11" s="15" t="s">
        <v>93</v>
      </c>
      <c r="C11" s="16">
        <v>9393.2199647899997</v>
      </c>
      <c r="D11" s="15" t="s">
        <v>100</v>
      </c>
    </row>
    <row r="12" spans="1:4" x14ac:dyDescent="0.15">
      <c r="A12" s="15" t="s">
        <v>87</v>
      </c>
      <c r="B12" s="15" t="s">
        <v>93</v>
      </c>
      <c r="C12" s="16">
        <v>9210.06997658</v>
      </c>
      <c r="D12" s="15" t="s">
        <v>101</v>
      </c>
    </row>
    <row r="13" spans="1:4" x14ac:dyDescent="0.15">
      <c r="A13" s="13" t="s">
        <v>87</v>
      </c>
      <c r="B13" s="13" t="s">
        <v>93</v>
      </c>
      <c r="C13" s="14">
        <v>8846.1099651000004</v>
      </c>
      <c r="D13" s="13" t="s">
        <v>101</v>
      </c>
    </row>
    <row r="14" spans="1:4" x14ac:dyDescent="0.15">
      <c r="A14" s="15" t="s">
        <v>87</v>
      </c>
      <c r="B14" s="15" t="s">
        <v>93</v>
      </c>
      <c r="C14" s="16">
        <v>8603</v>
      </c>
      <c r="D14" s="15" t="s">
        <v>102</v>
      </c>
    </row>
    <row r="15" spans="1:4" x14ac:dyDescent="0.15">
      <c r="A15" s="13" t="s">
        <v>87</v>
      </c>
      <c r="B15" s="13" t="s">
        <v>88</v>
      </c>
      <c r="C15" s="14">
        <v>8152.5</v>
      </c>
      <c r="D15" s="13" t="s">
        <v>89</v>
      </c>
    </row>
    <row r="16" spans="1:4" x14ac:dyDescent="0.15">
      <c r="A16" s="15" t="s">
        <v>87</v>
      </c>
      <c r="B16" s="15" t="s">
        <v>88</v>
      </c>
      <c r="C16" s="16">
        <v>6226.83</v>
      </c>
      <c r="D16" s="15" t="s">
        <v>103</v>
      </c>
    </row>
    <row r="17" spans="1:4" x14ac:dyDescent="0.15">
      <c r="A17" s="13" t="s">
        <v>91</v>
      </c>
      <c r="B17" s="13" t="s">
        <v>88</v>
      </c>
      <c r="C17" s="14">
        <v>5746.12</v>
      </c>
      <c r="D17" s="13" t="s">
        <v>104</v>
      </c>
    </row>
    <row r="18" spans="1:4" x14ac:dyDescent="0.15">
      <c r="A18" s="15" t="s">
        <v>87</v>
      </c>
      <c r="B18" s="15" t="s">
        <v>93</v>
      </c>
      <c r="C18" s="16">
        <v>5742.31</v>
      </c>
      <c r="D18" s="15" t="s">
        <v>105</v>
      </c>
    </row>
    <row r="19" spans="1:4" x14ac:dyDescent="0.15">
      <c r="A19" s="13" t="s">
        <v>87</v>
      </c>
      <c r="B19" s="13" t="s">
        <v>88</v>
      </c>
      <c r="C19" s="14">
        <v>4229.6200113599998</v>
      </c>
      <c r="D19" s="13" t="s">
        <v>106</v>
      </c>
    </row>
    <row r="20" spans="1:4" x14ac:dyDescent="0.15">
      <c r="A20" s="13" t="s">
        <v>87</v>
      </c>
      <c r="B20" s="13" t="s">
        <v>88</v>
      </c>
      <c r="C20" s="14">
        <v>4142.0900188599999</v>
      </c>
      <c r="D20" s="13" t="s">
        <v>107</v>
      </c>
    </row>
    <row r="21" spans="1:4" x14ac:dyDescent="0.15">
      <c r="A21" s="13" t="s">
        <v>87</v>
      </c>
      <c r="B21" s="13" t="s">
        <v>88</v>
      </c>
      <c r="C21" s="14">
        <v>3487.4965000000002</v>
      </c>
      <c r="D21" s="13" t="s">
        <v>108</v>
      </c>
    </row>
    <row r="22" spans="1:4" x14ac:dyDescent="0.15">
      <c r="A22" s="13" t="s">
        <v>87</v>
      </c>
      <c r="B22" s="13" t="s">
        <v>88</v>
      </c>
      <c r="C22" s="14">
        <v>3400.14</v>
      </c>
      <c r="D22" s="13" t="s">
        <v>109</v>
      </c>
    </row>
    <row r="23" spans="1:4" x14ac:dyDescent="0.15">
      <c r="A23" s="15" t="s">
        <v>91</v>
      </c>
      <c r="B23" s="15" t="s">
        <v>93</v>
      </c>
      <c r="C23" s="16">
        <v>2931.98</v>
      </c>
      <c r="D23" s="15" t="s">
        <v>110</v>
      </c>
    </row>
    <row r="24" spans="1:4" x14ac:dyDescent="0.15">
      <c r="A24" s="15" t="s">
        <v>87</v>
      </c>
      <c r="B24" s="15" t="s">
        <v>88</v>
      </c>
      <c r="C24" s="16">
        <v>2874.3</v>
      </c>
      <c r="D24" s="15" t="s">
        <v>95</v>
      </c>
    </row>
    <row r="25" spans="1:4" x14ac:dyDescent="0.15">
      <c r="A25" s="15" t="s">
        <v>91</v>
      </c>
      <c r="B25" s="15" t="s">
        <v>93</v>
      </c>
      <c r="C25" s="16">
        <v>2822.5</v>
      </c>
      <c r="D25" s="15" t="s">
        <v>111</v>
      </c>
    </row>
    <row r="26" spans="1:4" x14ac:dyDescent="0.15">
      <c r="A26" s="15" t="s">
        <v>87</v>
      </c>
      <c r="B26" s="15" t="s">
        <v>93</v>
      </c>
      <c r="C26" s="16">
        <v>2445.8999781900002</v>
      </c>
      <c r="D26" s="15" t="s">
        <v>112</v>
      </c>
    </row>
    <row r="27" spans="1:4" x14ac:dyDescent="0.15">
      <c r="A27" s="15" t="s">
        <v>87</v>
      </c>
      <c r="B27" s="15" t="s">
        <v>88</v>
      </c>
      <c r="C27" s="16">
        <v>2200</v>
      </c>
      <c r="D27" s="15" t="s">
        <v>113</v>
      </c>
    </row>
    <row r="28" spans="1:4" x14ac:dyDescent="0.15">
      <c r="A28" s="13" t="s">
        <v>87</v>
      </c>
      <c r="B28" s="13" t="s">
        <v>93</v>
      </c>
      <c r="C28" s="14">
        <v>2136.16</v>
      </c>
      <c r="D28" s="13" t="s">
        <v>114</v>
      </c>
    </row>
    <row r="29" spans="1:4" x14ac:dyDescent="0.15">
      <c r="A29" s="13" t="s">
        <v>87</v>
      </c>
      <c r="B29" s="13" t="s">
        <v>88</v>
      </c>
      <c r="C29" s="14">
        <v>2041.6299975899999</v>
      </c>
      <c r="D29" s="13" t="s">
        <v>115</v>
      </c>
    </row>
    <row r="30" spans="1:4" x14ac:dyDescent="0.15">
      <c r="A30" s="15" t="s">
        <v>91</v>
      </c>
      <c r="B30" s="15" t="s">
        <v>93</v>
      </c>
      <c r="C30" s="16">
        <v>1802.19</v>
      </c>
      <c r="D30" s="15" t="s">
        <v>116</v>
      </c>
    </row>
    <row r="31" spans="1:4" x14ac:dyDescent="0.15">
      <c r="A31" s="13" t="s">
        <v>117</v>
      </c>
      <c r="B31" s="13" t="s">
        <v>88</v>
      </c>
      <c r="C31" s="14">
        <v>1796.45</v>
      </c>
      <c r="D31" s="13" t="s">
        <v>118</v>
      </c>
    </row>
    <row r="32" spans="1:4" x14ac:dyDescent="0.15">
      <c r="A32" s="15" t="s">
        <v>91</v>
      </c>
      <c r="B32" s="15" t="s">
        <v>88</v>
      </c>
      <c r="C32" s="16">
        <v>1723.97</v>
      </c>
      <c r="D32" s="15" t="s">
        <v>119</v>
      </c>
    </row>
    <row r="33" spans="1:4" x14ac:dyDescent="0.15">
      <c r="A33" s="13" t="s">
        <v>87</v>
      </c>
      <c r="B33" s="13" t="s">
        <v>88</v>
      </c>
      <c r="C33" s="14">
        <v>1433</v>
      </c>
      <c r="D33" s="13" t="s">
        <v>120</v>
      </c>
    </row>
    <row r="34" spans="1:4" x14ac:dyDescent="0.15">
      <c r="A34" s="15" t="s">
        <v>87</v>
      </c>
      <c r="B34" s="15" t="s">
        <v>88</v>
      </c>
      <c r="C34" s="16">
        <v>1305.77000135</v>
      </c>
      <c r="D34" s="15" t="s">
        <v>95</v>
      </c>
    </row>
    <row r="35" spans="1:4" x14ac:dyDescent="0.15">
      <c r="A35" s="15" t="s">
        <v>117</v>
      </c>
      <c r="B35" s="15" t="s">
        <v>93</v>
      </c>
      <c r="C35" s="16">
        <v>1279.9960000000001</v>
      </c>
      <c r="D35" s="15" t="s">
        <v>121</v>
      </c>
    </row>
    <row r="36" spans="1:4" x14ac:dyDescent="0.15">
      <c r="A36" s="13" t="s">
        <v>91</v>
      </c>
      <c r="B36" s="13" t="s">
        <v>88</v>
      </c>
      <c r="C36" s="14">
        <v>1210.73</v>
      </c>
      <c r="D36" s="13" t="s">
        <v>122</v>
      </c>
    </row>
    <row r="37" spans="1:4" x14ac:dyDescent="0.15">
      <c r="A37" s="13" t="s">
        <v>117</v>
      </c>
      <c r="B37" s="13" t="s">
        <v>93</v>
      </c>
      <c r="C37" s="14">
        <v>1156.8000006899999</v>
      </c>
      <c r="D37" s="13" t="s">
        <v>123</v>
      </c>
    </row>
    <row r="38" spans="1:4" x14ac:dyDescent="0.15">
      <c r="A38" s="13" t="s">
        <v>87</v>
      </c>
      <c r="B38" s="13" t="s">
        <v>88</v>
      </c>
      <c r="C38" s="14">
        <v>1023.69</v>
      </c>
      <c r="D38" s="13" t="s">
        <v>124</v>
      </c>
    </row>
    <row r="39" spans="1:4" x14ac:dyDescent="0.15">
      <c r="A39" s="15" t="s">
        <v>87</v>
      </c>
      <c r="B39" s="15" t="s">
        <v>93</v>
      </c>
      <c r="C39" s="16">
        <v>1012.74</v>
      </c>
      <c r="D39" s="15" t="s">
        <v>125</v>
      </c>
    </row>
    <row r="40" spans="1:4" x14ac:dyDescent="0.15">
      <c r="A40" s="15" t="s">
        <v>87</v>
      </c>
      <c r="B40" s="15" t="s">
        <v>88</v>
      </c>
      <c r="C40" s="16">
        <v>963.78000596000004</v>
      </c>
      <c r="D40" s="15" t="s">
        <v>126</v>
      </c>
    </row>
    <row r="41" spans="1:4" x14ac:dyDescent="0.15">
      <c r="A41" s="13" t="s">
        <v>87</v>
      </c>
      <c r="B41" s="13" t="s">
        <v>93</v>
      </c>
      <c r="C41" s="14">
        <v>899.53</v>
      </c>
      <c r="D41" s="13" t="s">
        <v>127</v>
      </c>
    </row>
    <row r="42" spans="1:4" x14ac:dyDescent="0.15">
      <c r="A42" s="15" t="s">
        <v>87</v>
      </c>
      <c r="B42" s="15" t="s">
        <v>88</v>
      </c>
      <c r="C42" s="16">
        <v>823.71</v>
      </c>
      <c r="D42" s="15" t="s">
        <v>128</v>
      </c>
    </row>
    <row r="43" spans="1:4" x14ac:dyDescent="0.15">
      <c r="A43" s="13" t="s">
        <v>87</v>
      </c>
      <c r="B43" s="13" t="s">
        <v>88</v>
      </c>
      <c r="C43" s="14">
        <v>819.79</v>
      </c>
      <c r="D43" s="13" t="s">
        <v>129</v>
      </c>
    </row>
    <row r="44" spans="1:4" x14ac:dyDescent="0.15">
      <c r="A44" s="13" t="s">
        <v>87</v>
      </c>
      <c r="B44" s="13" t="s">
        <v>88</v>
      </c>
      <c r="C44" s="14">
        <v>790.08889999999997</v>
      </c>
      <c r="D44" s="13" t="s">
        <v>130</v>
      </c>
    </row>
    <row r="45" spans="1:4" x14ac:dyDescent="0.15">
      <c r="A45" s="13" t="s">
        <v>117</v>
      </c>
      <c r="B45" s="13" t="s">
        <v>88</v>
      </c>
      <c r="C45" s="14">
        <v>596.42999999999995</v>
      </c>
      <c r="D45" s="13" t="s">
        <v>131</v>
      </c>
    </row>
    <row r="46" spans="1:4" x14ac:dyDescent="0.15">
      <c r="A46" s="15" t="s">
        <v>87</v>
      </c>
      <c r="B46" s="15" t="s">
        <v>88</v>
      </c>
      <c r="C46" s="16">
        <v>540.83000000000004</v>
      </c>
      <c r="D46" s="15" t="s">
        <v>132</v>
      </c>
    </row>
    <row r="47" spans="1:4" x14ac:dyDescent="0.15">
      <c r="A47" s="13" t="s">
        <v>117</v>
      </c>
      <c r="B47" s="13" t="s">
        <v>88</v>
      </c>
      <c r="C47" s="14">
        <v>485</v>
      </c>
      <c r="D47" s="13" t="s">
        <v>133</v>
      </c>
    </row>
    <row r="48" spans="1:4" x14ac:dyDescent="0.15">
      <c r="A48" s="13" t="s">
        <v>117</v>
      </c>
      <c r="B48" s="13" t="s">
        <v>88</v>
      </c>
      <c r="C48" s="14">
        <v>474.13</v>
      </c>
      <c r="D48" s="13" t="s">
        <v>134</v>
      </c>
    </row>
    <row r="49" spans="1:4" x14ac:dyDescent="0.15">
      <c r="A49" s="15" t="s">
        <v>117</v>
      </c>
      <c r="B49" s="15" t="s">
        <v>88</v>
      </c>
      <c r="C49" s="16">
        <v>400.13</v>
      </c>
      <c r="D49" s="15" t="s">
        <v>135</v>
      </c>
    </row>
    <row r="50" spans="1:4" x14ac:dyDescent="0.15">
      <c r="A50" s="15" t="s">
        <v>117</v>
      </c>
      <c r="B50" s="15" t="s">
        <v>93</v>
      </c>
      <c r="C50" s="16">
        <v>368.94</v>
      </c>
      <c r="D50" s="15" t="s">
        <v>136</v>
      </c>
    </row>
    <row r="51" spans="1:4" x14ac:dyDescent="0.15">
      <c r="A51" s="13" t="s">
        <v>117</v>
      </c>
      <c r="B51" s="13" t="s">
        <v>93</v>
      </c>
      <c r="C51" s="14">
        <v>301.89</v>
      </c>
      <c r="D51" s="13" t="s">
        <v>137</v>
      </c>
    </row>
    <row r="52" spans="1:4" x14ac:dyDescent="0.15">
      <c r="A52" s="13" t="s">
        <v>117</v>
      </c>
      <c r="B52" s="13" t="s">
        <v>88</v>
      </c>
      <c r="C52" s="14">
        <v>291.08</v>
      </c>
      <c r="D52" s="13" t="s">
        <v>119</v>
      </c>
    </row>
    <row r="53" spans="1:4" x14ac:dyDescent="0.15">
      <c r="A53" s="15" t="s">
        <v>117</v>
      </c>
      <c r="B53" s="15" t="s">
        <v>88</v>
      </c>
      <c r="C53" s="16">
        <v>263.36</v>
      </c>
      <c r="D53" s="15" t="s">
        <v>138</v>
      </c>
    </row>
    <row r="54" spans="1:4" x14ac:dyDescent="0.15">
      <c r="A54" s="13" t="s">
        <v>117</v>
      </c>
      <c r="B54" s="13" t="s">
        <v>88</v>
      </c>
      <c r="C54" s="14">
        <v>252.34</v>
      </c>
      <c r="D54" s="13" t="s">
        <v>139</v>
      </c>
    </row>
    <row r="55" spans="1:4" x14ac:dyDescent="0.15">
      <c r="A55" s="15" t="s">
        <v>117</v>
      </c>
      <c r="B55" s="15" t="s">
        <v>93</v>
      </c>
      <c r="C55" s="16">
        <v>249.20750000000001</v>
      </c>
      <c r="D55" s="15" t="s">
        <v>140</v>
      </c>
    </row>
    <row r="56" spans="1:4" x14ac:dyDescent="0.15">
      <c r="A56" s="15" t="s">
        <v>117</v>
      </c>
      <c r="B56" s="15" t="s">
        <v>93</v>
      </c>
      <c r="C56" s="16">
        <v>226.28</v>
      </c>
      <c r="D56" s="15" t="s">
        <v>141</v>
      </c>
    </row>
    <row r="57" spans="1:4" x14ac:dyDescent="0.15">
      <c r="A57" s="13" t="s">
        <v>117</v>
      </c>
      <c r="B57" s="13" t="s">
        <v>93</v>
      </c>
      <c r="C57" s="14">
        <v>221.9881</v>
      </c>
      <c r="D57" s="13" t="s">
        <v>142</v>
      </c>
    </row>
    <row r="58" spans="1:4" x14ac:dyDescent="0.15">
      <c r="A58" s="13" t="s">
        <v>117</v>
      </c>
      <c r="B58" s="13" t="s">
        <v>88</v>
      </c>
      <c r="C58" s="14">
        <v>217.45</v>
      </c>
      <c r="D58" s="13" t="s">
        <v>143</v>
      </c>
    </row>
    <row r="59" spans="1:4" x14ac:dyDescent="0.15">
      <c r="A59" s="13" t="s">
        <v>117</v>
      </c>
      <c r="B59" s="13" t="s">
        <v>88</v>
      </c>
      <c r="C59" s="14">
        <v>186.38</v>
      </c>
      <c r="D59" s="13" t="s">
        <v>144</v>
      </c>
    </row>
    <row r="60" spans="1:4" x14ac:dyDescent="0.15">
      <c r="A60" s="15" t="s">
        <v>117</v>
      </c>
      <c r="B60" s="15" t="s">
        <v>93</v>
      </c>
      <c r="C60" s="16">
        <v>179.32</v>
      </c>
      <c r="D60" s="15" t="s">
        <v>145</v>
      </c>
    </row>
    <row r="61" spans="1:4" x14ac:dyDescent="0.15">
      <c r="A61" s="15" t="s">
        <v>117</v>
      </c>
      <c r="B61" s="15" t="s">
        <v>93</v>
      </c>
      <c r="C61" s="16">
        <v>172.39</v>
      </c>
      <c r="D61" s="15" t="s">
        <v>146</v>
      </c>
    </row>
    <row r="62" spans="1:4" x14ac:dyDescent="0.15">
      <c r="A62" s="13" t="s">
        <v>117</v>
      </c>
      <c r="B62" s="13" t="s">
        <v>93</v>
      </c>
      <c r="C62" s="14">
        <v>167.18</v>
      </c>
      <c r="D62" s="13" t="s">
        <v>147</v>
      </c>
    </row>
    <row r="63" spans="1:4" x14ac:dyDescent="0.15">
      <c r="A63" s="15" t="s">
        <v>117</v>
      </c>
      <c r="B63" s="15" t="s">
        <v>88</v>
      </c>
      <c r="C63" s="16">
        <v>160</v>
      </c>
      <c r="D63" s="15" t="s">
        <v>148</v>
      </c>
    </row>
    <row r="64" spans="1:4" x14ac:dyDescent="0.15">
      <c r="A64" s="15" t="s">
        <v>117</v>
      </c>
      <c r="B64" s="15" t="s">
        <v>88</v>
      </c>
      <c r="C64" s="16">
        <v>158.84</v>
      </c>
      <c r="D64" s="15" t="s">
        <v>149</v>
      </c>
    </row>
    <row r="65" spans="1:4" x14ac:dyDescent="0.15">
      <c r="A65" s="13" t="s">
        <v>117</v>
      </c>
      <c r="B65" s="13" t="s">
        <v>93</v>
      </c>
      <c r="C65" s="14">
        <v>158.84</v>
      </c>
      <c r="D65" s="13" t="s">
        <v>150</v>
      </c>
    </row>
    <row r="66" spans="1:4" x14ac:dyDescent="0.15">
      <c r="A66" s="15" t="s">
        <v>117</v>
      </c>
      <c r="B66" s="15" t="s">
        <v>93</v>
      </c>
      <c r="C66" s="16">
        <v>155.80029999999999</v>
      </c>
      <c r="D66" s="15" t="s">
        <v>151</v>
      </c>
    </row>
    <row r="67" spans="1:4" x14ac:dyDescent="0.15">
      <c r="A67" s="13" t="s">
        <v>117</v>
      </c>
      <c r="B67" s="13" t="s">
        <v>93</v>
      </c>
      <c r="C67" s="14">
        <v>153.67619999999999</v>
      </c>
      <c r="D67" s="13" t="s">
        <v>136</v>
      </c>
    </row>
    <row r="68" spans="1:4" x14ac:dyDescent="0.15">
      <c r="A68" s="13" t="s">
        <v>117</v>
      </c>
      <c r="B68" s="13" t="s">
        <v>88</v>
      </c>
      <c r="C68" s="14">
        <v>152.94999999999999</v>
      </c>
      <c r="D68" s="13" t="s">
        <v>152</v>
      </c>
    </row>
    <row r="69" spans="1:4" x14ac:dyDescent="0.15">
      <c r="A69" s="15" t="s">
        <v>117</v>
      </c>
      <c r="B69" s="15" t="s">
        <v>88</v>
      </c>
      <c r="C69" s="16">
        <v>142.6104</v>
      </c>
      <c r="D69" s="15" t="s">
        <v>153</v>
      </c>
    </row>
    <row r="70" spans="1:4" x14ac:dyDescent="0.15">
      <c r="A70" s="13" t="s">
        <v>117</v>
      </c>
      <c r="B70" s="13" t="s">
        <v>88</v>
      </c>
      <c r="C70" s="14">
        <v>142.24</v>
      </c>
      <c r="D70" s="13" t="s">
        <v>154</v>
      </c>
    </row>
    <row r="71" spans="1:4" x14ac:dyDescent="0.15">
      <c r="A71" s="13" t="s">
        <v>87</v>
      </c>
      <c r="B71" s="13" t="s">
        <v>88</v>
      </c>
      <c r="C71" s="14">
        <v>138.28620000000001</v>
      </c>
      <c r="D71" s="13" t="s">
        <v>130</v>
      </c>
    </row>
    <row r="72" spans="1:4" x14ac:dyDescent="0.15">
      <c r="A72" s="15" t="s">
        <v>117</v>
      </c>
      <c r="B72" s="15" t="s">
        <v>88</v>
      </c>
      <c r="C72" s="16">
        <v>129.41</v>
      </c>
      <c r="D72" s="15" t="s">
        <v>131</v>
      </c>
    </row>
    <row r="73" spans="1:4" x14ac:dyDescent="0.15">
      <c r="A73" s="13" t="s">
        <v>117</v>
      </c>
      <c r="B73" s="13" t="s">
        <v>93</v>
      </c>
      <c r="C73" s="14">
        <v>128.94659999999999</v>
      </c>
      <c r="D73" s="13" t="s">
        <v>155</v>
      </c>
    </row>
    <row r="74" spans="1:4" x14ac:dyDescent="0.15">
      <c r="A74" s="15" t="s">
        <v>117</v>
      </c>
      <c r="B74" s="15" t="s">
        <v>93</v>
      </c>
      <c r="C74" s="16">
        <v>121.36</v>
      </c>
      <c r="D74" s="15" t="s">
        <v>156</v>
      </c>
    </row>
    <row r="75" spans="1:4" x14ac:dyDescent="0.15">
      <c r="A75" s="15" t="s">
        <v>117</v>
      </c>
      <c r="B75" s="15" t="s">
        <v>93</v>
      </c>
      <c r="C75" s="16">
        <v>114.47150000000001</v>
      </c>
      <c r="D75" s="15" t="s">
        <v>157</v>
      </c>
    </row>
    <row r="76" spans="1:4" x14ac:dyDescent="0.15">
      <c r="A76" s="13" t="s">
        <v>117</v>
      </c>
      <c r="B76" s="13" t="s">
        <v>93</v>
      </c>
      <c r="C76" s="14">
        <v>104.0574</v>
      </c>
      <c r="D76" s="13" t="s">
        <v>158</v>
      </c>
    </row>
    <row r="77" spans="1:4" x14ac:dyDescent="0.15">
      <c r="A77" s="15" t="s">
        <v>117</v>
      </c>
      <c r="B77" s="15" t="s">
        <v>93</v>
      </c>
      <c r="C77" s="16">
        <v>100.76</v>
      </c>
      <c r="D77" s="15" t="s">
        <v>159</v>
      </c>
    </row>
    <row r="78" spans="1:4" x14ac:dyDescent="0.15">
      <c r="A78" s="13" t="s">
        <v>117</v>
      </c>
      <c r="B78" s="13" t="s">
        <v>93</v>
      </c>
      <c r="C78" s="14">
        <v>89.588800000000006</v>
      </c>
      <c r="D78" s="13" t="s">
        <v>160</v>
      </c>
    </row>
    <row r="79" spans="1:4" x14ac:dyDescent="0.15">
      <c r="A79" s="15" t="s">
        <v>117</v>
      </c>
      <c r="B79" s="15" t="s">
        <v>93</v>
      </c>
      <c r="C79" s="16">
        <v>80.03</v>
      </c>
      <c r="D79" s="15" t="s">
        <v>161</v>
      </c>
    </row>
    <row r="80" spans="1:4" x14ac:dyDescent="0.15">
      <c r="A80" s="15" t="s">
        <v>117</v>
      </c>
      <c r="B80" s="15" t="s">
        <v>93</v>
      </c>
      <c r="C80" s="16">
        <v>77.635599999999997</v>
      </c>
      <c r="D80" s="15" t="s">
        <v>162</v>
      </c>
    </row>
    <row r="81" spans="1:4" x14ac:dyDescent="0.15">
      <c r="A81" s="15" t="s">
        <v>117</v>
      </c>
      <c r="B81" s="15" t="s">
        <v>88</v>
      </c>
      <c r="C81" s="16">
        <v>64.34</v>
      </c>
      <c r="D81" s="15" t="s">
        <v>132</v>
      </c>
    </row>
    <row r="82" spans="1:4" x14ac:dyDescent="0.15">
      <c r="A82" s="15" t="s">
        <v>117</v>
      </c>
      <c r="B82" s="15" t="s">
        <v>88</v>
      </c>
      <c r="C82" s="16">
        <v>50.21</v>
      </c>
      <c r="D82" s="15" t="s">
        <v>163</v>
      </c>
    </row>
    <row r="83" spans="1:4" x14ac:dyDescent="0.15">
      <c r="A83" s="15" t="s">
        <v>117</v>
      </c>
      <c r="B83" s="15" t="s">
        <v>93</v>
      </c>
      <c r="C83" s="16">
        <v>35.749200000000002</v>
      </c>
      <c r="D83" s="15" t="s">
        <v>136</v>
      </c>
    </row>
    <row r="84" spans="1:4" x14ac:dyDescent="0.15">
      <c r="A84" s="13" t="s">
        <v>117</v>
      </c>
      <c r="B84" s="13" t="s">
        <v>93</v>
      </c>
      <c r="C84" s="14">
        <v>32.159999999999997</v>
      </c>
      <c r="D84" s="13" t="s">
        <v>164</v>
      </c>
    </row>
    <row r="85" spans="1:4" x14ac:dyDescent="0.15">
      <c r="A85" s="13" t="s">
        <v>117</v>
      </c>
      <c r="B85" s="13" t="s">
        <v>88</v>
      </c>
      <c r="C85" s="14">
        <v>19.41</v>
      </c>
      <c r="D85" s="13" t="s">
        <v>165</v>
      </c>
    </row>
    <row r="86" spans="1:4" x14ac:dyDescent="0.15">
      <c r="A86" s="13" t="s">
        <v>117</v>
      </c>
      <c r="B86" s="13" t="s">
        <v>93</v>
      </c>
      <c r="C86" s="14">
        <v>19.329999999999998</v>
      </c>
      <c r="D86" s="13" t="s">
        <v>166</v>
      </c>
    </row>
    <row r="87" spans="1:4" x14ac:dyDescent="0.15">
      <c r="A87" s="13" t="s">
        <v>117</v>
      </c>
      <c r="B87" s="13" t="s">
        <v>88</v>
      </c>
      <c r="C87" s="14">
        <v>12.33</v>
      </c>
      <c r="D87" s="13" t="s">
        <v>167</v>
      </c>
    </row>
    <row r="88" spans="1:4" x14ac:dyDescent="0.15">
      <c r="A88" s="15" t="s">
        <v>117</v>
      </c>
      <c r="B88" s="15" t="s">
        <v>93</v>
      </c>
      <c r="C88" s="16">
        <v>9.5500000000000007</v>
      </c>
      <c r="D88" s="15" t="s">
        <v>168</v>
      </c>
    </row>
    <row r="89" spans="1:4" x14ac:dyDescent="0.15">
      <c r="A89" s="15" t="s">
        <v>117</v>
      </c>
      <c r="B89" s="15" t="s">
        <v>93</v>
      </c>
      <c r="C89" s="16">
        <v>0</v>
      </c>
      <c r="D89" s="15" t="s">
        <v>169</v>
      </c>
    </row>
    <row r="90" spans="1:4" x14ac:dyDescent="0.15">
      <c r="A90" s="15" t="s">
        <v>117</v>
      </c>
      <c r="B90" s="15" t="s">
        <v>93</v>
      </c>
      <c r="C90" s="16">
        <v>0</v>
      </c>
      <c r="D90" s="15" t="s">
        <v>170</v>
      </c>
    </row>
    <row r="91" spans="1:4" x14ac:dyDescent="0.15">
      <c r="A91" s="15" t="s">
        <v>117</v>
      </c>
      <c r="B91" s="15" t="s">
        <v>93</v>
      </c>
      <c r="C91" s="16">
        <v>0</v>
      </c>
      <c r="D91" s="15" t="s">
        <v>171</v>
      </c>
    </row>
    <row r="92" spans="1:4" x14ac:dyDescent="0.15">
      <c r="A92" s="13" t="s">
        <v>117</v>
      </c>
      <c r="B92" s="13" t="s">
        <v>93</v>
      </c>
      <c r="C92" s="14">
        <v>0</v>
      </c>
      <c r="D92" s="13" t="s">
        <v>172</v>
      </c>
    </row>
    <row r="93" spans="1:4" x14ac:dyDescent="0.15">
      <c r="A93" s="15" t="s">
        <v>117</v>
      </c>
      <c r="B93" s="15" t="s">
        <v>88</v>
      </c>
      <c r="C93" s="16">
        <v>0</v>
      </c>
      <c r="D93" s="15" t="s">
        <v>173</v>
      </c>
    </row>
    <row r="94" spans="1:4" x14ac:dyDescent="0.15">
      <c r="A94" s="15" t="s">
        <v>117</v>
      </c>
      <c r="B94" s="15" t="s">
        <v>88</v>
      </c>
      <c r="C94" s="16">
        <v>0</v>
      </c>
      <c r="D94" s="15" t="s">
        <v>174</v>
      </c>
    </row>
    <row r="95" spans="1:4" x14ac:dyDescent="0.15">
      <c r="A95" s="15" t="s">
        <v>117</v>
      </c>
      <c r="B95" s="15" t="s">
        <v>93</v>
      </c>
      <c r="C95" s="16">
        <v>0</v>
      </c>
      <c r="D95" s="15" t="s">
        <v>175</v>
      </c>
    </row>
    <row r="96" spans="1:4" x14ac:dyDescent="0.15">
      <c r="A96" s="15" t="s">
        <v>117</v>
      </c>
      <c r="B96" s="15" t="s">
        <v>88</v>
      </c>
      <c r="C96" s="16">
        <v>0</v>
      </c>
      <c r="D96" s="15" t="s">
        <v>135</v>
      </c>
    </row>
    <row r="97" spans="1:4" x14ac:dyDescent="0.15">
      <c r="A97" s="15" t="s">
        <v>117</v>
      </c>
      <c r="B97" s="15" t="s">
        <v>93</v>
      </c>
      <c r="C97" s="16">
        <v>0</v>
      </c>
      <c r="D97" s="15" t="s">
        <v>176</v>
      </c>
    </row>
    <row r="98" spans="1:4" x14ac:dyDescent="0.15">
      <c r="A98" s="15" t="s">
        <v>117</v>
      </c>
      <c r="B98" s="15" t="s">
        <v>88</v>
      </c>
      <c r="C98" s="16">
        <v>0</v>
      </c>
      <c r="D98" s="15" t="s">
        <v>177</v>
      </c>
    </row>
    <row r="99" spans="1:4" x14ac:dyDescent="0.15">
      <c r="A99" s="13" t="s">
        <v>117</v>
      </c>
      <c r="B99" s="13" t="s">
        <v>88</v>
      </c>
      <c r="C99" s="14">
        <v>0</v>
      </c>
      <c r="D99" s="13" t="s">
        <v>178</v>
      </c>
    </row>
    <row r="100" spans="1:4" x14ac:dyDescent="0.15">
      <c r="A100" s="13" t="s">
        <v>117</v>
      </c>
      <c r="B100" s="13" t="s">
        <v>88</v>
      </c>
      <c r="C100" s="14">
        <v>0</v>
      </c>
      <c r="D100" s="13" t="s">
        <v>179</v>
      </c>
    </row>
    <row r="101" spans="1:4" x14ac:dyDescent="0.15">
      <c r="A101" s="15" t="s">
        <v>117</v>
      </c>
      <c r="B101" s="15" t="s">
        <v>88</v>
      </c>
      <c r="C101" s="16">
        <v>0</v>
      </c>
      <c r="D101" s="15" t="s">
        <v>180</v>
      </c>
    </row>
    <row r="102" spans="1:4" x14ac:dyDescent="0.15">
      <c r="A102" s="15" t="s">
        <v>117</v>
      </c>
      <c r="B102" s="15" t="s">
        <v>88</v>
      </c>
      <c r="C102" s="16">
        <v>0</v>
      </c>
      <c r="D102" s="15" t="s">
        <v>181</v>
      </c>
    </row>
    <row r="103" spans="1:4" x14ac:dyDescent="0.15">
      <c r="A103" s="13" t="s">
        <v>117</v>
      </c>
      <c r="B103" s="13" t="s">
        <v>88</v>
      </c>
      <c r="C103" s="14">
        <v>0</v>
      </c>
      <c r="D103" s="13" t="s">
        <v>182</v>
      </c>
    </row>
    <row r="104" spans="1:4" x14ac:dyDescent="0.15">
      <c r="A104" s="13" t="s">
        <v>117</v>
      </c>
      <c r="B104" s="13" t="s">
        <v>88</v>
      </c>
      <c r="C104" s="14">
        <v>0</v>
      </c>
      <c r="D104" s="13" t="s">
        <v>183</v>
      </c>
    </row>
    <row r="105" spans="1:4" x14ac:dyDescent="0.15">
      <c r="A105" s="15" t="s">
        <v>117</v>
      </c>
      <c r="B105" s="15" t="s">
        <v>88</v>
      </c>
      <c r="C105" s="16">
        <v>0</v>
      </c>
      <c r="D105" s="15" t="s">
        <v>184</v>
      </c>
    </row>
    <row r="106" spans="1:4" x14ac:dyDescent="0.15">
      <c r="A106" s="15" t="s">
        <v>117</v>
      </c>
      <c r="B106" s="15" t="s">
        <v>88</v>
      </c>
      <c r="C106" s="16">
        <v>0</v>
      </c>
      <c r="D106" s="15" t="s">
        <v>173</v>
      </c>
    </row>
    <row r="107" spans="1:4" x14ac:dyDescent="0.15">
      <c r="A107" s="15" t="s">
        <v>117</v>
      </c>
      <c r="B107" s="15" t="s">
        <v>88</v>
      </c>
      <c r="C107" s="16">
        <v>0</v>
      </c>
      <c r="D107" s="15" t="s">
        <v>185</v>
      </c>
    </row>
    <row r="108" spans="1:4" x14ac:dyDescent="0.15">
      <c r="A108" s="15" t="s">
        <v>117</v>
      </c>
      <c r="B108" s="15" t="s">
        <v>88</v>
      </c>
      <c r="C108" s="16">
        <v>0</v>
      </c>
      <c r="D108" s="15" t="s">
        <v>186</v>
      </c>
    </row>
    <row r="109" spans="1:4" x14ac:dyDescent="0.15">
      <c r="A109" s="15" t="s">
        <v>117</v>
      </c>
      <c r="B109" s="15" t="s">
        <v>88</v>
      </c>
      <c r="C109" s="16">
        <v>0</v>
      </c>
      <c r="D109" s="15" t="s">
        <v>187</v>
      </c>
    </row>
    <row r="110" spans="1:4" x14ac:dyDescent="0.15">
      <c r="A110" s="13" t="s">
        <v>117</v>
      </c>
      <c r="B110" s="13" t="s">
        <v>88</v>
      </c>
      <c r="C110" s="14">
        <v>0</v>
      </c>
      <c r="D110" s="13" t="s">
        <v>188</v>
      </c>
    </row>
    <row r="111" spans="1:4" x14ac:dyDescent="0.15">
      <c r="A111" s="13" t="s">
        <v>117</v>
      </c>
      <c r="B111" s="13" t="s">
        <v>88</v>
      </c>
      <c r="C111" s="14">
        <v>0</v>
      </c>
      <c r="D111" s="13" t="s">
        <v>189</v>
      </c>
    </row>
    <row r="112" spans="1:4" x14ac:dyDescent="0.15">
      <c r="A112" s="15" t="s">
        <v>117</v>
      </c>
      <c r="B112" s="15" t="s">
        <v>88</v>
      </c>
      <c r="C112" s="16">
        <v>0</v>
      </c>
      <c r="D112" s="15" t="s">
        <v>190</v>
      </c>
    </row>
    <row r="113" spans="1:4" x14ac:dyDescent="0.15">
      <c r="A113" s="13" t="s">
        <v>117</v>
      </c>
      <c r="B113" s="13" t="s">
        <v>88</v>
      </c>
      <c r="C113" s="14">
        <v>0</v>
      </c>
      <c r="D113" s="13" t="s">
        <v>191</v>
      </c>
    </row>
    <row r="114" spans="1:4" x14ac:dyDescent="0.15">
      <c r="A114" s="15" t="s">
        <v>117</v>
      </c>
      <c r="B114" s="15" t="s">
        <v>88</v>
      </c>
      <c r="C114" s="16">
        <v>0</v>
      </c>
      <c r="D114" s="15" t="s">
        <v>192</v>
      </c>
    </row>
    <row r="115" spans="1:4" x14ac:dyDescent="0.15">
      <c r="A115" s="13" t="s">
        <v>117</v>
      </c>
      <c r="B115" s="13" t="s">
        <v>88</v>
      </c>
      <c r="C115" s="14">
        <v>0</v>
      </c>
      <c r="D115" s="13" t="s">
        <v>193</v>
      </c>
    </row>
    <row r="116" spans="1:4" x14ac:dyDescent="0.15">
      <c r="A116" s="13" t="s">
        <v>117</v>
      </c>
      <c r="B116" s="13" t="s">
        <v>88</v>
      </c>
      <c r="C116" s="14">
        <v>0</v>
      </c>
      <c r="D116" s="13" t="s">
        <v>194</v>
      </c>
    </row>
    <row r="117" spans="1:4" x14ac:dyDescent="0.15">
      <c r="A117" s="13" t="s">
        <v>117</v>
      </c>
      <c r="B117" s="13" t="s">
        <v>88</v>
      </c>
      <c r="C117" s="14">
        <v>0</v>
      </c>
      <c r="D117" s="13" t="s">
        <v>195</v>
      </c>
    </row>
    <row r="118" spans="1:4" x14ac:dyDescent="0.15">
      <c r="A118" s="13" t="s">
        <v>117</v>
      </c>
      <c r="B118" s="13" t="s">
        <v>88</v>
      </c>
      <c r="C118" s="14">
        <v>0</v>
      </c>
      <c r="D118" s="13" t="s">
        <v>196</v>
      </c>
    </row>
    <row r="119" spans="1:4" x14ac:dyDescent="0.15">
      <c r="A119" s="13" t="s">
        <v>117</v>
      </c>
      <c r="B119" s="13" t="s">
        <v>88</v>
      </c>
      <c r="C119" s="14">
        <v>0</v>
      </c>
      <c r="D119" s="13" t="s">
        <v>197</v>
      </c>
    </row>
    <row r="120" spans="1:4" x14ac:dyDescent="0.15">
      <c r="A120" s="15" t="s">
        <v>117</v>
      </c>
      <c r="B120" s="15" t="s">
        <v>88</v>
      </c>
      <c r="C120" s="16">
        <v>0</v>
      </c>
      <c r="D120" s="15" t="s">
        <v>198</v>
      </c>
    </row>
    <row r="121" spans="1:4" x14ac:dyDescent="0.15">
      <c r="A121" s="15" t="s">
        <v>117</v>
      </c>
      <c r="B121" s="15" t="s">
        <v>88</v>
      </c>
      <c r="C121" s="16">
        <v>0</v>
      </c>
      <c r="D121" s="15" t="s">
        <v>199</v>
      </c>
    </row>
    <row r="122" spans="1:4" x14ac:dyDescent="0.15">
      <c r="A122" s="15" t="s">
        <v>117</v>
      </c>
      <c r="B122" s="15" t="s">
        <v>88</v>
      </c>
      <c r="C122" s="16">
        <v>0</v>
      </c>
      <c r="D122" s="15" t="s">
        <v>200</v>
      </c>
    </row>
    <row r="123" spans="1:4" x14ac:dyDescent="0.15">
      <c r="A123" s="13" t="s">
        <v>117</v>
      </c>
      <c r="B123" s="13" t="s">
        <v>88</v>
      </c>
      <c r="C123" s="14">
        <v>0</v>
      </c>
      <c r="D123" s="13" t="s">
        <v>201</v>
      </c>
    </row>
    <row r="124" spans="1:4" x14ac:dyDescent="0.15">
      <c r="A124" s="13" t="s">
        <v>117</v>
      </c>
      <c r="B124" s="13" t="s">
        <v>88</v>
      </c>
      <c r="C124" s="14">
        <v>0</v>
      </c>
      <c r="D124" s="13" t="s">
        <v>202</v>
      </c>
    </row>
    <row r="125" spans="1:4" x14ac:dyDescent="0.15">
      <c r="A125" s="13" t="s">
        <v>117</v>
      </c>
      <c r="B125" s="13" t="s">
        <v>88</v>
      </c>
      <c r="C125" s="14">
        <v>0</v>
      </c>
      <c r="D125" s="13" t="s">
        <v>203</v>
      </c>
    </row>
    <row r="126" spans="1:4" x14ac:dyDescent="0.15">
      <c r="A126" s="15" t="s">
        <v>117</v>
      </c>
      <c r="B126" s="15" t="s">
        <v>88</v>
      </c>
      <c r="C126" s="16">
        <v>0</v>
      </c>
      <c r="D126" s="15" t="s">
        <v>204</v>
      </c>
    </row>
    <row r="127" spans="1:4" x14ac:dyDescent="0.15">
      <c r="A127" s="13" t="s">
        <v>117</v>
      </c>
      <c r="B127" s="13" t="s">
        <v>88</v>
      </c>
      <c r="C127" s="14">
        <v>0</v>
      </c>
      <c r="D127" s="13" t="s">
        <v>205</v>
      </c>
    </row>
    <row r="128" spans="1:4" x14ac:dyDescent="0.15">
      <c r="A128" s="15" t="s">
        <v>117</v>
      </c>
      <c r="B128" s="15" t="s">
        <v>88</v>
      </c>
      <c r="C128" s="16">
        <v>0</v>
      </c>
      <c r="D128" s="15" t="s">
        <v>206</v>
      </c>
    </row>
    <row r="129" spans="1:4" x14ac:dyDescent="0.15">
      <c r="A129" s="13" t="s">
        <v>117</v>
      </c>
      <c r="B129" s="13" t="s">
        <v>88</v>
      </c>
      <c r="C129" s="14">
        <v>0</v>
      </c>
      <c r="D129" s="13" t="s">
        <v>207</v>
      </c>
    </row>
    <row r="130" spans="1:4" x14ac:dyDescent="0.15">
      <c r="A130" s="15" t="s">
        <v>87</v>
      </c>
      <c r="B130" s="15" t="s">
        <v>88</v>
      </c>
      <c r="C130" s="16">
        <v>0</v>
      </c>
      <c r="D130" s="15" t="s">
        <v>135</v>
      </c>
    </row>
    <row r="131" spans="1:4" x14ac:dyDescent="0.15">
      <c r="A131" s="13"/>
      <c r="B131" s="13"/>
      <c r="C131" s="14"/>
      <c r="D131" s="13"/>
    </row>
    <row r="132" spans="1:4" x14ac:dyDescent="0.15">
      <c r="A132" s="15"/>
      <c r="B132" s="15"/>
      <c r="C132" s="16"/>
      <c r="D132" s="15"/>
    </row>
    <row r="133" spans="1:4" x14ac:dyDescent="0.15">
      <c r="A133" s="15"/>
      <c r="B133" s="15"/>
      <c r="C133" s="16"/>
      <c r="D133" s="15"/>
    </row>
    <row r="134" spans="1:4" x14ac:dyDescent="0.15">
      <c r="A134" s="13"/>
      <c r="B134" s="13"/>
      <c r="C134" s="14"/>
      <c r="D134" s="13"/>
    </row>
    <row r="135" spans="1:4" x14ac:dyDescent="0.15">
      <c r="A135" s="15"/>
      <c r="B135" s="15"/>
      <c r="C135" s="16"/>
      <c r="D135" s="15"/>
    </row>
    <row r="136" spans="1:4" x14ac:dyDescent="0.15">
      <c r="A136" s="15"/>
      <c r="B136" s="15"/>
      <c r="C136" s="16"/>
      <c r="D136" s="15"/>
    </row>
    <row r="137" spans="1:4" x14ac:dyDescent="0.15">
      <c r="A137" s="15"/>
      <c r="B137" s="15"/>
      <c r="C137" s="16"/>
      <c r="D137" s="15"/>
    </row>
    <row r="138" spans="1:4" x14ac:dyDescent="0.15">
      <c r="A138" s="15"/>
      <c r="B138" s="15"/>
      <c r="C138" s="16"/>
      <c r="D138" s="15"/>
    </row>
    <row r="139" spans="1:4" x14ac:dyDescent="0.15">
      <c r="A139" s="13"/>
      <c r="B139" s="13"/>
      <c r="C139" s="14"/>
      <c r="D139" s="13"/>
    </row>
    <row r="140" spans="1:4" x14ac:dyDescent="0.15">
      <c r="A140" s="15"/>
      <c r="B140" s="15"/>
      <c r="C140" s="16"/>
      <c r="D140" s="15"/>
    </row>
  </sheetData>
  <sheetProtection algorithmName="SHA-512" hashValue="rH855tNydqsTYs0BeOtZUZU8qWpYWHC9/lRkNlj2YPmoFULQks4XA7fczZWW/qjas+WaAYFtvJYyCyBIopvgxQ==" saltValue="UH9aLEj+dA4y1eVRaB4aTw==" spinCount="100000" sheet="1" objects="1" scenarios="1" selectLockedCells="1" selectUnlockedCells="1"/>
  <autoFilter ref="A1:D130" xr:uid="{03868EA6-26D8-4FBB-8082-B1BE8A6DAFC8}"/>
  <pageMargins left="0.75" right="0.75" top="1" bottom="1" header="0.5" footer="0.5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FD4C72CF066C4BB05D305DE6BB06BE" ma:contentTypeVersion="2" ma:contentTypeDescription="Een nieuw document maken." ma:contentTypeScope="" ma:versionID="40cffca41b1ecf0ff23d6382035d691f">
  <xsd:schema xmlns:xsd="http://www.w3.org/2001/XMLSchema" xmlns:xs="http://www.w3.org/2001/XMLSchema" xmlns:p="http://schemas.microsoft.com/office/2006/metadata/properties" xmlns:ns2="93be5872-86af-43f0-bdbf-c4d5dacb6b1e" targetNamespace="http://schemas.microsoft.com/office/2006/metadata/properties" ma:root="true" ma:fieldsID="6ecfd8d12d2d39967e943fa2e1c7c921" ns2:_="">
    <xsd:import namespace="93be5872-86af-43f0-bdbf-c4d5dacb6b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be5872-86af-43f0-bdbf-c4d5dacb6b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E5EE85-1C18-43F5-BFF6-293E133CC1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863F37-0FCB-412B-B679-809986E82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be5872-86af-43f0-bdbf-c4d5dacb6b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203659-622E-4866-AF64-54E935976C16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93be5872-86af-43f0-bdbf-c4d5dacb6b1e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Voorblad en leeswijzer</vt:lpstr>
      <vt:lpstr>Berekening volume</vt:lpstr>
      <vt:lpstr>Prijzen</vt:lpstr>
      <vt:lpstr>Opbouw uurtarief</vt:lpstr>
      <vt:lpstr>Toeslagberekening</vt:lpstr>
      <vt:lpstr>Locatielijst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Velde, J. van der (Joram)</dc:creator>
  <cp:keywords/>
  <dc:description/>
  <cp:lastModifiedBy>Rebecca</cp:lastModifiedBy>
  <cp:revision/>
  <dcterms:created xsi:type="dcterms:W3CDTF">2015-06-05T18:19:34Z</dcterms:created>
  <dcterms:modified xsi:type="dcterms:W3CDTF">2026-03-16T14:03:21Z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0x01010083FD4C72CF066C4BB05D305DE6BB06BE</vt:lpwstr>
  </property>
</Properties>
</file>