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Team_Inkoop\1a.Aanbestedingen\8.GWW&amp;niet gebouwgerel.install\805_2026_Hoofdgemalen&amp;pompen_Onderhoud, reparatie, storing, calamiteit, renovatie, levering_TN568929\1b.AB-docs\"/>
    </mc:Choice>
  </mc:AlternateContent>
  <xr:revisionPtr revIDLastSave="0" documentId="13_ncr:1_{0D94762C-EDBB-4230-8859-33183FE0FD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al" sheetId="3" r:id="rId1"/>
    <sheet name="all in onderhoud" sheetId="1" r:id="rId2"/>
    <sheet name="losse onderdelen" sheetId="2" r:id="rId3"/>
  </sheets>
  <definedNames>
    <definedName name="_xlnm._FilterDatabase" localSheetId="1" hidden="1">'all in onderhoud'!$D$3:$D$42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S39" i="1"/>
  <c r="S37" i="1"/>
  <c r="S33" i="1"/>
  <c r="S38" i="1"/>
  <c r="S36" i="1"/>
  <c r="S35" i="1"/>
  <c r="S34" i="1"/>
  <c r="S32" i="1"/>
  <c r="S31" i="1"/>
  <c r="E41" i="1"/>
  <c r="S4" i="1"/>
  <c r="S30" i="1"/>
  <c r="H41" i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C6" i="3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5" i="1"/>
  <c r="S6" i="1"/>
  <c r="S7" i="1"/>
  <c r="S8" i="1"/>
  <c r="S9" i="1"/>
  <c r="S10" i="1"/>
  <c r="S11" i="1"/>
  <c r="I41" i="1"/>
  <c r="G41" i="1"/>
  <c r="F41" i="1"/>
  <c r="S42" i="1" l="1"/>
  <c r="C5" i="3" s="1"/>
  <c r="C7" i="3" s="1"/>
</calcChain>
</file>

<file path=xl/sharedStrings.xml><?xml version="1.0" encoding="utf-8"?>
<sst xmlns="http://schemas.openxmlformats.org/spreadsheetml/2006/main" count="233" uniqueCount="176">
  <si>
    <t>KOSTEN PER INSTALLATIE PER JAAR</t>
  </si>
  <si>
    <t>TOTAAL PER JAAR PER PERIODIEKE POST (INFORMATIEF)</t>
  </si>
  <si>
    <t>Adres</t>
  </si>
  <si>
    <t>Gemaal nummer</t>
  </si>
  <si>
    <t>Alle overige zaken welke de aannemer naar eigen inzicht noodzakelelijk acht om dit object  geheel conform PVE te renoveren. Tevens alle posten die door de aannemmer verdisconteerd dienen te worden.</t>
  </si>
  <si>
    <t>Plaatsnaam</t>
  </si>
  <si>
    <t>Preventief onderhoud, icl. alle periodieke vervangen conform brl k14020</t>
  </si>
  <si>
    <t>220 Gildenlaan</t>
  </si>
  <si>
    <t>Kunsenaarshoeve 220</t>
  </si>
  <si>
    <t>Apeldoorn</t>
  </si>
  <si>
    <t>P841</t>
  </si>
  <si>
    <t>Reuweg 41 BBB</t>
  </si>
  <si>
    <t>Loenen</t>
  </si>
  <si>
    <t>P050 Sint Maarten</t>
  </si>
  <si>
    <t>Sint Maarten 1</t>
  </si>
  <si>
    <t>P816 stationsplein zuid.</t>
  </si>
  <si>
    <t>P817 stationsplein noord.</t>
  </si>
  <si>
    <t>Apeldoorn.</t>
  </si>
  <si>
    <t>P840 Zutphensestraat</t>
  </si>
  <si>
    <t>Ina Boudier-Bakkersingel 12</t>
  </si>
  <si>
    <t>P047 koning stadhouderlaan</t>
  </si>
  <si>
    <t>Stadhouderlaan 301</t>
  </si>
  <si>
    <t>Koningslijn 16</t>
  </si>
  <si>
    <t>RG048 Aanklaar</t>
  </si>
  <si>
    <t>Anklaarseweg 360</t>
  </si>
  <si>
    <t>P195 Laag Akkerweg /De Haere</t>
  </si>
  <si>
    <t>Laag Akkerweg (na 150m links)</t>
  </si>
  <si>
    <t>Wenum Wiesel.</t>
  </si>
  <si>
    <t>P076</t>
  </si>
  <si>
    <t>Amersfoortseweg 313</t>
  </si>
  <si>
    <t>Uddel</t>
  </si>
  <si>
    <t>RG 51 Wormer</t>
  </si>
  <si>
    <t>Kayersdijk 55</t>
  </si>
  <si>
    <t>Rg 256 Tweelingenlaan.</t>
  </si>
  <si>
    <t>Tweelingenlaan 74-80</t>
  </si>
  <si>
    <t>Rg 087 Woudhuis</t>
  </si>
  <si>
    <t>Lupineweg 17</t>
  </si>
  <si>
    <t>Rg 827 zuidbroek</t>
  </si>
  <si>
    <t>Laan van zodiak 250</t>
  </si>
  <si>
    <t>P346 Ecofactorij</t>
  </si>
  <si>
    <t>Zutphensestraat hoek ecofactrij.</t>
  </si>
  <si>
    <t>P043 sportpark orderbos.</t>
  </si>
  <si>
    <t>Orderbos 5</t>
  </si>
  <si>
    <t>P041 Prinsenweide 14</t>
  </si>
  <si>
    <t>Prinsenweide 14</t>
  </si>
  <si>
    <t>P20 Immenbergweg</t>
  </si>
  <si>
    <t>Beekbergen</t>
  </si>
  <si>
    <t>P185 Radio kootwijk</t>
  </si>
  <si>
    <t>Radio Kootwijk.</t>
  </si>
  <si>
    <t>P019</t>
  </si>
  <si>
    <t>Beekbergen.</t>
  </si>
  <si>
    <t>P046 Juniperlaan</t>
  </si>
  <si>
    <t>Juniperlaan 61</t>
  </si>
  <si>
    <t>P070</t>
  </si>
  <si>
    <t>Hoge Bergweg 30</t>
  </si>
  <si>
    <t>P024 Hoog Soeren 59</t>
  </si>
  <si>
    <t>Hoog Soeren 59</t>
  </si>
  <si>
    <t>Hoog Soeren.</t>
  </si>
  <si>
    <t>P022</t>
  </si>
  <si>
    <t>Kanaal zuid 432</t>
  </si>
  <si>
    <t>Lieren.</t>
  </si>
  <si>
    <t>P 040</t>
  </si>
  <si>
    <t>Oude Apeldoornseweg 78</t>
  </si>
  <si>
    <t>P023</t>
  </si>
  <si>
    <t>Hoog Soeren 76</t>
  </si>
  <si>
    <t>P345 wielerbaan.</t>
  </si>
  <si>
    <t>De wielerbaan 21</t>
  </si>
  <si>
    <t>Muurdoorvoer door de put naar buiten 
(mdv intern bij bbb telt hiervoor niet)</t>
  </si>
  <si>
    <t>Correctief onderhoud</t>
  </si>
  <si>
    <t>Jaarlijkse kosten voor all-in onderhoud</t>
  </si>
  <si>
    <t>Kosten voor éénmalige renovatie in de 15 jaar (grijs gemaakt is nvt)</t>
  </si>
  <si>
    <t>Onderhouden, vullen, bijhouden van het OMS en het monitoren van de HP</t>
  </si>
  <si>
    <t>Pomp 4 (indien aanwezig)</t>
  </si>
  <si>
    <t>Pomp 3 (indien aanwezig)</t>
  </si>
  <si>
    <t>Pomp 2 (indien aanwezig)</t>
  </si>
  <si>
    <t>Pomp 1</t>
  </si>
  <si>
    <t>Mechanische installatie</t>
  </si>
  <si>
    <t>Buitenopstellingskast</t>
  </si>
  <si>
    <t>Elektrische installatie</t>
  </si>
  <si>
    <t>Type installatie (voor details zie bijlage 1)</t>
  </si>
  <si>
    <t xml:space="preserve">De op te geven bedragen voor het leveren dienen opgegeven te worden, en de eventuele kosten voor het plaatsen / vervangen / installeren van het betreffende onderdeel. </t>
  </si>
  <si>
    <t>Waaier Flygt 473</t>
  </si>
  <si>
    <t>Waaier Flygt 463</t>
  </si>
  <si>
    <t>Waaier Flygt 462</t>
  </si>
  <si>
    <t>Waaier Flygt 460</t>
  </si>
  <si>
    <t>Waaier Flygt 461</t>
  </si>
  <si>
    <t>Waaier Concertorpomp DN 80</t>
  </si>
  <si>
    <t xml:space="preserve">Hijsketting kortschalmig RVS316 met overnamehaken </t>
  </si>
  <si>
    <t xml:space="preserve">Geleidestangen: 2 x 2" RVS per meter </t>
  </si>
  <si>
    <t>Beugel voor bevestigen geleidestangen RVS</t>
  </si>
  <si>
    <t>43mm geleidestang RVS per meter</t>
  </si>
  <si>
    <t>Bkk DN 80 gietijzer</t>
  </si>
  <si>
    <t>Bkk NW 100 gietijzer</t>
  </si>
  <si>
    <t>Afsluiter DN80 gietijzer AVK</t>
  </si>
  <si>
    <t>Afsluiter DN100 gietijzer AVK</t>
  </si>
  <si>
    <t>Automaat F1D1SM500</t>
  </si>
  <si>
    <t>Automaat F2DM200</t>
  </si>
  <si>
    <t>Aardlekschakelaar 0,03</t>
  </si>
  <si>
    <t>Aardlekschakelaar 0,3</t>
  </si>
  <si>
    <t>Vegawell 52</t>
  </si>
  <si>
    <t>Niveauregeling Vega RVS Beugel 316 t.b.v. Vegapuls C21</t>
  </si>
  <si>
    <t>Hoogwaterwipper Flygt type ENM10</t>
  </si>
  <si>
    <t>Magneet schakelaars tot 3 KW</t>
  </si>
  <si>
    <t>Magneet schakelaars tot 7,5 KW</t>
  </si>
  <si>
    <t>Mantelbuis (een geribbeld buis rond 63 mm aan de binnenzijde glad) per meter</t>
  </si>
  <si>
    <t>Totaalprijs verrekenprijzen veelgebruikte (reserve/vervangings) onderdelen exclusief BTW</t>
  </si>
  <si>
    <t xml:space="preserve">De aantallen zijn een jaarlijkse indicatie (inschatting) waaraan geen rechten kunnen worden ontleend. </t>
  </si>
  <si>
    <t>Buitenkast RVS 1600x1600x350mm comform pve</t>
  </si>
  <si>
    <t>Niveauregeling Vega puls</t>
  </si>
  <si>
    <t>Gprs-modem (adesys 4G)</t>
  </si>
  <si>
    <t>Onderdeel 2: Totaalprijs Verrekenprijzen veelgebruikte (reserve/vervangings) onderdelen</t>
  </si>
  <si>
    <t xml:space="preserve">Gegevens </t>
  </si>
  <si>
    <t>Onderdeel 1 jaarlijks bedrag all-in onderhoud</t>
  </si>
  <si>
    <t>Onderdeel 2 jaarlijks bedrag losse onderdelen</t>
  </si>
  <si>
    <t>Onderdeel</t>
  </si>
  <si>
    <t>Het nen3140 gekeurd houden (eens in de 5 jaar)</t>
  </si>
  <si>
    <t>STELPOST PER JAAR VOOR ONDERDELEN BUITEN DE STANDAARD RENOVATIE:</t>
  </si>
  <si>
    <t>Prijs levering op werf (enkel bij componenten)</t>
  </si>
  <si>
    <t>Handeling: Halve baan afzetting (per dagdeel)</t>
  </si>
  <si>
    <t>Handeling: Tarief monteur + bus voor uitvoeren van aanvullende werkzaamheden (per uur)</t>
  </si>
  <si>
    <t>Handeling: Voorrijdkosten monteur + bus voor uitvoeren van aanvullende werkzaamheden (per uur)</t>
  </si>
  <si>
    <t>Handeling: Afvoer slib naar erkende verwerker (per ton)</t>
  </si>
  <si>
    <t>De eenheidsprijzen dienen te worden ingevuld in het groen gearceerde deel.</t>
  </si>
  <si>
    <t>Stand by staan voor storingen en alle bijbehorende communicatie</t>
  </si>
  <si>
    <t>Groen gearceerde cellen verplicht invullen</t>
  </si>
  <si>
    <t>De voorwaarden over wat er in de prijs moet worden meegenomen, staan vermeldt in § 5.5. van het beschrijvend document.</t>
  </si>
  <si>
    <t>Inschrijfstaat</t>
  </si>
  <si>
    <t>behorend bij aanbesteding met kenmerk: TN568929</t>
  </si>
  <si>
    <t>Totale inschrijfsom per jaar (in te vullen bij Inschrijfsom in TenderNed)</t>
  </si>
  <si>
    <t>Hoofdgemaal</t>
  </si>
  <si>
    <t>P339</t>
  </si>
  <si>
    <t>Parkeergarage Marktplein</t>
  </si>
  <si>
    <t>Rioolgemaal</t>
  </si>
  <si>
    <t>BBB</t>
  </si>
  <si>
    <t>Stationsplein fietstunnel zuid</t>
  </si>
  <si>
    <t>Tunnelgemaal</t>
  </si>
  <si>
    <t>Stationsplein noord</t>
  </si>
  <si>
    <t>P329 koningslijn</t>
  </si>
  <si>
    <t>Immenbergweg 11</t>
  </si>
  <si>
    <t>Radioweg 1</t>
  </si>
  <si>
    <t>Lage Bergweg 27</t>
  </si>
  <si>
    <t>P053</t>
  </si>
  <si>
    <t>Veenhuizerweg 138</t>
  </si>
  <si>
    <t>P006</t>
  </si>
  <si>
    <t>Kuiltjesweg 44 camping Pallieter.</t>
  </si>
  <si>
    <t>P018</t>
  </si>
  <si>
    <t>Hulleweg 19</t>
  </si>
  <si>
    <t>P012</t>
  </si>
  <si>
    <t>Solleweg 50</t>
  </si>
  <si>
    <t>P 016</t>
  </si>
  <si>
    <t>Klein paradijs 44</t>
  </si>
  <si>
    <t>P017</t>
  </si>
  <si>
    <t>Kaapbergweg 1</t>
  </si>
  <si>
    <t>P337</t>
  </si>
  <si>
    <t>Fortlaan 1 Tunnel</t>
  </si>
  <si>
    <t>P027</t>
  </si>
  <si>
    <t>Tunnel Laan van osseveld</t>
  </si>
  <si>
    <t>In onderdeel 2 wordt aangegeven wat de vaste verrekenprijzen zijn voor de te vervangen onderdelen welke tijdens de BRL inspectie, storings- en onderhoudswerkzaamheden aangegeven worden om vervangen c.q. vernieuwd te worden.</t>
  </si>
  <si>
    <t>Handeling: Aanwezigheid training competentie gericht werken (4.10.2 PvE) (per dagdeel)</t>
  </si>
  <si>
    <t xml:space="preserve">Bij het plaatsen / vervangen / installeren dient dit inclusief de benodigde arbeid en voorrijkosten te zijn voor het vervangen, vernieuwen van dit onderdeel. </t>
  </si>
  <si>
    <t>Prijs montage / installatie incl. voorrijkosten of per vermelde eenheid (bij handeling)</t>
  </si>
  <si>
    <t>App 300 compleet best.kast (xylem)</t>
  </si>
  <si>
    <t>Hmi scherm (xylem) conform pve</t>
  </si>
  <si>
    <t>Thermisch blok  2-4,5 Amp</t>
  </si>
  <si>
    <t>Thermisch blok 4-7 Amp</t>
  </si>
  <si>
    <t>Accu voor besturing</t>
  </si>
  <si>
    <t>subtotaal 'losse onderdelen'</t>
  </si>
  <si>
    <t>Opgetelde prijs</t>
  </si>
  <si>
    <t>Aantal x kolom B</t>
  </si>
  <si>
    <t>Aantal x kolom C</t>
  </si>
  <si>
    <t>Naam Inschrijver</t>
  </si>
  <si>
    <t xml:space="preserve">Deze gegevens worden automatisch verrekend als de groene cellen in het tabblad 'all-in onderhoud' en 'losse onderdelen' zijn ingevuld </t>
  </si>
  <si>
    <t>Grijze cellen leeg laten, verhoogd uw inschrijfprijs onnodig</t>
  </si>
  <si>
    <t>subtotaal 'jaarlijks bedrag all-in onderhoud'</t>
  </si>
  <si>
    <t>Handeling: Tarief extra reinigen d.m.v. ploeg met combi wagen (per uur)</t>
  </si>
  <si>
    <t>Gewijzigd n.a.v. 1e NvI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</si>
</sst>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0" tint="-0.499984740745262"/>
      <name val="Arial"/>
      <family val="2"/>
    </font>
    <font>
      <sz val="14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1DBE4"/>
        <bgColor indexed="64"/>
      </patternFill>
    </fill>
    <fill>
      <patternFill patternType="solid">
        <fgColor rgb="FFC59EE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5">
    <xf numFmtId="0" fontId="0" fillId="0" borderId="0" xfId="0"/>
    <xf numFmtId="164" fontId="3" fillId="6" borderId="39" xfId="0" applyNumberFormat="1" applyFont="1" applyFill="1" applyBorder="1" applyProtection="1">
      <protection locked="0"/>
    </xf>
    <xf numFmtId="44" fontId="3" fillId="6" borderId="24" xfId="0" applyNumberFormat="1" applyFont="1" applyFill="1" applyBorder="1" applyProtection="1">
      <protection locked="0"/>
    </xf>
    <xf numFmtId="44" fontId="3" fillId="6" borderId="40" xfId="0" applyNumberFormat="1" applyFont="1" applyFill="1" applyBorder="1" applyProtection="1">
      <protection locked="0"/>
    </xf>
    <xf numFmtId="44" fontId="3" fillId="6" borderId="39" xfId="0" applyNumberFormat="1" applyFont="1" applyFill="1" applyBorder="1" applyProtection="1">
      <protection locked="0"/>
    </xf>
    <xf numFmtId="44" fontId="3" fillId="5" borderId="39" xfId="0" applyNumberFormat="1" applyFont="1" applyFill="1" applyBorder="1" applyProtection="1">
      <protection locked="0"/>
    </xf>
    <xf numFmtId="164" fontId="3" fillId="6" borderId="25" xfId="0" applyNumberFormat="1" applyFont="1" applyFill="1" applyBorder="1" applyProtection="1">
      <protection locked="0"/>
    </xf>
    <xf numFmtId="44" fontId="3" fillId="6" borderId="36" xfId="0" applyNumberFormat="1" applyFont="1" applyFill="1" applyBorder="1" applyProtection="1">
      <protection locked="0"/>
    </xf>
    <xf numFmtId="44" fontId="3" fillId="6" borderId="35" xfId="0" applyNumberFormat="1" applyFont="1" applyFill="1" applyBorder="1" applyProtection="1">
      <protection locked="0"/>
    </xf>
    <xf numFmtId="44" fontId="3" fillId="6" borderId="25" xfId="0" applyNumberFormat="1" applyFont="1" applyFill="1" applyBorder="1" applyProtection="1">
      <protection locked="0"/>
    </xf>
    <xf numFmtId="44" fontId="3" fillId="5" borderId="25" xfId="0" applyNumberFormat="1" applyFont="1" applyFill="1" applyBorder="1" applyProtection="1">
      <protection locked="0"/>
    </xf>
    <xf numFmtId="44" fontId="3" fillId="5" borderId="35" xfId="0" applyNumberFormat="1" applyFont="1" applyFill="1" applyBorder="1" applyProtection="1">
      <protection locked="0"/>
    </xf>
    <xf numFmtId="44" fontId="3" fillId="5" borderId="36" xfId="0" applyNumberFormat="1" applyFont="1" applyFill="1" applyBorder="1" applyProtection="1">
      <protection locked="0"/>
    </xf>
    <xf numFmtId="164" fontId="3" fillId="6" borderId="45" xfId="0" applyNumberFormat="1" applyFont="1" applyFill="1" applyBorder="1" applyProtection="1">
      <protection locked="0"/>
    </xf>
    <xf numFmtId="164" fontId="3" fillId="6" borderId="43" xfId="0" applyNumberFormat="1" applyFont="1" applyFill="1" applyBorder="1" applyProtection="1">
      <protection locked="0"/>
    </xf>
    <xf numFmtId="44" fontId="3" fillId="6" borderId="44" xfId="0" applyNumberFormat="1" applyFont="1" applyFill="1" applyBorder="1" applyProtection="1">
      <protection locked="0"/>
    </xf>
    <xf numFmtId="44" fontId="3" fillId="6" borderId="45" xfId="0" applyNumberFormat="1" applyFont="1" applyFill="1" applyBorder="1" applyProtection="1">
      <protection locked="0"/>
    </xf>
    <xf numFmtId="44" fontId="3" fillId="6" borderId="43" xfId="0" applyNumberFormat="1" applyFont="1" applyFill="1" applyBorder="1" applyProtection="1">
      <protection locked="0"/>
    </xf>
    <xf numFmtId="44" fontId="3" fillId="5" borderId="43" xfId="0" applyNumberFormat="1" applyFont="1" applyFill="1" applyBorder="1" applyProtection="1">
      <protection locked="0"/>
    </xf>
    <xf numFmtId="164" fontId="3" fillId="6" borderId="34" xfId="0" applyNumberFormat="1" applyFont="1" applyFill="1" applyBorder="1" applyProtection="1">
      <protection locked="0"/>
    </xf>
    <xf numFmtId="44" fontId="3" fillId="6" borderId="37" xfId="0" applyNumberFormat="1" applyFont="1" applyFill="1" applyBorder="1" applyProtection="1">
      <protection locked="0"/>
    </xf>
    <xf numFmtId="44" fontId="3" fillId="6" borderId="38" xfId="0" applyNumberFormat="1" applyFont="1" applyFill="1" applyBorder="1" applyProtection="1">
      <protection locked="0"/>
    </xf>
    <xf numFmtId="44" fontId="3" fillId="6" borderId="34" xfId="0" applyNumberFormat="1" applyFont="1" applyFill="1" applyBorder="1" applyProtection="1">
      <protection locked="0"/>
    </xf>
    <xf numFmtId="44" fontId="3" fillId="5" borderId="34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vertical="top"/>
    </xf>
    <xf numFmtId="0" fontId="3" fillId="0" borderId="15" xfId="0" applyFont="1" applyBorder="1"/>
    <xf numFmtId="0" fontId="3" fillId="0" borderId="0" xfId="0" applyFont="1" applyAlignment="1">
      <alignment horizontal="left" vertical="top" wrapText="1"/>
    </xf>
    <xf numFmtId="165" fontId="3" fillId="6" borderId="25" xfId="0" applyNumberFormat="1" applyFont="1" applyFill="1" applyBorder="1" applyProtection="1">
      <protection locked="0"/>
    </xf>
    <xf numFmtId="165" fontId="3" fillId="6" borderId="26" xfId="0" applyNumberFormat="1" applyFont="1" applyFill="1" applyBorder="1" applyProtection="1">
      <protection locked="0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/>
    <xf numFmtId="0" fontId="3" fillId="0" borderId="0" xfId="0" applyFont="1" applyAlignment="1">
      <alignment horizontal="left" vertical="top"/>
    </xf>
    <xf numFmtId="2" fontId="3" fillId="0" borderId="27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wrapText="1"/>
    </xf>
    <xf numFmtId="44" fontId="3" fillId="5" borderId="0" xfId="0" applyNumberFormat="1" applyFont="1" applyFill="1" applyAlignment="1" applyProtection="1">
      <alignment wrapText="1"/>
      <protection locked="0"/>
    </xf>
    <xf numFmtId="165" fontId="3" fillId="6" borderId="26" xfId="0" applyNumberFormat="1" applyFont="1" applyFill="1" applyBorder="1" applyAlignment="1" applyProtection="1">
      <alignment wrapText="1"/>
      <protection locked="0"/>
    </xf>
    <xf numFmtId="44" fontId="3" fillId="5" borderId="41" xfId="0" applyNumberFormat="1" applyFont="1" applyFill="1" applyBorder="1" applyAlignment="1" applyProtection="1">
      <alignment wrapText="1"/>
      <protection locked="0"/>
    </xf>
    <xf numFmtId="165" fontId="3" fillId="0" borderId="24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44" fontId="3" fillId="5" borderId="42" xfId="0" applyNumberFormat="1" applyFont="1" applyFill="1" applyBorder="1" applyAlignment="1" applyProtection="1">
      <alignment wrapText="1"/>
      <protection locked="0"/>
    </xf>
    <xf numFmtId="165" fontId="3" fillId="6" borderId="29" xfId="0" applyNumberFormat="1" applyFont="1" applyFill="1" applyBorder="1" applyAlignment="1" applyProtection="1">
      <alignment wrapText="1"/>
      <protection locked="0"/>
    </xf>
    <xf numFmtId="0" fontId="8" fillId="0" borderId="30" xfId="0" applyFont="1" applyBorder="1"/>
    <xf numFmtId="0" fontId="8" fillId="0" borderId="31" xfId="0" applyFont="1" applyBorder="1"/>
    <xf numFmtId="0" fontId="8" fillId="0" borderId="2" xfId="0" applyFont="1" applyBorder="1"/>
    <xf numFmtId="0" fontId="3" fillId="9" borderId="28" xfId="0" applyFont="1" applyFill="1" applyBorder="1"/>
    <xf numFmtId="165" fontId="8" fillId="0" borderId="16" xfId="0" applyNumberFormat="1" applyFont="1" applyBorder="1" applyAlignment="1">
      <alignment wrapText="1"/>
    </xf>
    <xf numFmtId="2" fontId="3" fillId="0" borderId="43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7" borderId="17" xfId="0" applyFont="1" applyFill="1" applyBorder="1"/>
    <xf numFmtId="165" fontId="3" fillId="0" borderId="19" xfId="0" applyNumberFormat="1" applyFont="1" applyBorder="1"/>
    <xf numFmtId="165" fontId="3" fillId="0" borderId="32" xfId="0" applyNumberFormat="1" applyFont="1" applyBorder="1"/>
    <xf numFmtId="0" fontId="7" fillId="8" borderId="30" xfId="0" applyFont="1" applyFill="1" applyBorder="1"/>
    <xf numFmtId="165" fontId="8" fillId="0" borderId="14" xfId="0" applyNumberFormat="1" applyFont="1" applyBorder="1"/>
    <xf numFmtId="0" fontId="8" fillId="0" borderId="18" xfId="0" applyFont="1" applyBorder="1"/>
    <xf numFmtId="0" fontId="14" fillId="12" borderId="20" xfId="0" applyFont="1" applyFill="1" applyBorder="1"/>
    <xf numFmtId="0" fontId="14" fillId="12" borderId="21" xfId="0" applyFont="1" applyFill="1" applyBorder="1" applyAlignment="1">
      <alignment wrapText="1"/>
    </xf>
    <xf numFmtId="0" fontId="14" fillId="12" borderId="22" xfId="0" applyFont="1" applyFill="1" applyBorder="1" applyAlignment="1">
      <alignment wrapText="1"/>
    </xf>
    <xf numFmtId="0" fontId="14" fillId="12" borderId="23" xfId="0" applyFont="1" applyFill="1" applyBorder="1"/>
    <xf numFmtId="0" fontId="3" fillId="0" borderId="0" xfId="0" applyFont="1" applyBorder="1"/>
    <xf numFmtId="0" fontId="3" fillId="0" borderId="46" xfId="0" applyFont="1" applyBorder="1"/>
    <xf numFmtId="44" fontId="12" fillId="5" borderId="6" xfId="0" applyNumberFormat="1" applyFont="1" applyFill="1" applyBorder="1" applyProtection="1"/>
    <xf numFmtId="0" fontId="13" fillId="10" borderId="2" xfId="0" applyFont="1" applyFill="1" applyBorder="1" applyProtection="1"/>
    <xf numFmtId="0" fontId="13" fillId="10" borderId="16" xfId="0" applyFont="1" applyFill="1" applyBorder="1" applyProtection="1"/>
    <xf numFmtId="0" fontId="0" fillId="0" borderId="0" xfId="0" applyProtection="1"/>
    <xf numFmtId="0" fontId="5" fillId="0" borderId="0" xfId="0" applyFont="1" applyProtection="1"/>
    <xf numFmtId="0" fontId="8" fillId="0" borderId="4" xfId="0" applyFont="1" applyBorder="1" applyProtection="1"/>
    <xf numFmtId="0" fontId="3" fillId="0" borderId="0" xfId="0" applyFont="1" applyProtection="1"/>
    <xf numFmtId="0" fontId="14" fillId="12" borderId="6" xfId="0" applyFont="1" applyFill="1" applyBorder="1" applyAlignment="1" applyProtection="1">
      <alignment horizontal="left" textRotation="90"/>
    </xf>
    <xf numFmtId="0" fontId="14" fillId="12" borderId="7" xfId="0" applyFont="1" applyFill="1" applyBorder="1" applyAlignment="1" applyProtection="1">
      <alignment textRotation="90"/>
    </xf>
    <xf numFmtId="0" fontId="14" fillId="12" borderId="8" xfId="0" applyFont="1" applyFill="1" applyBorder="1" applyAlignment="1" applyProtection="1">
      <alignment horizontal="left" textRotation="90"/>
    </xf>
    <xf numFmtId="0" fontId="8" fillId="4" borderId="13" xfId="0" applyFont="1" applyFill="1" applyBorder="1" applyAlignment="1" applyProtection="1">
      <alignment textRotation="90" wrapText="1"/>
    </xf>
    <xf numFmtId="0" fontId="8" fillId="4" borderId="10" xfId="0" applyFont="1" applyFill="1" applyBorder="1" applyAlignment="1" applyProtection="1">
      <alignment textRotation="90" wrapText="1"/>
    </xf>
    <xf numFmtId="0" fontId="8" fillId="4" borderId="2" xfId="0" applyFont="1" applyFill="1" applyBorder="1" applyAlignment="1" applyProtection="1">
      <alignment textRotation="90" wrapText="1"/>
    </xf>
    <xf numFmtId="0" fontId="8" fillId="4" borderId="11" xfId="0" applyFont="1" applyFill="1" applyBorder="1" applyAlignment="1" applyProtection="1">
      <alignment textRotation="90" wrapText="1"/>
    </xf>
    <xf numFmtId="0" fontId="8" fillId="3" borderId="13" xfId="0" applyFont="1" applyFill="1" applyBorder="1" applyAlignment="1" applyProtection="1">
      <alignment textRotation="90" wrapText="1"/>
    </xf>
    <xf numFmtId="0" fontId="8" fillId="3" borderId="10" xfId="0" applyFont="1" applyFill="1" applyBorder="1" applyAlignment="1" applyProtection="1">
      <alignment textRotation="90" wrapText="1"/>
    </xf>
    <xf numFmtId="0" fontId="8" fillId="3" borderId="2" xfId="0" applyFont="1" applyFill="1" applyBorder="1" applyAlignment="1" applyProtection="1">
      <alignment textRotation="90" wrapText="1"/>
    </xf>
    <xf numFmtId="0" fontId="8" fillId="3" borderId="9" xfId="0" applyFont="1" applyFill="1" applyBorder="1" applyAlignment="1" applyProtection="1">
      <alignment textRotation="90" wrapText="1"/>
    </xf>
    <xf numFmtId="0" fontId="8" fillId="3" borderId="12" xfId="0" applyFont="1" applyFill="1" applyBorder="1" applyAlignment="1" applyProtection="1">
      <alignment textRotation="90" wrapText="1"/>
    </xf>
    <xf numFmtId="0" fontId="8" fillId="0" borderId="3" xfId="0" applyFont="1" applyBorder="1" applyAlignment="1" applyProtection="1">
      <alignment horizontal="center" textRotation="90"/>
    </xf>
    <xf numFmtId="0" fontId="3" fillId="0" borderId="25" xfId="0" applyFont="1" applyBorder="1" applyProtection="1"/>
    <xf numFmtId="7" fontId="0" fillId="0" borderId="1" xfId="0" applyNumberFormat="1" applyBorder="1" applyProtection="1"/>
    <xf numFmtId="0" fontId="3" fillId="0" borderId="35" xfId="0" applyFont="1" applyBorder="1" applyProtection="1"/>
    <xf numFmtId="0" fontId="3" fillId="0" borderId="26" xfId="0" applyFont="1" applyBorder="1" applyProtection="1"/>
    <xf numFmtId="0" fontId="3" fillId="0" borderId="45" xfId="0" applyFont="1" applyBorder="1" applyProtection="1"/>
    <xf numFmtId="0" fontId="3" fillId="0" borderId="43" xfId="0" applyFont="1" applyBorder="1" applyProtection="1"/>
    <xf numFmtId="0" fontId="3" fillId="0" borderId="29" xfId="0" applyFont="1" applyBorder="1" applyProtection="1"/>
    <xf numFmtId="7" fontId="0" fillId="0" borderId="33" xfId="0" applyNumberFormat="1" applyBorder="1" applyProtection="1"/>
    <xf numFmtId="0" fontId="0" fillId="0" borderId="31" xfId="0" applyBorder="1" applyProtection="1"/>
    <xf numFmtId="0" fontId="0" fillId="0" borderId="2" xfId="0" applyBorder="1" applyProtection="1"/>
    <xf numFmtId="0" fontId="0" fillId="11" borderId="2" xfId="0" applyFill="1" applyBorder="1" applyProtection="1"/>
    <xf numFmtId="0" fontId="0" fillId="11" borderId="2" xfId="0" applyFill="1" applyBorder="1" applyAlignment="1" applyProtection="1">
      <alignment horizontal="right"/>
    </xf>
    <xf numFmtId="164" fontId="5" fillId="11" borderId="5" xfId="0" applyNumberFormat="1" applyFont="1" applyFill="1" applyBorder="1" applyProtection="1"/>
    <xf numFmtId="44" fontId="0" fillId="0" borderId="5" xfId="0" applyNumberFormat="1" applyBorder="1" applyProtection="1"/>
    <xf numFmtId="44" fontId="0" fillId="0" borderId="5" xfId="0" applyNumberFormat="1" applyBorder="1" applyAlignment="1" applyProtection="1">
      <alignment horizontal="right"/>
    </xf>
    <xf numFmtId="7" fontId="0" fillId="0" borderId="14" xfId="0" applyNumberFormat="1" applyBorder="1" applyProtection="1"/>
    <xf numFmtId="0" fontId="0" fillId="0" borderId="0" xfId="0" applyAlignment="1" applyProtection="1">
      <alignment horizontal="right"/>
    </xf>
    <xf numFmtId="44" fontId="5" fillId="2" borderId="0" xfId="0" applyNumberFormat="1" applyFont="1" applyFill="1" applyProtection="1"/>
    <xf numFmtId="7" fontId="0" fillId="0" borderId="16" xfId="1" applyNumberFormat="1" applyFont="1" applyBorder="1" applyProtection="1"/>
    <xf numFmtId="165" fontId="0" fillId="2" borderId="0" xfId="0" applyNumberFormat="1" applyFill="1" applyProtection="1"/>
    <xf numFmtId="0" fontId="0" fillId="0" borderId="0" xfId="0" applyAlignment="1" applyProtection="1">
      <alignment horizontal="left"/>
    </xf>
    <xf numFmtId="0" fontId="2" fillId="0" borderId="0" xfId="0" applyFont="1" applyAlignment="1">
      <alignment horizontal="left" vertical="top" wrapText="1"/>
    </xf>
    <xf numFmtId="0" fontId="3" fillId="13" borderId="25" xfId="0" applyFont="1" applyFill="1" applyBorder="1" applyProtection="1"/>
    <xf numFmtId="0" fontId="1" fillId="13" borderId="0" xfId="0" applyFont="1" applyFill="1"/>
    <xf numFmtId="0" fontId="3" fillId="13" borderId="0" xfId="0" applyFont="1" applyFill="1"/>
    <xf numFmtId="7" fontId="0" fillId="13" borderId="1" xfId="0" applyNumberFormat="1" applyFill="1" applyBorder="1" applyProtection="1"/>
    <xf numFmtId="0" fontId="3" fillId="6" borderId="10" xfId="0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center" wrapText="1"/>
    </xf>
    <xf numFmtId="0" fontId="14" fillId="12" borderId="5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3" fillId="7" borderId="31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16" xfId="0" applyFont="1" applyFill="1" applyBorder="1" applyAlignment="1" applyProtection="1">
      <alignment horizontal="center"/>
    </xf>
    <xf numFmtId="0" fontId="10" fillId="6" borderId="31" xfId="0" applyFont="1" applyFill="1" applyBorder="1" applyAlignment="1" applyProtection="1">
      <alignment horizontal="center"/>
    </xf>
    <xf numFmtId="0" fontId="10" fillId="6" borderId="2" xfId="0" applyFont="1" applyFill="1" applyBorder="1" applyAlignment="1" applyProtection="1">
      <alignment horizontal="center"/>
    </xf>
    <xf numFmtId="0" fontId="10" fillId="6" borderId="16" xfId="0" applyFont="1" applyFill="1" applyBorder="1" applyAlignment="1" applyProtection="1">
      <alignment horizontal="center"/>
    </xf>
    <xf numFmtId="44" fontId="12" fillId="5" borderId="28" xfId="0" applyNumberFormat="1" applyFont="1" applyFill="1" applyBorder="1" applyAlignment="1" applyProtection="1">
      <alignment horizontal="center" vertical="center" wrapText="1"/>
      <protection locked="0"/>
    </xf>
    <xf numFmtId="44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</cellXfs>
  <cellStyles count="6">
    <cellStyle name="Komma 2" xfId="4" xr:uid="{F5AEB834-644B-43BE-A8CF-FA6EBB033ADE}"/>
    <cellStyle name="Procent 2" xfId="5" xr:uid="{355116EB-C55C-4ADD-ACE0-F676CAED2CBF}"/>
    <cellStyle name="Standaard" xfId="0" builtinId="0"/>
    <cellStyle name="Standaard 2" xfId="2" xr:uid="{D4E956AD-9555-4419-94E4-44E96A023388}"/>
    <cellStyle name="Valuta" xfId="1" builtinId="4"/>
    <cellStyle name="Valuta 2" xfId="3" xr:uid="{549F5CC4-950C-4DA3-B48E-E5B3174B8636}"/>
  </cellStyles>
  <dxfs count="0"/>
  <tableStyles count="0" defaultTableStyle="TableStyleMedium2" defaultPivotStyle="PivotStyleLight16"/>
  <colors>
    <mruColors>
      <color rgb="FFC59EE2"/>
      <color rgb="FFF1D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5417-BA14-4671-9BFE-A3621F91CC85}">
  <sheetPr>
    <tabColor theme="1"/>
  </sheetPr>
  <dimension ref="A1:I10"/>
  <sheetViews>
    <sheetView tabSelected="1" workbookViewId="0">
      <selection activeCell="F12" sqref="F12"/>
    </sheetView>
  </sheetViews>
  <sheetFormatPr defaultRowHeight="14.25" x14ac:dyDescent="0.2"/>
  <cols>
    <col min="1" max="1" width="2.42578125" style="24" customWidth="1"/>
    <col min="2" max="2" width="81" style="24" customWidth="1"/>
    <col min="3" max="3" width="13.5703125" style="24" customWidth="1"/>
    <col min="4" max="4" width="48.140625" style="24" customWidth="1"/>
    <col min="5" max="16384" width="9.140625" style="24"/>
  </cols>
  <sheetData>
    <row r="1" spans="1:9" ht="18" customHeight="1" thickBot="1" x14ac:dyDescent="0.3">
      <c r="A1" s="52" t="s">
        <v>126</v>
      </c>
      <c r="C1" s="24" t="s">
        <v>127</v>
      </c>
    </row>
    <row r="2" spans="1:9" ht="18.75" customHeight="1" thickBot="1" x14ac:dyDescent="0.3">
      <c r="A2" s="52"/>
      <c r="F2" s="116" t="s">
        <v>124</v>
      </c>
      <c r="G2" s="117"/>
      <c r="H2" s="117"/>
      <c r="I2" s="118"/>
    </row>
    <row r="3" spans="1:9" s="25" customFormat="1" ht="13.5" customHeight="1" thickBot="1" x14ac:dyDescent="0.25">
      <c r="A3" s="26"/>
      <c r="B3" s="28" t="s">
        <v>170</v>
      </c>
      <c r="C3" s="111"/>
      <c r="D3" s="112"/>
      <c r="F3" s="119"/>
      <c r="G3" s="120"/>
      <c r="H3" s="120"/>
      <c r="I3" s="121"/>
    </row>
    <row r="4" spans="1:9" s="25" customFormat="1" ht="15.75" customHeight="1" thickBot="1" x14ac:dyDescent="0.25">
      <c r="A4" s="26"/>
      <c r="F4" s="122"/>
      <c r="G4" s="123"/>
      <c r="H4" s="123"/>
      <c r="I4" s="124"/>
    </row>
    <row r="5" spans="1:9" s="25" customFormat="1" ht="12.75" x14ac:dyDescent="0.2">
      <c r="B5" s="53" t="s">
        <v>112</v>
      </c>
      <c r="C5" s="54">
        <f>'all in onderhoud'!S42</f>
        <v>30000</v>
      </c>
      <c r="D5" s="113" t="s">
        <v>171</v>
      </c>
    </row>
    <row r="6" spans="1:9" s="25" customFormat="1" ht="12.75" x14ac:dyDescent="0.2">
      <c r="B6" s="49" t="s">
        <v>113</v>
      </c>
      <c r="C6" s="55">
        <f>'losse onderdelen'!F47</f>
        <v>0</v>
      </c>
      <c r="D6" s="114"/>
      <c r="F6" s="108" t="s">
        <v>175</v>
      </c>
      <c r="G6" s="109"/>
      <c r="H6" s="109"/>
      <c r="I6" s="109"/>
    </row>
    <row r="7" spans="1:9" s="25" customFormat="1" ht="13.5" thickBot="1" x14ac:dyDescent="0.25">
      <c r="B7" s="56" t="s">
        <v>128</v>
      </c>
      <c r="C7" s="57">
        <f>(C6+C5)</f>
        <v>30000</v>
      </c>
      <c r="D7" s="115"/>
    </row>
    <row r="8" spans="1:9" s="25" customFormat="1" ht="12.75" x14ac:dyDescent="0.2">
      <c r="B8" s="58"/>
      <c r="C8" s="58"/>
      <c r="D8" s="26"/>
    </row>
    <row r="9" spans="1:9" s="25" customFormat="1" ht="12.75" x14ac:dyDescent="0.2">
      <c r="B9" s="25" t="s">
        <v>125</v>
      </c>
    </row>
    <row r="10" spans="1:9" s="25" customFormat="1" ht="12.75" x14ac:dyDescent="0.2"/>
  </sheetData>
  <sheetProtection algorithmName="SHA-512" hashValue="5FP/1ZFflxVoOh8uXyr935Jc8SdVolXZ4KnK4BWrNUWBdRQ8i1voT0SC+l2T6yvhfEZ+fg7q3NiCDB8AUmshrQ==" saltValue="CR577GY6mgl+xtOUBAOwFA==" spinCount="100000" sheet="1" objects="1" scenarios="1"/>
  <mergeCells count="3">
    <mergeCell ref="C3:D3"/>
    <mergeCell ref="D5:D7"/>
    <mergeCell ref="F2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42"/>
  <sheetViews>
    <sheetView zoomScale="55" zoomScaleNormal="55" workbookViewId="0">
      <pane xSplit="4" ySplit="3" topLeftCell="E4" activePane="bottomRight" state="frozen"/>
      <selection activeCell="B9" sqref="B9"/>
      <selection pane="topRight" activeCell="B9" sqref="B9"/>
      <selection pane="bottomLeft" activeCell="B9" sqref="B9"/>
      <selection pane="bottomRight" activeCell="O33" sqref="O33"/>
    </sheetView>
  </sheetViews>
  <sheetFormatPr defaultRowHeight="15" x14ac:dyDescent="0.25"/>
  <cols>
    <col min="1" max="1" width="29.5703125" style="101" customWidth="1"/>
    <col min="2" max="2" width="31.85546875" style="105" bestFit="1" customWidth="1"/>
    <col min="3" max="3" width="14" style="105" bestFit="1" customWidth="1"/>
    <col min="4" max="4" width="41.7109375" style="68" bestFit="1" customWidth="1"/>
    <col min="5" max="5" width="11.5703125" style="68" bestFit="1" customWidth="1"/>
    <col min="6" max="6" width="12.7109375" style="68" bestFit="1" customWidth="1"/>
    <col min="7" max="16" width="11.5703125" style="68" customWidth="1"/>
    <col min="17" max="17" width="13.28515625" style="68" customWidth="1"/>
    <col min="18" max="18" width="15.28515625" style="68" bestFit="1" customWidth="1"/>
    <col min="19" max="19" width="19" style="69" customWidth="1"/>
    <col min="20" max="20" width="19.140625" style="68" bestFit="1" customWidth="1"/>
    <col min="21" max="29" width="11.85546875" style="68" bestFit="1" customWidth="1"/>
    <col min="30" max="16384" width="9.140625" style="68"/>
  </cols>
  <sheetData>
    <row r="1" spans="1:19" ht="18.75" thickBot="1" x14ac:dyDescent="0.3">
      <c r="A1" s="132" t="s">
        <v>124</v>
      </c>
      <c r="B1" s="133"/>
      <c r="C1" s="133"/>
      <c r="D1" s="134"/>
      <c r="E1" s="65" t="s">
        <v>172</v>
      </c>
      <c r="F1" s="66"/>
      <c r="G1" s="66"/>
      <c r="H1" s="66"/>
      <c r="I1" s="66"/>
      <c r="J1" s="66"/>
      <c r="K1" s="67"/>
    </row>
    <row r="2" spans="1:19" s="71" customFormat="1" ht="34.5" customHeight="1" thickBot="1" x14ac:dyDescent="0.25">
      <c r="A2" s="126" t="s">
        <v>111</v>
      </c>
      <c r="B2" s="126"/>
      <c r="C2" s="126"/>
      <c r="D2" s="126"/>
      <c r="E2" s="125" t="s">
        <v>69</v>
      </c>
      <c r="F2" s="125"/>
      <c r="G2" s="125"/>
      <c r="H2" s="125"/>
      <c r="I2" s="125"/>
      <c r="J2" s="127" t="s">
        <v>70</v>
      </c>
      <c r="K2" s="127"/>
      <c r="L2" s="127"/>
      <c r="M2" s="127"/>
      <c r="N2" s="127"/>
      <c r="O2" s="127"/>
      <c r="P2" s="127"/>
      <c r="Q2" s="127"/>
      <c r="R2" s="128"/>
      <c r="S2" s="70"/>
    </row>
    <row r="3" spans="1:19" s="71" customFormat="1" ht="253.5" customHeight="1" thickBot="1" x14ac:dyDescent="0.25">
      <c r="A3" s="72" t="s">
        <v>3</v>
      </c>
      <c r="B3" s="73" t="s">
        <v>2</v>
      </c>
      <c r="C3" s="73" t="s">
        <v>5</v>
      </c>
      <c r="D3" s="74" t="s">
        <v>79</v>
      </c>
      <c r="E3" s="75" t="s">
        <v>6</v>
      </c>
      <c r="F3" s="76" t="s">
        <v>68</v>
      </c>
      <c r="G3" s="77" t="s">
        <v>71</v>
      </c>
      <c r="H3" s="77" t="s">
        <v>115</v>
      </c>
      <c r="I3" s="78" t="s">
        <v>123</v>
      </c>
      <c r="J3" s="79" t="s">
        <v>75</v>
      </c>
      <c r="K3" s="80" t="s">
        <v>74</v>
      </c>
      <c r="L3" s="81" t="s">
        <v>73</v>
      </c>
      <c r="M3" s="82" t="s">
        <v>72</v>
      </c>
      <c r="N3" s="82" t="s">
        <v>76</v>
      </c>
      <c r="O3" s="82" t="s">
        <v>67</v>
      </c>
      <c r="P3" s="82" t="s">
        <v>77</v>
      </c>
      <c r="Q3" s="82" t="s">
        <v>78</v>
      </c>
      <c r="R3" s="83" t="s">
        <v>4</v>
      </c>
      <c r="S3" s="84" t="s">
        <v>0</v>
      </c>
    </row>
    <row r="4" spans="1:19" x14ac:dyDescent="0.25">
      <c r="A4" s="85" t="s">
        <v>7</v>
      </c>
      <c r="B4" s="85" t="s">
        <v>8</v>
      </c>
      <c r="C4" s="85" t="s">
        <v>9</v>
      </c>
      <c r="D4" s="85" t="s">
        <v>129</v>
      </c>
      <c r="E4" s="1"/>
      <c r="F4" s="1"/>
      <c r="G4" s="1"/>
      <c r="H4" s="1"/>
      <c r="I4" s="2"/>
      <c r="J4" s="3"/>
      <c r="K4" s="4"/>
      <c r="L4" s="4"/>
      <c r="M4" s="5"/>
      <c r="N4" s="4"/>
      <c r="O4" s="4"/>
      <c r="P4" s="4"/>
      <c r="Q4" s="4"/>
      <c r="R4" s="2"/>
      <c r="S4" s="86">
        <f>(SUM(E4:I4)+SUM(J4:R4)/15)</f>
        <v>0</v>
      </c>
    </row>
    <row r="5" spans="1:19" x14ac:dyDescent="0.25">
      <c r="A5" s="85" t="s">
        <v>130</v>
      </c>
      <c r="B5" s="85" t="s">
        <v>131</v>
      </c>
      <c r="C5" s="85" t="s">
        <v>9</v>
      </c>
      <c r="D5" s="107" t="s">
        <v>129</v>
      </c>
      <c r="E5" s="6"/>
      <c r="F5" s="6"/>
      <c r="G5" s="6"/>
      <c r="H5" s="6"/>
      <c r="I5" s="7"/>
      <c r="J5" s="8"/>
      <c r="K5" s="9"/>
      <c r="L5" s="9"/>
      <c r="M5" s="10"/>
      <c r="N5" s="9"/>
      <c r="O5" s="9"/>
      <c r="P5" s="9"/>
      <c r="Q5" s="9"/>
      <c r="R5" s="7"/>
      <c r="S5" s="86">
        <f t="shared" ref="S5:S29" si="0">(SUM(E5:I5)+SUM(J5:R5)/15)</f>
        <v>0</v>
      </c>
    </row>
    <row r="6" spans="1:19" x14ac:dyDescent="0.25">
      <c r="A6" s="85" t="s">
        <v>10</v>
      </c>
      <c r="B6" s="85" t="s">
        <v>11</v>
      </c>
      <c r="C6" s="85" t="s">
        <v>12</v>
      </c>
      <c r="D6" s="85" t="s">
        <v>133</v>
      </c>
      <c r="E6" s="6"/>
      <c r="F6" s="6"/>
      <c r="G6" s="6"/>
      <c r="H6" s="6"/>
      <c r="I6" s="7"/>
      <c r="J6" s="8"/>
      <c r="K6" s="10"/>
      <c r="L6" s="10"/>
      <c r="M6" s="10"/>
      <c r="N6" s="9"/>
      <c r="O6" s="9"/>
      <c r="P6" s="9"/>
      <c r="Q6" s="9"/>
      <c r="R6" s="7"/>
      <c r="S6" s="86">
        <f t="shared" si="0"/>
        <v>0</v>
      </c>
    </row>
    <row r="7" spans="1:19" x14ac:dyDescent="0.25">
      <c r="A7" s="85" t="s">
        <v>13</v>
      </c>
      <c r="B7" s="85" t="s">
        <v>14</v>
      </c>
      <c r="C7" s="85" t="s">
        <v>9</v>
      </c>
      <c r="D7" s="85" t="s">
        <v>129</v>
      </c>
      <c r="E7" s="6"/>
      <c r="F7" s="6"/>
      <c r="G7" s="6"/>
      <c r="H7" s="6"/>
      <c r="I7" s="7"/>
      <c r="J7" s="8"/>
      <c r="K7" s="9"/>
      <c r="L7" s="9"/>
      <c r="M7" s="10"/>
      <c r="N7" s="9"/>
      <c r="O7" s="9"/>
      <c r="P7" s="9"/>
      <c r="Q7" s="9"/>
      <c r="R7" s="7"/>
      <c r="S7" s="86">
        <f t="shared" si="0"/>
        <v>0</v>
      </c>
    </row>
    <row r="8" spans="1:19" x14ac:dyDescent="0.25">
      <c r="A8" s="85" t="s">
        <v>15</v>
      </c>
      <c r="B8" s="85" t="s">
        <v>134</v>
      </c>
      <c r="C8" s="85" t="s">
        <v>9</v>
      </c>
      <c r="D8" s="85" t="s">
        <v>135</v>
      </c>
      <c r="E8" s="6"/>
      <c r="F8" s="6"/>
      <c r="G8" s="6"/>
      <c r="H8" s="6"/>
      <c r="I8" s="7"/>
      <c r="J8" s="8"/>
      <c r="K8" s="9"/>
      <c r="L8" s="9"/>
      <c r="M8" s="10"/>
      <c r="N8" s="9"/>
      <c r="O8" s="9"/>
      <c r="P8" s="9"/>
      <c r="Q8" s="9"/>
      <c r="R8" s="7"/>
      <c r="S8" s="86">
        <f t="shared" si="0"/>
        <v>0</v>
      </c>
    </row>
    <row r="9" spans="1:19" x14ac:dyDescent="0.25">
      <c r="A9" s="85" t="s">
        <v>16</v>
      </c>
      <c r="B9" s="85" t="s">
        <v>136</v>
      </c>
      <c r="C9" s="85" t="s">
        <v>17</v>
      </c>
      <c r="D9" s="85" t="s">
        <v>135</v>
      </c>
      <c r="E9" s="6"/>
      <c r="F9" s="6"/>
      <c r="G9" s="6"/>
      <c r="H9" s="6"/>
      <c r="I9" s="7"/>
      <c r="J9" s="8"/>
      <c r="K9" s="9"/>
      <c r="L9" s="9"/>
      <c r="M9" s="10"/>
      <c r="N9" s="9"/>
      <c r="O9" s="9"/>
      <c r="P9" s="9"/>
      <c r="Q9" s="9"/>
      <c r="R9" s="7"/>
      <c r="S9" s="86">
        <f t="shared" si="0"/>
        <v>0</v>
      </c>
    </row>
    <row r="10" spans="1:19" x14ac:dyDescent="0.25">
      <c r="A10" s="85" t="s">
        <v>18</v>
      </c>
      <c r="B10" s="85" t="s">
        <v>19</v>
      </c>
      <c r="C10" s="85" t="s">
        <v>9</v>
      </c>
      <c r="D10" s="85" t="s">
        <v>135</v>
      </c>
      <c r="E10" s="6"/>
      <c r="F10" s="6"/>
      <c r="G10" s="6"/>
      <c r="H10" s="6"/>
      <c r="I10" s="7"/>
      <c r="J10" s="8"/>
      <c r="K10" s="9"/>
      <c r="L10" s="9"/>
      <c r="M10" s="10"/>
      <c r="N10" s="9"/>
      <c r="O10" s="9"/>
      <c r="P10" s="9"/>
      <c r="Q10" s="9"/>
      <c r="R10" s="7"/>
      <c r="S10" s="86">
        <f t="shared" si="0"/>
        <v>0</v>
      </c>
    </row>
    <row r="11" spans="1:19" x14ac:dyDescent="0.25">
      <c r="A11" s="85" t="s">
        <v>20</v>
      </c>
      <c r="B11" s="85" t="s">
        <v>21</v>
      </c>
      <c r="C11" s="85" t="s">
        <v>9</v>
      </c>
      <c r="D11" s="85" t="s">
        <v>135</v>
      </c>
      <c r="E11" s="6"/>
      <c r="F11" s="6"/>
      <c r="G11" s="6"/>
      <c r="H11" s="6"/>
      <c r="I11" s="7"/>
      <c r="J11" s="8"/>
      <c r="K11" s="9"/>
      <c r="L11" s="9"/>
      <c r="M11" s="10"/>
      <c r="N11" s="9"/>
      <c r="O11" s="9"/>
      <c r="P11" s="9"/>
      <c r="Q11" s="9"/>
      <c r="R11" s="7"/>
      <c r="S11" s="86">
        <f t="shared" si="0"/>
        <v>0</v>
      </c>
    </row>
    <row r="12" spans="1:19" x14ac:dyDescent="0.25">
      <c r="A12" s="85" t="s">
        <v>137</v>
      </c>
      <c r="B12" s="85" t="s">
        <v>22</v>
      </c>
      <c r="C12" s="85" t="s">
        <v>9</v>
      </c>
      <c r="D12" s="85" t="s">
        <v>133</v>
      </c>
      <c r="E12" s="6"/>
      <c r="F12" s="6"/>
      <c r="G12" s="6"/>
      <c r="H12" s="6"/>
      <c r="I12" s="7"/>
      <c r="J12" s="8"/>
      <c r="K12" s="9"/>
      <c r="L12" s="9"/>
      <c r="M12" s="9"/>
      <c r="N12" s="9"/>
      <c r="O12" s="9"/>
      <c r="P12" s="9"/>
      <c r="Q12" s="9"/>
      <c r="R12" s="7"/>
      <c r="S12" s="86">
        <f t="shared" si="0"/>
        <v>0</v>
      </c>
    </row>
    <row r="13" spans="1:19" x14ac:dyDescent="0.25">
      <c r="A13" s="85" t="s">
        <v>23</v>
      </c>
      <c r="B13" s="85" t="s">
        <v>24</v>
      </c>
      <c r="C13" s="85"/>
      <c r="D13" s="85" t="s">
        <v>129</v>
      </c>
      <c r="E13" s="6"/>
      <c r="F13" s="6"/>
      <c r="G13" s="6"/>
      <c r="H13" s="6"/>
      <c r="I13" s="7"/>
      <c r="J13" s="8"/>
      <c r="K13" s="9"/>
      <c r="L13" s="9"/>
      <c r="M13" s="9"/>
      <c r="N13" s="9"/>
      <c r="O13" s="9"/>
      <c r="P13" s="9"/>
      <c r="Q13" s="9"/>
      <c r="R13" s="7"/>
      <c r="S13" s="86">
        <f t="shared" si="0"/>
        <v>0</v>
      </c>
    </row>
    <row r="14" spans="1:19" x14ac:dyDescent="0.25">
      <c r="A14" s="85" t="s">
        <v>25</v>
      </c>
      <c r="B14" s="85" t="s">
        <v>26</v>
      </c>
      <c r="C14" s="85" t="s">
        <v>27</v>
      </c>
      <c r="D14" s="85" t="s">
        <v>132</v>
      </c>
      <c r="E14" s="6"/>
      <c r="F14" s="6"/>
      <c r="G14" s="6"/>
      <c r="H14" s="6"/>
      <c r="I14" s="7"/>
      <c r="J14" s="8"/>
      <c r="K14" s="9"/>
      <c r="L14" s="10"/>
      <c r="M14" s="10"/>
      <c r="N14" s="9"/>
      <c r="O14" s="9"/>
      <c r="P14" s="9"/>
      <c r="Q14" s="9"/>
      <c r="R14" s="7"/>
      <c r="S14" s="86">
        <f t="shared" si="0"/>
        <v>0</v>
      </c>
    </row>
    <row r="15" spans="1:19" x14ac:dyDescent="0.25">
      <c r="A15" s="85" t="s">
        <v>28</v>
      </c>
      <c r="B15" s="85" t="s">
        <v>29</v>
      </c>
      <c r="C15" s="85" t="s">
        <v>30</v>
      </c>
      <c r="D15" s="85" t="s">
        <v>132</v>
      </c>
      <c r="E15" s="6"/>
      <c r="F15" s="6"/>
      <c r="G15" s="6"/>
      <c r="H15" s="6"/>
      <c r="I15" s="7"/>
      <c r="J15" s="8"/>
      <c r="K15" s="9"/>
      <c r="L15" s="10"/>
      <c r="M15" s="10"/>
      <c r="N15" s="9"/>
      <c r="O15" s="9"/>
      <c r="P15" s="9"/>
      <c r="Q15" s="9"/>
      <c r="R15" s="7"/>
      <c r="S15" s="86">
        <f t="shared" si="0"/>
        <v>0</v>
      </c>
    </row>
    <row r="16" spans="1:19" x14ac:dyDescent="0.25">
      <c r="A16" s="85" t="s">
        <v>31</v>
      </c>
      <c r="B16" s="85" t="s">
        <v>32</v>
      </c>
      <c r="C16" s="85"/>
      <c r="D16" s="85" t="s">
        <v>129</v>
      </c>
      <c r="E16" s="6"/>
      <c r="F16" s="6"/>
      <c r="G16" s="6"/>
      <c r="H16" s="6"/>
      <c r="I16" s="7"/>
      <c r="J16" s="11"/>
      <c r="K16" s="10"/>
      <c r="L16" s="10"/>
      <c r="M16" s="10"/>
      <c r="N16" s="10"/>
      <c r="O16" s="10"/>
      <c r="P16" s="10"/>
      <c r="Q16" s="10"/>
      <c r="R16" s="12"/>
      <c r="S16" s="86">
        <f t="shared" si="0"/>
        <v>0</v>
      </c>
    </row>
    <row r="17" spans="1:19" x14ac:dyDescent="0.25">
      <c r="A17" s="85" t="s">
        <v>33</v>
      </c>
      <c r="B17" s="85" t="s">
        <v>34</v>
      </c>
      <c r="C17" s="85"/>
      <c r="D17" s="85" t="s">
        <v>129</v>
      </c>
      <c r="E17" s="6"/>
      <c r="F17" s="6"/>
      <c r="G17" s="6"/>
      <c r="H17" s="6"/>
      <c r="I17" s="7"/>
      <c r="J17" s="8"/>
      <c r="K17" s="9"/>
      <c r="L17" s="10"/>
      <c r="M17" s="10"/>
      <c r="N17" s="9"/>
      <c r="O17" s="9"/>
      <c r="P17" s="9"/>
      <c r="Q17" s="9"/>
      <c r="R17" s="7"/>
      <c r="S17" s="86">
        <f t="shared" si="0"/>
        <v>0</v>
      </c>
    </row>
    <row r="18" spans="1:19" x14ac:dyDescent="0.25">
      <c r="A18" s="85" t="s">
        <v>35</v>
      </c>
      <c r="B18" s="85" t="s">
        <v>36</v>
      </c>
      <c r="C18" s="85"/>
      <c r="D18" s="85" t="s">
        <v>129</v>
      </c>
      <c r="E18" s="6"/>
      <c r="F18" s="6"/>
      <c r="G18" s="6"/>
      <c r="H18" s="6"/>
      <c r="I18" s="7"/>
      <c r="J18" s="8"/>
      <c r="K18" s="9"/>
      <c r="L18" s="10"/>
      <c r="M18" s="10"/>
      <c r="N18" s="9"/>
      <c r="O18" s="9"/>
      <c r="P18" s="9"/>
      <c r="Q18" s="9"/>
      <c r="R18" s="7"/>
      <c r="S18" s="86">
        <f t="shared" si="0"/>
        <v>0</v>
      </c>
    </row>
    <row r="19" spans="1:19" x14ac:dyDescent="0.25">
      <c r="A19" s="85" t="s">
        <v>37</v>
      </c>
      <c r="B19" s="85" t="s">
        <v>38</v>
      </c>
      <c r="C19" s="85"/>
      <c r="D19" s="85" t="s">
        <v>129</v>
      </c>
      <c r="E19" s="6"/>
      <c r="F19" s="6"/>
      <c r="G19" s="6"/>
      <c r="H19" s="6"/>
      <c r="I19" s="7"/>
      <c r="J19" s="8"/>
      <c r="K19" s="9"/>
      <c r="L19" s="10"/>
      <c r="M19" s="10"/>
      <c r="N19" s="9"/>
      <c r="O19" s="9"/>
      <c r="P19" s="9"/>
      <c r="Q19" s="9"/>
      <c r="R19" s="7"/>
      <c r="S19" s="86">
        <f t="shared" si="0"/>
        <v>0</v>
      </c>
    </row>
    <row r="20" spans="1:19" x14ac:dyDescent="0.25">
      <c r="A20" s="85" t="s">
        <v>39</v>
      </c>
      <c r="B20" s="85" t="s">
        <v>40</v>
      </c>
      <c r="C20" s="85" t="s">
        <v>9</v>
      </c>
      <c r="D20" s="85" t="s">
        <v>129</v>
      </c>
      <c r="E20" s="6"/>
      <c r="F20" s="6"/>
      <c r="G20" s="6"/>
      <c r="H20" s="6"/>
      <c r="I20" s="7"/>
      <c r="J20" s="8"/>
      <c r="K20" s="9"/>
      <c r="L20" s="10"/>
      <c r="M20" s="10"/>
      <c r="N20" s="9"/>
      <c r="O20" s="9"/>
      <c r="P20" s="9"/>
      <c r="Q20" s="9"/>
      <c r="R20" s="7"/>
      <c r="S20" s="86">
        <f t="shared" si="0"/>
        <v>0</v>
      </c>
    </row>
    <row r="21" spans="1:19" x14ac:dyDescent="0.25">
      <c r="A21" s="85" t="s">
        <v>41</v>
      </c>
      <c r="B21" s="85" t="s">
        <v>42</v>
      </c>
      <c r="C21" s="85" t="s">
        <v>9</v>
      </c>
      <c r="D21" s="85" t="s">
        <v>132</v>
      </c>
      <c r="E21" s="6"/>
      <c r="F21" s="6"/>
      <c r="G21" s="6"/>
      <c r="H21" s="6"/>
      <c r="I21" s="7"/>
      <c r="J21" s="8"/>
      <c r="K21" s="9"/>
      <c r="L21" s="10"/>
      <c r="M21" s="10"/>
      <c r="N21" s="9"/>
      <c r="O21" s="9"/>
      <c r="P21" s="9"/>
      <c r="Q21" s="9"/>
      <c r="R21" s="7"/>
      <c r="S21" s="86">
        <f t="shared" si="0"/>
        <v>0</v>
      </c>
    </row>
    <row r="22" spans="1:19" x14ac:dyDescent="0.25">
      <c r="A22" s="85" t="s">
        <v>43</v>
      </c>
      <c r="B22" s="85" t="s">
        <v>44</v>
      </c>
      <c r="C22" s="85"/>
      <c r="D22" s="85" t="s">
        <v>132</v>
      </c>
      <c r="E22" s="6"/>
      <c r="F22" s="6"/>
      <c r="G22" s="6"/>
      <c r="H22" s="6"/>
      <c r="I22" s="7"/>
      <c r="J22" s="8"/>
      <c r="K22" s="9"/>
      <c r="L22" s="10"/>
      <c r="M22" s="10"/>
      <c r="N22" s="9"/>
      <c r="O22" s="9"/>
      <c r="P22" s="9"/>
      <c r="Q22" s="9"/>
      <c r="R22" s="7"/>
      <c r="S22" s="86">
        <f t="shared" si="0"/>
        <v>0</v>
      </c>
    </row>
    <row r="23" spans="1:19" x14ac:dyDescent="0.25">
      <c r="A23" s="85" t="s">
        <v>45</v>
      </c>
      <c r="B23" s="85" t="s">
        <v>138</v>
      </c>
      <c r="C23" s="85" t="s">
        <v>46</v>
      </c>
      <c r="D23" s="85" t="s">
        <v>132</v>
      </c>
      <c r="E23" s="6"/>
      <c r="F23" s="6"/>
      <c r="G23" s="6"/>
      <c r="H23" s="6"/>
      <c r="I23" s="7"/>
      <c r="J23" s="8"/>
      <c r="K23" s="9"/>
      <c r="L23" s="10"/>
      <c r="M23" s="10"/>
      <c r="N23" s="9"/>
      <c r="O23" s="9"/>
      <c r="P23" s="9"/>
      <c r="Q23" s="9"/>
      <c r="R23" s="7"/>
      <c r="S23" s="86">
        <f t="shared" si="0"/>
        <v>0</v>
      </c>
    </row>
    <row r="24" spans="1:19" x14ac:dyDescent="0.25">
      <c r="A24" s="85" t="s">
        <v>47</v>
      </c>
      <c r="B24" s="85" t="s">
        <v>139</v>
      </c>
      <c r="C24" s="85" t="s">
        <v>48</v>
      </c>
      <c r="D24" s="85" t="s">
        <v>132</v>
      </c>
      <c r="E24" s="6"/>
      <c r="F24" s="6"/>
      <c r="G24" s="6"/>
      <c r="H24" s="6"/>
      <c r="I24" s="7"/>
      <c r="J24" s="8"/>
      <c r="K24" s="9"/>
      <c r="L24" s="10"/>
      <c r="M24" s="10"/>
      <c r="N24" s="9"/>
      <c r="O24" s="9"/>
      <c r="P24" s="9"/>
      <c r="Q24" s="9"/>
      <c r="R24" s="7"/>
      <c r="S24" s="86">
        <f t="shared" si="0"/>
        <v>0</v>
      </c>
    </row>
    <row r="25" spans="1:19" x14ac:dyDescent="0.25">
      <c r="A25" s="85" t="s">
        <v>49</v>
      </c>
      <c r="B25" s="85" t="s">
        <v>140</v>
      </c>
      <c r="C25" s="85" t="s">
        <v>50</v>
      </c>
      <c r="D25" s="85" t="s">
        <v>132</v>
      </c>
      <c r="E25" s="6"/>
      <c r="F25" s="6"/>
      <c r="G25" s="6"/>
      <c r="H25" s="6"/>
      <c r="I25" s="7"/>
      <c r="J25" s="8"/>
      <c r="K25" s="9"/>
      <c r="L25" s="10"/>
      <c r="M25" s="10"/>
      <c r="N25" s="9"/>
      <c r="O25" s="9"/>
      <c r="P25" s="9"/>
      <c r="Q25" s="9"/>
      <c r="R25" s="7"/>
      <c r="S25" s="86">
        <f t="shared" si="0"/>
        <v>0</v>
      </c>
    </row>
    <row r="26" spans="1:19" x14ac:dyDescent="0.25">
      <c r="A26" s="85" t="s">
        <v>51</v>
      </c>
      <c r="B26" s="85" t="s">
        <v>52</v>
      </c>
      <c r="C26" s="85" t="s">
        <v>17</v>
      </c>
      <c r="D26" s="85" t="s">
        <v>132</v>
      </c>
      <c r="E26" s="6"/>
      <c r="F26" s="6"/>
      <c r="G26" s="6"/>
      <c r="H26" s="6"/>
      <c r="I26" s="7"/>
      <c r="J26" s="8"/>
      <c r="K26" s="9"/>
      <c r="L26" s="10"/>
      <c r="M26" s="10"/>
      <c r="N26" s="9"/>
      <c r="O26" s="9"/>
      <c r="P26" s="9"/>
      <c r="Q26" s="9"/>
      <c r="R26" s="7"/>
      <c r="S26" s="86">
        <f t="shared" si="0"/>
        <v>0</v>
      </c>
    </row>
    <row r="27" spans="1:19" x14ac:dyDescent="0.25">
      <c r="A27" s="85" t="s">
        <v>53</v>
      </c>
      <c r="B27" s="85" t="s">
        <v>54</v>
      </c>
      <c r="C27" s="85" t="s">
        <v>46</v>
      </c>
      <c r="D27" s="85" t="s">
        <v>132</v>
      </c>
      <c r="E27" s="6"/>
      <c r="F27" s="6"/>
      <c r="G27" s="6"/>
      <c r="H27" s="6"/>
      <c r="I27" s="7"/>
      <c r="J27" s="8"/>
      <c r="K27" s="9"/>
      <c r="L27" s="10"/>
      <c r="M27" s="10"/>
      <c r="N27" s="9"/>
      <c r="O27" s="9"/>
      <c r="P27" s="9"/>
      <c r="Q27" s="9"/>
      <c r="R27" s="7"/>
      <c r="S27" s="86">
        <f t="shared" si="0"/>
        <v>0</v>
      </c>
    </row>
    <row r="28" spans="1:19" x14ac:dyDescent="0.25">
      <c r="A28" s="85" t="s">
        <v>55</v>
      </c>
      <c r="B28" s="85" t="s">
        <v>56</v>
      </c>
      <c r="C28" s="85" t="s">
        <v>57</v>
      </c>
      <c r="D28" s="85" t="s">
        <v>132</v>
      </c>
      <c r="E28" s="6"/>
      <c r="F28" s="6"/>
      <c r="G28" s="6"/>
      <c r="H28" s="6"/>
      <c r="I28" s="7"/>
      <c r="J28" s="8"/>
      <c r="K28" s="9"/>
      <c r="L28" s="10"/>
      <c r="M28" s="10"/>
      <c r="N28" s="9"/>
      <c r="O28" s="9"/>
      <c r="P28" s="9"/>
      <c r="Q28" s="9"/>
      <c r="R28" s="7"/>
      <c r="S28" s="86">
        <f t="shared" si="0"/>
        <v>0</v>
      </c>
    </row>
    <row r="29" spans="1:19" x14ac:dyDescent="0.25">
      <c r="A29" s="85" t="s">
        <v>58</v>
      </c>
      <c r="B29" s="85" t="s">
        <v>59</v>
      </c>
      <c r="C29" s="85" t="s">
        <v>60</v>
      </c>
      <c r="D29" s="85" t="s">
        <v>132</v>
      </c>
      <c r="E29" s="6"/>
      <c r="F29" s="6"/>
      <c r="G29" s="6"/>
      <c r="H29" s="6"/>
      <c r="I29" s="7"/>
      <c r="J29" s="8"/>
      <c r="K29" s="9"/>
      <c r="L29" s="10"/>
      <c r="M29" s="10"/>
      <c r="N29" s="9"/>
      <c r="O29" s="9"/>
      <c r="P29" s="9"/>
      <c r="Q29" s="9"/>
      <c r="R29" s="7"/>
      <c r="S29" s="86">
        <f t="shared" si="0"/>
        <v>0</v>
      </c>
    </row>
    <row r="30" spans="1:19" x14ac:dyDescent="0.25">
      <c r="A30" s="85" t="s">
        <v>61</v>
      </c>
      <c r="B30" s="85" t="s">
        <v>62</v>
      </c>
      <c r="C30" s="85" t="s">
        <v>9</v>
      </c>
      <c r="D30" s="85" t="s">
        <v>132</v>
      </c>
      <c r="E30" s="6"/>
      <c r="F30" s="6"/>
      <c r="G30" s="6"/>
      <c r="H30" s="6"/>
      <c r="I30" s="7"/>
      <c r="J30" s="8"/>
      <c r="K30" s="9"/>
      <c r="L30" s="10"/>
      <c r="M30" s="10"/>
      <c r="N30" s="9"/>
      <c r="O30" s="9"/>
      <c r="P30" s="9"/>
      <c r="Q30" s="9"/>
      <c r="R30" s="7"/>
      <c r="S30" s="86">
        <f>(SUM(E30:I30)+SUM(J30:R30)/15)</f>
        <v>0</v>
      </c>
    </row>
    <row r="31" spans="1:19" x14ac:dyDescent="0.25">
      <c r="A31" s="85" t="s">
        <v>63</v>
      </c>
      <c r="B31" s="85" t="s">
        <v>64</v>
      </c>
      <c r="C31" s="85" t="s">
        <v>9</v>
      </c>
      <c r="D31" s="85" t="s">
        <v>132</v>
      </c>
      <c r="E31" s="6"/>
      <c r="F31" s="6"/>
      <c r="G31" s="6"/>
      <c r="H31" s="6"/>
      <c r="I31" s="7"/>
      <c r="J31" s="8"/>
      <c r="K31" s="9"/>
      <c r="L31" s="10"/>
      <c r="M31" s="10"/>
      <c r="N31" s="9"/>
      <c r="O31" s="9"/>
      <c r="P31" s="9"/>
      <c r="Q31" s="9"/>
      <c r="R31" s="7"/>
      <c r="S31" s="86">
        <f>(SUM(E31:I31)+SUM(J31:R31)/15)</f>
        <v>0</v>
      </c>
    </row>
    <row r="32" spans="1:19" x14ac:dyDescent="0.25">
      <c r="A32" s="87" t="s">
        <v>141</v>
      </c>
      <c r="B32" s="85" t="s">
        <v>142</v>
      </c>
      <c r="C32" s="85" t="s">
        <v>9</v>
      </c>
      <c r="D32" s="88" t="s">
        <v>132</v>
      </c>
      <c r="E32" s="13"/>
      <c r="F32" s="14"/>
      <c r="G32" s="14"/>
      <c r="H32" s="14"/>
      <c r="I32" s="15"/>
      <c r="J32" s="16"/>
      <c r="K32" s="17"/>
      <c r="L32" s="18"/>
      <c r="M32" s="18"/>
      <c r="N32" s="17"/>
      <c r="O32" s="17"/>
      <c r="P32" s="17"/>
      <c r="Q32" s="17"/>
      <c r="R32" s="15"/>
      <c r="S32" s="110">
        <f t="shared" ref="S32:S38" si="1">(SUM(E32:I32)+SUM(J32:R32)/15)</f>
        <v>0</v>
      </c>
    </row>
    <row r="33" spans="1:29" x14ac:dyDescent="0.25">
      <c r="A33" s="87" t="s">
        <v>143</v>
      </c>
      <c r="B33" s="85" t="s">
        <v>144</v>
      </c>
      <c r="C33" s="85" t="s">
        <v>46</v>
      </c>
      <c r="D33" s="88" t="s">
        <v>132</v>
      </c>
      <c r="E33" s="13"/>
      <c r="F33" s="14"/>
      <c r="G33" s="14"/>
      <c r="H33" s="14"/>
      <c r="I33" s="15"/>
      <c r="J33" s="16"/>
      <c r="K33" s="17"/>
      <c r="L33" s="18"/>
      <c r="M33" s="18"/>
      <c r="N33" s="17"/>
      <c r="O33" s="17"/>
      <c r="P33" s="17"/>
      <c r="Q33" s="17"/>
      <c r="R33" s="15"/>
      <c r="S33" s="110">
        <f>(SUM(E33:I33)+SUM(J33:R33)/15)</f>
        <v>0</v>
      </c>
    </row>
    <row r="34" spans="1:29" x14ac:dyDescent="0.25">
      <c r="A34" s="87" t="s">
        <v>145</v>
      </c>
      <c r="B34" s="85" t="s">
        <v>146</v>
      </c>
      <c r="C34" s="85" t="s">
        <v>50</v>
      </c>
      <c r="D34" s="88" t="s">
        <v>132</v>
      </c>
      <c r="E34" s="13"/>
      <c r="F34" s="14"/>
      <c r="G34" s="14"/>
      <c r="H34" s="14"/>
      <c r="I34" s="15"/>
      <c r="J34" s="16"/>
      <c r="K34" s="17"/>
      <c r="L34" s="18"/>
      <c r="M34" s="18"/>
      <c r="N34" s="17"/>
      <c r="O34" s="17"/>
      <c r="P34" s="17"/>
      <c r="Q34" s="17"/>
      <c r="R34" s="15"/>
      <c r="S34" s="110">
        <f t="shared" si="1"/>
        <v>0</v>
      </c>
    </row>
    <row r="35" spans="1:29" x14ac:dyDescent="0.25">
      <c r="A35" s="87" t="s">
        <v>147</v>
      </c>
      <c r="B35" s="85" t="s">
        <v>148</v>
      </c>
      <c r="C35" s="85" t="s">
        <v>46</v>
      </c>
      <c r="D35" s="88" t="s">
        <v>132</v>
      </c>
      <c r="E35" s="13"/>
      <c r="F35" s="14"/>
      <c r="G35" s="14"/>
      <c r="H35" s="14"/>
      <c r="I35" s="15"/>
      <c r="J35" s="16"/>
      <c r="K35" s="17"/>
      <c r="L35" s="18"/>
      <c r="M35" s="18"/>
      <c r="N35" s="18"/>
      <c r="O35" s="17"/>
      <c r="P35" s="17"/>
      <c r="Q35" s="17"/>
      <c r="R35" s="15"/>
      <c r="S35" s="110">
        <f t="shared" si="1"/>
        <v>0</v>
      </c>
    </row>
    <row r="36" spans="1:29" x14ac:dyDescent="0.25">
      <c r="A36" s="87" t="s">
        <v>149</v>
      </c>
      <c r="B36" s="85" t="s">
        <v>150</v>
      </c>
      <c r="C36" s="85" t="s">
        <v>46</v>
      </c>
      <c r="D36" s="88" t="s">
        <v>132</v>
      </c>
      <c r="E36" s="13"/>
      <c r="F36" s="14"/>
      <c r="G36" s="14"/>
      <c r="H36" s="14"/>
      <c r="I36" s="15"/>
      <c r="J36" s="16"/>
      <c r="K36" s="17"/>
      <c r="L36" s="18"/>
      <c r="M36" s="18"/>
      <c r="N36" s="17"/>
      <c r="O36" s="17"/>
      <c r="P36" s="17"/>
      <c r="Q36" s="17"/>
      <c r="R36" s="15"/>
      <c r="S36" s="110">
        <f t="shared" si="1"/>
        <v>0</v>
      </c>
    </row>
    <row r="37" spans="1:29" x14ac:dyDescent="0.25">
      <c r="A37" s="87" t="s">
        <v>151</v>
      </c>
      <c r="B37" s="85" t="s">
        <v>152</v>
      </c>
      <c r="C37" s="85" t="s">
        <v>46</v>
      </c>
      <c r="D37" s="88" t="s">
        <v>132</v>
      </c>
      <c r="E37" s="13"/>
      <c r="F37" s="14"/>
      <c r="G37" s="14"/>
      <c r="H37" s="14"/>
      <c r="I37" s="15"/>
      <c r="J37" s="16"/>
      <c r="K37" s="17"/>
      <c r="L37" s="18"/>
      <c r="M37" s="18"/>
      <c r="N37" s="17"/>
      <c r="O37" s="17"/>
      <c r="P37" s="17"/>
      <c r="Q37" s="17"/>
      <c r="R37" s="15"/>
      <c r="S37" s="110">
        <f>(SUM(E37:I37)+SUM(J37:R37)/15)</f>
        <v>0</v>
      </c>
    </row>
    <row r="38" spans="1:29" x14ac:dyDescent="0.25">
      <c r="A38" s="87" t="s">
        <v>153</v>
      </c>
      <c r="B38" s="85" t="s">
        <v>154</v>
      </c>
      <c r="C38" s="85" t="s">
        <v>9</v>
      </c>
      <c r="D38" s="88" t="s">
        <v>135</v>
      </c>
      <c r="E38" s="13"/>
      <c r="F38" s="14"/>
      <c r="G38" s="14"/>
      <c r="H38" s="14"/>
      <c r="I38" s="15"/>
      <c r="J38" s="16"/>
      <c r="K38" s="17"/>
      <c r="L38" s="18"/>
      <c r="M38" s="18"/>
      <c r="N38" s="17"/>
      <c r="O38" s="17"/>
      <c r="P38" s="17"/>
      <c r="Q38" s="17"/>
      <c r="R38" s="15"/>
      <c r="S38" s="110">
        <f t="shared" si="1"/>
        <v>0</v>
      </c>
    </row>
    <row r="39" spans="1:29" x14ac:dyDescent="0.25">
      <c r="A39" s="89" t="s">
        <v>155</v>
      </c>
      <c r="B39" s="90" t="s">
        <v>156</v>
      </c>
      <c r="C39" s="90" t="s">
        <v>9</v>
      </c>
      <c r="D39" s="91" t="s">
        <v>135</v>
      </c>
      <c r="E39" s="13"/>
      <c r="F39" s="14"/>
      <c r="G39" s="14"/>
      <c r="H39" s="14"/>
      <c r="I39" s="15"/>
      <c r="J39" s="16"/>
      <c r="K39" s="17"/>
      <c r="L39" s="18"/>
      <c r="M39" s="18"/>
      <c r="N39" s="18"/>
      <c r="O39" s="17"/>
      <c r="P39" s="17"/>
      <c r="Q39" s="17"/>
      <c r="R39" s="15"/>
      <c r="S39" s="110">
        <f>(SUM(E39:I39)+SUM(J39:R39)/15)</f>
        <v>0</v>
      </c>
    </row>
    <row r="40" spans="1:29" ht="15.75" thickBot="1" x14ac:dyDescent="0.3">
      <c r="A40" s="89" t="s">
        <v>65</v>
      </c>
      <c r="B40" s="90" t="s">
        <v>66</v>
      </c>
      <c r="C40" s="90" t="s">
        <v>9</v>
      </c>
      <c r="D40" s="91" t="s">
        <v>132</v>
      </c>
      <c r="E40" s="19"/>
      <c r="F40" s="19"/>
      <c r="G40" s="19"/>
      <c r="H40" s="19"/>
      <c r="I40" s="20"/>
      <c r="J40" s="21"/>
      <c r="K40" s="22"/>
      <c r="L40" s="23"/>
      <c r="M40" s="23"/>
      <c r="N40" s="22"/>
      <c r="O40" s="22"/>
      <c r="P40" s="22"/>
      <c r="Q40" s="22"/>
      <c r="R40" s="20"/>
      <c r="S40" s="92">
        <f>(SUM(E40:I40)+SUM(J40:R40)/15)</f>
        <v>0</v>
      </c>
    </row>
    <row r="41" spans="1:29" ht="15.75" thickBot="1" x14ac:dyDescent="0.3">
      <c r="A41" s="93"/>
      <c r="B41" s="94"/>
      <c r="C41" s="95"/>
      <c r="D41" s="96" t="s">
        <v>1</v>
      </c>
      <c r="E41" s="97">
        <f>SUM(E4:E40)</f>
        <v>0</v>
      </c>
      <c r="F41" s="97">
        <f>SUM(F4:F40)</f>
        <v>0</v>
      </c>
      <c r="G41" s="97">
        <f>SUM(G4:G40)</f>
        <v>0</v>
      </c>
      <c r="H41" s="97">
        <f>SUM(H4:H40)</f>
        <v>0</v>
      </c>
      <c r="I41" s="97">
        <f>SUM(I4:I40)</f>
        <v>0</v>
      </c>
      <c r="J41" s="98"/>
      <c r="K41" s="98"/>
      <c r="L41" s="98"/>
      <c r="M41" s="98"/>
      <c r="N41" s="98"/>
      <c r="O41" s="98"/>
      <c r="P41" s="98"/>
      <c r="Q41" s="98"/>
      <c r="R41" s="99" t="s">
        <v>116</v>
      </c>
      <c r="S41" s="100">
        <v>30000</v>
      </c>
    </row>
    <row r="42" spans="1:29" ht="15.75" thickBot="1" x14ac:dyDescent="0.3">
      <c r="B42" s="68"/>
      <c r="C42" s="68"/>
      <c r="J42" s="102"/>
      <c r="K42" s="102"/>
      <c r="L42" s="102"/>
      <c r="M42" s="102"/>
      <c r="N42" s="102"/>
      <c r="P42" s="129" t="s">
        <v>173</v>
      </c>
      <c r="Q42" s="130"/>
      <c r="R42" s="131"/>
      <c r="S42" s="103">
        <f>SUM(S4:S41)</f>
        <v>30000</v>
      </c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</sheetData>
  <sheetProtection algorithmName="SHA-512" hashValue="xB2GaCyvdno9Pw0XETx+2JMHJsPPvAPtzOZve9G3rcOeVmsImsT2Z+Cf2NVKEZDltkk0yVSD71iyX+qXxnS2aQ==" saltValue="Qeh1qRE6QVoYXCqD57sbGw==" spinCount="100000" sheet="1" selectLockedCells="1" autoFilter="0"/>
  <autoFilter ref="D3:D42" xr:uid="{00000000-0009-0000-0000-000000000000}"/>
  <mergeCells count="5">
    <mergeCell ref="E2:I2"/>
    <mergeCell ref="A2:D2"/>
    <mergeCell ref="J2:R2"/>
    <mergeCell ref="P42:R4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252F-B549-45F0-ACB1-04ABCEA52E95}">
  <sheetPr>
    <tabColor theme="7" tint="0.39997558519241921"/>
  </sheetPr>
  <dimension ref="A1:H47"/>
  <sheetViews>
    <sheetView zoomScale="70" zoomScaleNormal="70" workbookViewId="0">
      <selection activeCell="B26" sqref="B26"/>
    </sheetView>
  </sheetViews>
  <sheetFormatPr defaultRowHeight="12.75" x14ac:dyDescent="0.2"/>
  <cols>
    <col min="1" max="1" width="90.85546875" style="25" customWidth="1"/>
    <col min="2" max="2" width="36.7109375" style="25" customWidth="1"/>
    <col min="3" max="3" width="25.42578125" style="25" customWidth="1"/>
    <col min="4" max="5" width="13.5703125" style="25" customWidth="1"/>
    <col min="6" max="6" width="16.28515625" style="25" customWidth="1"/>
    <col min="7" max="16384" width="9.140625" style="25"/>
  </cols>
  <sheetData>
    <row r="1" spans="1:8" ht="19.350000000000001" customHeight="1" x14ac:dyDescent="0.2">
      <c r="A1" s="26" t="s">
        <v>110</v>
      </c>
      <c r="B1" s="26"/>
      <c r="C1" s="26"/>
    </row>
    <row r="2" spans="1:8" x14ac:dyDescent="0.2">
      <c r="A2" s="25" t="s">
        <v>157</v>
      </c>
    </row>
    <row r="3" spans="1:8" x14ac:dyDescent="0.2">
      <c r="A3" s="27" t="s">
        <v>80</v>
      </c>
      <c r="B3" s="27"/>
      <c r="C3" s="27"/>
    </row>
    <row r="4" spans="1:8" x14ac:dyDescent="0.2">
      <c r="A4" s="25" t="s">
        <v>159</v>
      </c>
    </row>
    <row r="5" spans="1:8" ht="13.5" thickBot="1" x14ac:dyDescent="0.25">
      <c r="A5" s="25" t="s">
        <v>106</v>
      </c>
    </row>
    <row r="6" spans="1:8" x14ac:dyDescent="0.2">
      <c r="A6" s="63" t="s">
        <v>122</v>
      </c>
      <c r="B6" s="139" t="s">
        <v>124</v>
      </c>
      <c r="C6" s="140"/>
      <c r="D6" s="140"/>
      <c r="E6" s="140"/>
      <c r="F6" s="141"/>
      <c r="G6" s="135" t="s">
        <v>172</v>
      </c>
      <c r="H6" s="136"/>
    </row>
    <row r="7" spans="1:8" ht="15.75" customHeight="1" thickBot="1" x14ac:dyDescent="0.25">
      <c r="A7" s="64"/>
      <c r="B7" s="142"/>
      <c r="C7" s="143"/>
      <c r="D7" s="143"/>
      <c r="E7" s="143"/>
      <c r="F7" s="144"/>
      <c r="G7" s="135"/>
      <c r="H7" s="136"/>
    </row>
    <row r="8" spans="1:8" ht="66.75" customHeight="1" x14ac:dyDescent="0.2">
      <c r="A8" s="59" t="s">
        <v>114</v>
      </c>
      <c r="B8" s="60" t="s">
        <v>117</v>
      </c>
      <c r="C8" s="60" t="s">
        <v>160</v>
      </c>
      <c r="D8" s="61" t="s">
        <v>168</v>
      </c>
      <c r="E8" s="61" t="s">
        <v>169</v>
      </c>
      <c r="F8" s="62" t="s">
        <v>167</v>
      </c>
      <c r="G8" s="135"/>
      <c r="H8" s="136"/>
    </row>
    <row r="9" spans="1:8" x14ac:dyDescent="0.2">
      <c r="A9" s="29" t="s">
        <v>81</v>
      </c>
      <c r="B9" s="30"/>
      <c r="C9" s="31"/>
      <c r="D9" s="32">
        <v>0.5</v>
      </c>
      <c r="E9" s="33">
        <v>0.5</v>
      </c>
      <c r="F9" s="34">
        <f t="shared" ref="F9:F46" si="0">SUM(($B9*D9)+($C9*E9))</f>
        <v>0</v>
      </c>
    </row>
    <row r="10" spans="1:8" x14ac:dyDescent="0.2">
      <c r="A10" s="35" t="s">
        <v>82</v>
      </c>
      <c r="B10" s="30"/>
      <c r="C10" s="31"/>
      <c r="D10" s="32">
        <v>0.5</v>
      </c>
      <c r="E10" s="33">
        <v>0.5</v>
      </c>
      <c r="F10" s="34">
        <f t="shared" si="0"/>
        <v>0</v>
      </c>
    </row>
    <row r="11" spans="1:8" x14ac:dyDescent="0.2">
      <c r="A11" s="35" t="s">
        <v>83</v>
      </c>
      <c r="B11" s="30"/>
      <c r="C11" s="31"/>
      <c r="D11" s="32">
        <v>0.5</v>
      </c>
      <c r="E11" s="33">
        <v>0.5</v>
      </c>
      <c r="F11" s="34">
        <f t="shared" si="0"/>
        <v>0</v>
      </c>
    </row>
    <row r="12" spans="1:8" x14ac:dyDescent="0.2">
      <c r="A12" s="35" t="s">
        <v>84</v>
      </c>
      <c r="B12" s="30"/>
      <c r="C12" s="31"/>
      <c r="D12" s="32">
        <v>0.5</v>
      </c>
      <c r="E12" s="33">
        <v>0.5</v>
      </c>
      <c r="F12" s="34">
        <f t="shared" si="0"/>
        <v>0</v>
      </c>
    </row>
    <row r="13" spans="1:8" x14ac:dyDescent="0.2">
      <c r="A13" s="35" t="s">
        <v>85</v>
      </c>
      <c r="B13" s="30"/>
      <c r="C13" s="31"/>
      <c r="D13" s="32">
        <v>0.5</v>
      </c>
      <c r="E13" s="33">
        <v>0.5</v>
      </c>
      <c r="F13" s="34">
        <f t="shared" si="0"/>
        <v>0</v>
      </c>
    </row>
    <row r="14" spans="1:8" x14ac:dyDescent="0.2">
      <c r="A14" s="35" t="s">
        <v>86</v>
      </c>
      <c r="B14" s="30"/>
      <c r="C14" s="31"/>
      <c r="D14" s="32">
        <v>0.5</v>
      </c>
      <c r="E14" s="33">
        <v>0.5</v>
      </c>
      <c r="F14" s="34">
        <f t="shared" si="0"/>
        <v>0</v>
      </c>
    </row>
    <row r="15" spans="1:8" x14ac:dyDescent="0.2">
      <c r="A15" s="29" t="s">
        <v>87</v>
      </c>
      <c r="B15" s="30"/>
      <c r="C15" s="31"/>
      <c r="D15" s="32">
        <v>1</v>
      </c>
      <c r="E15" s="33">
        <v>1</v>
      </c>
      <c r="F15" s="34">
        <f t="shared" si="0"/>
        <v>0</v>
      </c>
    </row>
    <row r="16" spans="1:8" x14ac:dyDescent="0.2">
      <c r="A16" s="29" t="s">
        <v>88</v>
      </c>
      <c r="B16" s="30"/>
      <c r="C16" s="31"/>
      <c r="D16" s="32">
        <v>1</v>
      </c>
      <c r="E16" s="33">
        <v>1</v>
      </c>
      <c r="F16" s="34">
        <f t="shared" si="0"/>
        <v>0</v>
      </c>
    </row>
    <row r="17" spans="1:6" x14ac:dyDescent="0.2">
      <c r="A17" s="29" t="s">
        <v>89</v>
      </c>
      <c r="B17" s="30"/>
      <c r="C17" s="31"/>
      <c r="D17" s="32">
        <v>1</v>
      </c>
      <c r="E17" s="33">
        <v>1</v>
      </c>
      <c r="F17" s="34">
        <f t="shared" si="0"/>
        <v>0</v>
      </c>
    </row>
    <row r="18" spans="1:6" x14ac:dyDescent="0.2">
      <c r="A18" s="29" t="s">
        <v>90</v>
      </c>
      <c r="B18" s="30"/>
      <c r="C18" s="31"/>
      <c r="D18" s="32">
        <v>2</v>
      </c>
      <c r="E18" s="33">
        <v>2</v>
      </c>
      <c r="F18" s="34">
        <f t="shared" si="0"/>
        <v>0</v>
      </c>
    </row>
    <row r="19" spans="1:6" ht="14.45" customHeight="1" x14ac:dyDescent="0.2">
      <c r="A19" s="35" t="s">
        <v>91</v>
      </c>
      <c r="B19" s="30"/>
      <c r="C19" s="31"/>
      <c r="D19" s="36">
        <v>0.25</v>
      </c>
      <c r="E19" s="37">
        <v>0.25</v>
      </c>
      <c r="F19" s="34">
        <f t="shared" si="0"/>
        <v>0</v>
      </c>
    </row>
    <row r="20" spans="1:6" ht="14.45" customHeight="1" x14ac:dyDescent="0.2">
      <c r="A20" s="35" t="s">
        <v>92</v>
      </c>
      <c r="B20" s="30"/>
      <c r="C20" s="31"/>
      <c r="D20" s="36">
        <v>0.25</v>
      </c>
      <c r="E20" s="37">
        <v>0.25</v>
      </c>
      <c r="F20" s="34">
        <f t="shared" si="0"/>
        <v>0</v>
      </c>
    </row>
    <row r="21" spans="1:6" ht="14.45" customHeight="1" x14ac:dyDescent="0.2">
      <c r="A21" s="29" t="s">
        <v>93</v>
      </c>
      <c r="B21" s="30"/>
      <c r="C21" s="31"/>
      <c r="D21" s="32">
        <v>0.25</v>
      </c>
      <c r="E21" s="33">
        <v>0.25</v>
      </c>
      <c r="F21" s="34">
        <f t="shared" si="0"/>
        <v>0</v>
      </c>
    </row>
    <row r="22" spans="1:6" ht="14.45" customHeight="1" x14ac:dyDescent="0.2">
      <c r="A22" s="29" t="s">
        <v>94</v>
      </c>
      <c r="B22" s="30"/>
      <c r="C22" s="31"/>
      <c r="D22" s="32">
        <v>0.25</v>
      </c>
      <c r="E22" s="33">
        <v>0.25</v>
      </c>
      <c r="F22" s="34">
        <f t="shared" si="0"/>
        <v>0</v>
      </c>
    </row>
    <row r="23" spans="1:6" ht="14.45" customHeight="1" x14ac:dyDescent="0.2">
      <c r="A23" s="35" t="s">
        <v>107</v>
      </c>
      <c r="B23" s="30"/>
      <c r="C23" s="31"/>
      <c r="D23" s="32">
        <v>0.25</v>
      </c>
      <c r="E23" s="33">
        <v>0.25</v>
      </c>
      <c r="F23" s="34">
        <f t="shared" si="0"/>
        <v>0</v>
      </c>
    </row>
    <row r="24" spans="1:6" ht="14.45" customHeight="1" x14ac:dyDescent="0.2">
      <c r="A24" s="35" t="s">
        <v>95</v>
      </c>
      <c r="B24" s="30"/>
      <c r="C24" s="31"/>
      <c r="D24" s="32">
        <v>0.5</v>
      </c>
      <c r="E24" s="33">
        <v>0.5</v>
      </c>
      <c r="F24" s="34">
        <f t="shared" si="0"/>
        <v>0</v>
      </c>
    </row>
    <row r="25" spans="1:6" ht="14.45" customHeight="1" x14ac:dyDescent="0.2">
      <c r="A25" s="35" t="s">
        <v>96</v>
      </c>
      <c r="B25" s="30"/>
      <c r="C25" s="31"/>
      <c r="D25" s="32">
        <v>0.5</v>
      </c>
      <c r="E25" s="33">
        <v>0.5</v>
      </c>
      <c r="F25" s="34">
        <f t="shared" si="0"/>
        <v>0</v>
      </c>
    </row>
    <row r="26" spans="1:6" ht="14.45" customHeight="1" x14ac:dyDescent="0.2">
      <c r="A26" s="29" t="s">
        <v>97</v>
      </c>
      <c r="B26" s="30"/>
      <c r="C26" s="31"/>
      <c r="D26" s="32">
        <v>0.5</v>
      </c>
      <c r="E26" s="33">
        <v>0.5</v>
      </c>
      <c r="F26" s="34">
        <f t="shared" si="0"/>
        <v>0</v>
      </c>
    </row>
    <row r="27" spans="1:6" ht="14.45" customHeight="1" x14ac:dyDescent="0.2">
      <c r="A27" s="29" t="s">
        <v>98</v>
      </c>
      <c r="B27" s="30"/>
      <c r="C27" s="31"/>
      <c r="D27" s="32">
        <v>0.5</v>
      </c>
      <c r="E27" s="33">
        <v>0.5</v>
      </c>
      <c r="F27" s="34">
        <f t="shared" si="0"/>
        <v>0</v>
      </c>
    </row>
    <row r="28" spans="1:6" ht="14.45" customHeight="1" x14ac:dyDescent="0.2">
      <c r="A28" s="29" t="s">
        <v>99</v>
      </c>
      <c r="B28" s="30"/>
      <c r="C28" s="31"/>
      <c r="D28" s="32">
        <v>0.5</v>
      </c>
      <c r="E28" s="33">
        <v>0.5</v>
      </c>
      <c r="F28" s="34">
        <f t="shared" si="0"/>
        <v>0</v>
      </c>
    </row>
    <row r="29" spans="1:6" ht="14.45" customHeight="1" x14ac:dyDescent="0.2">
      <c r="A29" s="29" t="s">
        <v>108</v>
      </c>
      <c r="B29" s="30"/>
      <c r="C29" s="31"/>
      <c r="D29" s="32">
        <v>0.5</v>
      </c>
      <c r="E29" s="33">
        <v>0.5</v>
      </c>
      <c r="F29" s="34">
        <f t="shared" si="0"/>
        <v>0</v>
      </c>
    </row>
    <row r="30" spans="1:6" ht="14.45" customHeight="1" x14ac:dyDescent="0.2">
      <c r="A30" s="29" t="s">
        <v>100</v>
      </c>
      <c r="B30" s="30"/>
      <c r="C30" s="31"/>
      <c r="D30" s="32">
        <v>0.5</v>
      </c>
      <c r="E30" s="33">
        <v>0.5</v>
      </c>
      <c r="F30" s="34">
        <f t="shared" si="0"/>
        <v>0</v>
      </c>
    </row>
    <row r="31" spans="1:6" ht="14.45" customHeight="1" x14ac:dyDescent="0.2">
      <c r="A31" s="29" t="s">
        <v>101</v>
      </c>
      <c r="B31" s="30"/>
      <c r="C31" s="31"/>
      <c r="D31" s="32">
        <v>1</v>
      </c>
      <c r="E31" s="33">
        <v>1</v>
      </c>
      <c r="F31" s="34">
        <f t="shared" si="0"/>
        <v>0</v>
      </c>
    </row>
    <row r="32" spans="1:6" ht="14.45" customHeight="1" x14ac:dyDescent="0.2">
      <c r="A32" s="29" t="s">
        <v>161</v>
      </c>
      <c r="B32" s="30"/>
      <c r="C32" s="31"/>
      <c r="D32" s="32">
        <v>0.5</v>
      </c>
      <c r="E32" s="33">
        <v>0.5</v>
      </c>
      <c r="F32" s="34">
        <f t="shared" si="0"/>
        <v>0</v>
      </c>
    </row>
    <row r="33" spans="1:6" ht="14.45" customHeight="1" x14ac:dyDescent="0.2">
      <c r="A33" s="29" t="s">
        <v>162</v>
      </c>
      <c r="B33" s="30"/>
      <c r="C33" s="31"/>
      <c r="D33" s="32">
        <v>0.5</v>
      </c>
      <c r="E33" s="33">
        <v>0.5</v>
      </c>
      <c r="F33" s="34">
        <f t="shared" si="0"/>
        <v>0</v>
      </c>
    </row>
    <row r="34" spans="1:6" ht="14.45" customHeight="1" x14ac:dyDescent="0.2">
      <c r="A34" s="29" t="s">
        <v>102</v>
      </c>
      <c r="B34" s="30"/>
      <c r="C34" s="31"/>
      <c r="D34" s="32">
        <v>0.5</v>
      </c>
      <c r="E34" s="33">
        <v>0.5</v>
      </c>
      <c r="F34" s="34">
        <f t="shared" si="0"/>
        <v>0</v>
      </c>
    </row>
    <row r="35" spans="1:6" ht="14.45" customHeight="1" x14ac:dyDescent="0.2">
      <c r="A35" s="29" t="s">
        <v>103</v>
      </c>
      <c r="B35" s="30"/>
      <c r="C35" s="31"/>
      <c r="D35" s="32">
        <v>0.25</v>
      </c>
      <c r="E35" s="33">
        <v>0.25</v>
      </c>
      <c r="F35" s="34">
        <f t="shared" si="0"/>
        <v>0</v>
      </c>
    </row>
    <row r="36" spans="1:6" ht="14.45" customHeight="1" x14ac:dyDescent="0.2">
      <c r="A36" s="29" t="s">
        <v>163</v>
      </c>
      <c r="B36" s="30"/>
      <c r="C36" s="31"/>
      <c r="D36" s="32">
        <v>0.5</v>
      </c>
      <c r="E36" s="33">
        <v>0.5</v>
      </c>
      <c r="F36" s="34">
        <f t="shared" si="0"/>
        <v>0</v>
      </c>
    </row>
    <row r="37" spans="1:6" ht="14.45" customHeight="1" x14ac:dyDescent="0.2">
      <c r="A37" s="29" t="s">
        <v>164</v>
      </c>
      <c r="B37" s="30"/>
      <c r="C37" s="31"/>
      <c r="D37" s="32">
        <v>0.25</v>
      </c>
      <c r="E37" s="33">
        <v>0.25</v>
      </c>
      <c r="F37" s="34">
        <f t="shared" si="0"/>
        <v>0</v>
      </c>
    </row>
    <row r="38" spans="1:6" ht="14.45" customHeight="1" x14ac:dyDescent="0.2">
      <c r="A38" s="29" t="s">
        <v>165</v>
      </c>
      <c r="B38" s="30"/>
      <c r="C38" s="31"/>
      <c r="D38" s="32">
        <v>0.5</v>
      </c>
      <c r="E38" s="33">
        <v>0.5</v>
      </c>
      <c r="F38" s="34">
        <f t="shared" si="0"/>
        <v>0</v>
      </c>
    </row>
    <row r="39" spans="1:6" ht="14.45" customHeight="1" x14ac:dyDescent="0.2">
      <c r="A39" s="29" t="s">
        <v>109</v>
      </c>
      <c r="B39" s="30"/>
      <c r="C39" s="31"/>
      <c r="D39" s="32">
        <v>0.5</v>
      </c>
      <c r="E39" s="33">
        <v>0.5</v>
      </c>
      <c r="F39" s="34">
        <f t="shared" si="0"/>
        <v>0</v>
      </c>
    </row>
    <row r="40" spans="1:6" ht="14.45" customHeight="1" x14ac:dyDescent="0.2">
      <c r="A40" s="38" t="s">
        <v>104</v>
      </c>
      <c r="B40" s="30"/>
      <c r="C40" s="31"/>
      <c r="D40" s="32">
        <v>0.5</v>
      </c>
      <c r="E40" s="33">
        <v>0.5</v>
      </c>
      <c r="F40" s="34">
        <f t="shared" si="0"/>
        <v>0</v>
      </c>
    </row>
    <row r="41" spans="1:6" s="43" customFormat="1" x14ac:dyDescent="0.2">
      <c r="A41" s="29" t="s">
        <v>118</v>
      </c>
      <c r="B41" s="39"/>
      <c r="C41" s="40"/>
      <c r="D41" s="41"/>
      <c r="E41" s="33">
        <v>3</v>
      </c>
      <c r="F41" s="42">
        <f t="shared" si="0"/>
        <v>0</v>
      </c>
    </row>
    <row r="42" spans="1:6" s="43" customFormat="1" x14ac:dyDescent="0.2">
      <c r="A42" s="29" t="s">
        <v>119</v>
      </c>
      <c r="B42" s="39"/>
      <c r="C42" s="40"/>
      <c r="D42" s="44"/>
      <c r="E42" s="33">
        <v>10</v>
      </c>
      <c r="F42" s="42">
        <f t="shared" si="0"/>
        <v>0</v>
      </c>
    </row>
    <row r="43" spans="1:6" s="43" customFormat="1" x14ac:dyDescent="0.2">
      <c r="A43" s="29" t="s">
        <v>120</v>
      </c>
      <c r="B43" s="39"/>
      <c r="C43" s="45"/>
      <c r="D43" s="44"/>
      <c r="E43" s="33">
        <v>2</v>
      </c>
      <c r="F43" s="42">
        <f t="shared" si="0"/>
        <v>0</v>
      </c>
    </row>
    <row r="44" spans="1:6" s="43" customFormat="1" x14ac:dyDescent="0.2">
      <c r="A44" s="106" t="s">
        <v>174</v>
      </c>
      <c r="B44" s="39"/>
      <c r="C44" s="45"/>
      <c r="D44" s="44"/>
      <c r="E44" s="33">
        <v>10</v>
      </c>
      <c r="F44" s="42">
        <f t="shared" si="0"/>
        <v>0</v>
      </c>
    </row>
    <row r="45" spans="1:6" s="43" customFormat="1" x14ac:dyDescent="0.2">
      <c r="A45" s="29" t="s">
        <v>121</v>
      </c>
      <c r="B45" s="39"/>
      <c r="C45" s="45"/>
      <c r="D45" s="44"/>
      <c r="E45" s="33">
        <v>5</v>
      </c>
      <c r="F45" s="42">
        <f t="shared" si="0"/>
        <v>0</v>
      </c>
    </row>
    <row r="46" spans="1:6" s="43" customFormat="1" ht="13.5" thickBot="1" x14ac:dyDescent="0.25">
      <c r="A46" s="29" t="s">
        <v>158</v>
      </c>
      <c r="B46" s="39"/>
      <c r="C46" s="45"/>
      <c r="D46" s="44"/>
      <c r="E46" s="51">
        <v>1</v>
      </c>
      <c r="F46" s="42">
        <f t="shared" si="0"/>
        <v>0</v>
      </c>
    </row>
    <row r="47" spans="1:6" ht="15.75" customHeight="1" thickBot="1" x14ac:dyDescent="0.25">
      <c r="A47" s="46" t="s">
        <v>105</v>
      </c>
      <c r="B47" s="47"/>
      <c r="C47" s="48"/>
      <c r="D47" s="137" t="s">
        <v>166</v>
      </c>
      <c r="E47" s="138"/>
      <c r="F47" s="50">
        <f>SUM(F9:F46)</f>
        <v>0</v>
      </c>
    </row>
  </sheetData>
  <sheetProtection algorithmName="SHA-512" hashValue="0SFAoieCglU3kaSwrpel9TfLUoLd3h/npcRNtaCmtuUgOhAXVyhbi9QFnDCWkN/34KKgU2z3ldmi3XWAnDkIYQ==" saltValue="9Dl5Tn6mKHoW+TrLmULMEg==" spinCount="100000" sheet="1" objects="1" scenarios="1"/>
  <mergeCells count="3">
    <mergeCell ref="G6:H8"/>
    <mergeCell ref="D47:E47"/>
    <mergeCell ref="B6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1d2268-5674-4ef7-a37b-c06b8c5499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F766D323D344D8B2506520ADD3ED2" ma:contentTypeVersion="5" ma:contentTypeDescription="Een nieuw document maken." ma:contentTypeScope="" ma:versionID="fd32384478dad6d1769ddf24d19777ef">
  <xsd:schema xmlns:xsd="http://www.w3.org/2001/XMLSchema" xmlns:xs="http://www.w3.org/2001/XMLSchema" xmlns:p="http://schemas.microsoft.com/office/2006/metadata/properties" xmlns:ns3="991d2268-5674-4ef7-a37b-c06b8c54996a" targetNamespace="http://schemas.microsoft.com/office/2006/metadata/properties" ma:root="true" ma:fieldsID="eba1da7cf7038f63f64ad31855571df8" ns3:_="">
    <xsd:import namespace="991d2268-5674-4ef7-a37b-c06b8c5499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2268-5674-4ef7-a37b-c06b8c549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5957A7-904F-40DD-8CFE-B54E87A2181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91d2268-5674-4ef7-a37b-c06b8c54996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5B7E7D-1150-4C2C-BED8-0B609720F4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319127-46AB-4B55-98DA-5CEAF5CC2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d2268-5674-4ef7-a37b-c06b8c549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all in onderhoud</vt:lpstr>
      <vt:lpstr>losse onderdelen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Tijn Oostewaal</dc:creator>
  <cp:lastModifiedBy>Verkade, C (Chris)</cp:lastModifiedBy>
  <dcterms:created xsi:type="dcterms:W3CDTF">2018-10-19T12:15:02Z</dcterms:created>
  <dcterms:modified xsi:type="dcterms:W3CDTF">2026-03-11T07:07:25Z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0x0101008E0F766D323D344D8B2506520ADD3ED2</vt:lpwstr>
  </property>
</Properties>
</file>