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DD/260003GDD Sfeerverlichting Dordthuis/02 Aanbestedingsstukken/Ter vrijgave/"/>
    </mc:Choice>
  </mc:AlternateContent>
  <xr:revisionPtr revIDLastSave="70" documentId="8_{81295BCE-63FB-45C2-B1CD-0F5CF7857A08}" xr6:coauthVersionLast="47" xr6:coauthVersionMax="47" xr10:uidLastSave="{175C66E5-2053-4759-AEA4-4557BBA8783E}"/>
  <bookViews>
    <workbookView xWindow="-108" yWindow="-108" windowWidth="23256" windowHeight="12456" xr2:uid="{00000000-000D-0000-FFFF-FFFF00000000}"/>
  </bookViews>
  <sheets>
    <sheet name="INSCHRIJFBILJ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F61" i="4"/>
  <c r="F47" i="4"/>
  <c r="F53" i="4"/>
  <c r="F65" i="4"/>
  <c r="F66" i="4"/>
  <c r="F58" i="4"/>
  <c r="F59" i="4"/>
  <c r="F57" i="4"/>
  <c r="F55" i="4"/>
  <c r="F54" i="4"/>
  <c r="F18" i="4"/>
  <c r="F19" i="4"/>
  <c r="F20" i="4"/>
  <c r="F21" i="4"/>
  <c r="F38" i="4" s="1"/>
  <c r="F49" i="4" s="1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45" i="4"/>
  <c r="F44" i="4"/>
  <c r="F43" i="4"/>
  <c r="F42" i="4"/>
  <c r="F41" i="4"/>
  <c r="C58" i="4"/>
  <c r="C54" i="4"/>
  <c r="C59" i="4"/>
  <c r="C55" i="4"/>
  <c r="C57" i="4"/>
  <c r="C53" i="4"/>
  <c r="F73" i="4" l="1"/>
  <c r="F72" i="4"/>
  <c r="B53" i="4"/>
  <c r="B54" i="4"/>
  <c r="B57" i="4"/>
  <c r="F71" i="4" l="1"/>
  <c r="F77" i="4" s="1"/>
</calcChain>
</file>

<file path=xl/sharedStrings.xml><?xml version="1.0" encoding="utf-8"?>
<sst xmlns="http://schemas.openxmlformats.org/spreadsheetml/2006/main" count="91" uniqueCount="81">
  <si>
    <t>BIJLAGE C5 - PRIJZENBLAD/ INVULLIJST SFEER- EN GROEIVERLICHTING</t>
  </si>
  <si>
    <t xml:space="preserve"> </t>
  </si>
  <si>
    <t xml:space="preserve">Betreft </t>
  </si>
  <si>
    <t xml:space="preserve">DORDTHUIS - GEMEENTE DORDRECHT </t>
  </si>
  <si>
    <t xml:space="preserve">Kenmerk </t>
  </si>
  <si>
    <t>260003GDD - Dordthuis Sfeer- en groeiverlichting</t>
  </si>
  <si>
    <t>Versie</t>
  </si>
  <si>
    <t>Datum</t>
  </si>
  <si>
    <t xml:space="preserve">Naam inschrijver </t>
  </si>
  <si>
    <t xml:space="preserve">Invullen a.u.b.  </t>
  </si>
  <si>
    <t xml:space="preserve">Positie </t>
  </si>
  <si>
    <t>Omschrijving</t>
  </si>
  <si>
    <t>Aantal</t>
  </si>
  <si>
    <t xml:space="preserve">Bedrag </t>
  </si>
  <si>
    <t>Totaalbedrag</t>
  </si>
  <si>
    <t>Fabricaat</t>
  </si>
  <si>
    <t>Afwijking van bestek</t>
  </si>
  <si>
    <t>INVULLEN</t>
  </si>
  <si>
    <t>JA/NEE</t>
  </si>
  <si>
    <t>Verlichting</t>
  </si>
  <si>
    <t>ARM code</t>
  </si>
  <si>
    <t>Sfeerverlichting</t>
  </si>
  <si>
    <t>ACL-02a</t>
  </si>
  <si>
    <t>Richtspot op rail</t>
  </si>
  <si>
    <t>bij ACL-02a</t>
  </si>
  <si>
    <t>Dali-2 Lichtrail 3m t.b.v. ACL-02a</t>
  </si>
  <si>
    <t>ACL-02b</t>
  </si>
  <si>
    <t>Grondspot Lux ø8,9</t>
  </si>
  <si>
    <t>ACL-03</t>
  </si>
  <si>
    <t>Pendelarmatuur / hanglamp ø230</t>
  </si>
  <si>
    <t>ACL-03a</t>
  </si>
  <si>
    <t>Pendelarmatuur / hanglamp ø230 afwijkende kleur</t>
  </si>
  <si>
    <t>ACL-04a</t>
  </si>
  <si>
    <t>Pendelarmatuur / hanglamp ø450</t>
  </si>
  <si>
    <t>ACL-04b</t>
  </si>
  <si>
    <t>Pendelarmatuur / hanglamp ø800</t>
  </si>
  <si>
    <t>ACL-05a</t>
  </si>
  <si>
    <t>Staande vloerlamp</t>
  </si>
  <si>
    <t>ACL-05b</t>
  </si>
  <si>
    <t>ACL-05c</t>
  </si>
  <si>
    <t>ACL-06a</t>
  </si>
  <si>
    <t>bureaulamp</t>
  </si>
  <si>
    <t>ACL-06b</t>
  </si>
  <si>
    <t>Wandlamp ø195</t>
  </si>
  <si>
    <t>ACL-06c</t>
  </si>
  <si>
    <t>Hanglamp ø350</t>
  </si>
  <si>
    <t>ACL-06d</t>
  </si>
  <si>
    <t>Staande vloerlamp ø350</t>
  </si>
  <si>
    <t>ACL-07</t>
  </si>
  <si>
    <t>750 Molo_Small cloud mobile_Ø1600</t>
  </si>
  <si>
    <t>ACL-08</t>
  </si>
  <si>
    <t>Pendelarmatuur /Hanglamp 0610 x 0915mm</t>
  </si>
  <si>
    <t>ACL-09</t>
  </si>
  <si>
    <t>Pendelarmatuur /Hanglamp w151s1 Ø45cm</t>
  </si>
  <si>
    <t>ACL-10</t>
  </si>
  <si>
    <t>Pendelarmatuur /Hanglamp w151s3 Ø130cm</t>
  </si>
  <si>
    <t>ACL-11</t>
  </si>
  <si>
    <t>Pendelarmatuur /Hanglamp w151s2 Ø78cm</t>
  </si>
  <si>
    <t xml:space="preserve">Subtotaal </t>
  </si>
  <si>
    <t>Groeiverlichting</t>
  </si>
  <si>
    <t>X31</t>
  </si>
  <si>
    <t>Dali-2 Lichtrail 2m t.b.v. X32/X33/X34</t>
  </si>
  <si>
    <t>X30</t>
  </si>
  <si>
    <t>Dali-2 Lichtrail 3 m t.b.v. X32/X33/X34</t>
  </si>
  <si>
    <t>X32</t>
  </si>
  <si>
    <t>X33</t>
  </si>
  <si>
    <t>X34</t>
  </si>
  <si>
    <t>Subtotaal</t>
  </si>
  <si>
    <t>Totaal verlichting</t>
  </si>
  <si>
    <t xml:space="preserve">MONTAGE / INSTALLATIE / OVERIGE KOSTEN </t>
  </si>
  <si>
    <t>SUBTOTAAL</t>
  </si>
  <si>
    <t>AANVULLENDE LEVERINGEN</t>
  </si>
  <si>
    <t>Verloop - Wieland® GST18i3 naar vrouwelijke euro schuko 50 cm</t>
  </si>
  <si>
    <t>Verloop - Wieland® GST18i3 naar vrouwelijke euro schuko 100 cm</t>
  </si>
  <si>
    <t>TOTAAL</t>
  </si>
  <si>
    <t>TOTAAL VERLICHTING</t>
  </si>
  <si>
    <t>TOTALE KOSTEN MONTAGE / INSTALLATIE &amp; OVERIGE</t>
  </si>
  <si>
    <t>PROJECTKORTING</t>
  </si>
  <si>
    <t>TOTAALBEDRAG EXCL. BTW</t>
  </si>
  <si>
    <t>Orgineel fabricaat prijs (indien afgeweken wordt van het bestek)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</si>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</sst>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.0_ ;[Red]\-#,##0.0\ "/>
  </numFmts>
  <fonts count="5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70C0"/>
      <name val="Arial"/>
      <family val="2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2"/>
      <name val="Aptos"/>
      <family val="2"/>
    </font>
    <font>
      <b/>
      <sz val="11"/>
      <color rgb="FF0070C0"/>
      <name val="Arial"/>
      <family val="2"/>
    </font>
    <font>
      <sz val="9"/>
      <name val="Univers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AEB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16" borderId="0" applyNumberFormat="0" applyBorder="0" applyAlignment="0" applyProtection="0"/>
    <xf numFmtId="44" fontId="3" fillId="0" borderId="0" applyFont="0" applyFill="0" applyBorder="0" applyAlignment="0" applyProtection="0"/>
    <xf numFmtId="165" fontId="47" fillId="0" borderId="0">
      <alignment vertical="center"/>
      <protection locked="0"/>
    </xf>
  </cellStyleXfs>
  <cellXfs count="158">
    <xf numFmtId="0" fontId="0" fillId="0" borderId="0" xfId="0"/>
    <xf numFmtId="0" fontId="21" fillId="0" borderId="15" xfId="0" applyFont="1" applyBorder="1" applyProtection="1">
      <protection locked="0"/>
    </xf>
    <xf numFmtId="164" fontId="21" fillId="38" borderId="15" xfId="0" applyNumberFormat="1" applyFont="1" applyFill="1" applyBorder="1" applyProtection="1">
      <protection locked="0"/>
    </xf>
    <xf numFmtId="0" fontId="21" fillId="38" borderId="15" xfId="0" applyFont="1" applyFill="1" applyBorder="1" applyProtection="1">
      <protection locked="0"/>
    </xf>
    <xf numFmtId="0" fontId="27" fillId="0" borderId="15" xfId="0" applyFont="1" applyBorder="1" applyProtection="1">
      <protection locked="0"/>
    </xf>
    <xf numFmtId="0" fontId="0" fillId="0" borderId="0" xfId="0" applyAlignment="1">
      <alignment horizontal="left"/>
    </xf>
    <xf numFmtId="0" fontId="32" fillId="35" borderId="10" xfId="0" applyFont="1" applyFill="1" applyBorder="1" applyAlignment="1">
      <alignment horizontal="left"/>
    </xf>
    <xf numFmtId="0" fontId="33" fillId="35" borderId="11" xfId="0" applyFont="1" applyFill="1" applyBorder="1" applyAlignment="1">
      <alignment horizontal="left"/>
    </xf>
    <xf numFmtId="0" fontId="21" fillId="35" borderId="11" xfId="0" applyFont="1" applyFill="1" applyBorder="1" applyAlignment="1">
      <alignment horizontal="center"/>
    </xf>
    <xf numFmtId="164" fontId="21" fillId="35" borderId="11" xfId="0" applyNumberFormat="1" applyFont="1" applyFill="1" applyBorder="1"/>
    <xf numFmtId="0" fontId="21" fillId="35" borderId="11" xfId="0" applyFont="1" applyFill="1" applyBorder="1"/>
    <xf numFmtId="0" fontId="32" fillId="35" borderId="12" xfId="0" applyFont="1" applyFill="1" applyBorder="1" applyAlignment="1">
      <alignment horizontal="left"/>
    </xf>
    <xf numFmtId="0" fontId="35" fillId="35" borderId="0" xfId="0" applyFont="1" applyFill="1"/>
    <xf numFmtId="0" fontId="21" fillId="35" borderId="0" xfId="0" applyFont="1" applyFill="1" applyAlignment="1">
      <alignment horizontal="center"/>
    </xf>
    <xf numFmtId="164" fontId="21" fillId="35" borderId="0" xfId="0" applyNumberFormat="1" applyFont="1" applyFill="1"/>
    <xf numFmtId="0" fontId="21" fillId="35" borderId="0" xfId="0" applyFont="1" applyFill="1"/>
    <xf numFmtId="0" fontId="22" fillId="35" borderId="12" xfId="0" applyFont="1" applyFill="1" applyBorder="1" applyAlignment="1">
      <alignment horizontal="left"/>
    </xf>
    <xf numFmtId="0" fontId="21" fillId="35" borderId="0" xfId="0" applyFont="1" applyFill="1" applyAlignment="1">
      <alignment horizontal="left"/>
    </xf>
    <xf numFmtId="0" fontId="40" fillId="35" borderId="12" xfId="0" applyFont="1" applyFill="1" applyBorder="1" applyAlignment="1">
      <alignment horizontal="left"/>
    </xf>
    <xf numFmtId="0" fontId="34" fillId="35" borderId="0" xfId="0" applyFont="1" applyFill="1" applyAlignment="1">
      <alignment horizontal="left"/>
    </xf>
    <xf numFmtId="0" fontId="45" fillId="35" borderId="0" xfId="0" applyFont="1" applyFill="1"/>
    <xf numFmtId="14" fontId="21" fillId="35" borderId="0" xfId="0" applyNumberFormat="1" applyFont="1" applyFill="1" applyAlignment="1">
      <alignment horizontal="left"/>
    </xf>
    <xf numFmtId="0" fontId="40" fillId="35" borderId="13" xfId="0" applyFont="1" applyFill="1" applyBorder="1" applyAlignment="1">
      <alignment horizontal="left" wrapText="1"/>
    </xf>
    <xf numFmtId="0" fontId="21" fillId="35" borderId="14" xfId="0" applyFont="1" applyFill="1" applyBorder="1" applyAlignment="1">
      <alignment horizontal="center"/>
    </xf>
    <xf numFmtId="164" fontId="21" fillId="35" borderId="14" xfId="0" applyNumberFormat="1" applyFont="1" applyFill="1" applyBorder="1"/>
    <xf numFmtId="0" fontId="21" fillId="35" borderId="14" xfId="0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/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0" fontId="29" fillId="0" borderId="11" xfId="0" applyFont="1" applyBorder="1"/>
    <xf numFmtId="0" fontId="21" fillId="0" borderId="12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164" fontId="31" fillId="0" borderId="14" xfId="0" applyNumberFormat="1" applyFont="1" applyBorder="1"/>
    <xf numFmtId="0" fontId="31" fillId="0" borderId="14" xfId="0" applyFont="1" applyBorder="1"/>
    <xf numFmtId="0" fontId="42" fillId="0" borderId="0" xfId="0" applyFont="1"/>
    <xf numFmtId="164" fontId="21" fillId="0" borderId="15" xfId="0" applyNumberFormat="1" applyFont="1" applyBorder="1"/>
    <xf numFmtId="0" fontId="21" fillId="0" borderId="15" xfId="0" applyFont="1" applyBorder="1"/>
    <xf numFmtId="0" fontId="37" fillId="0" borderId="15" xfId="0" applyFont="1" applyBorder="1" applyAlignment="1">
      <alignment horizontal="center"/>
    </xf>
    <xf numFmtId="164" fontId="29" fillId="0" borderId="15" xfId="0" applyNumberFormat="1" applyFont="1" applyBorder="1"/>
    <xf numFmtId="0" fontId="27" fillId="0" borderId="15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37" fillId="0" borderId="15" xfId="0" applyFont="1" applyBorder="1"/>
    <xf numFmtId="0" fontId="21" fillId="0" borderId="18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164" fontId="38" fillId="0" borderId="16" xfId="0" applyNumberFormat="1" applyFont="1" applyBorder="1"/>
    <xf numFmtId="0" fontId="39" fillId="36" borderId="19" xfId="0" applyFont="1" applyFill="1" applyBorder="1" applyAlignment="1">
      <alignment horizontal="left"/>
    </xf>
    <xf numFmtId="0" fontId="40" fillId="36" borderId="20" xfId="0" applyFont="1" applyFill="1" applyBorder="1" applyAlignment="1">
      <alignment horizontal="left"/>
    </xf>
    <xf numFmtId="0" fontId="40" fillId="36" borderId="20" xfId="0" applyFont="1" applyFill="1" applyBorder="1" applyAlignment="1">
      <alignment horizontal="center"/>
    </xf>
    <xf numFmtId="164" fontId="40" fillId="36" borderId="20" xfId="0" applyNumberFormat="1" applyFont="1" applyFill="1" applyBorder="1"/>
    <xf numFmtId="0" fontId="39" fillId="36" borderId="20" xfId="0" applyFont="1" applyFill="1" applyBorder="1"/>
    <xf numFmtId="0" fontId="2" fillId="0" borderId="0" xfId="0" applyFont="1"/>
    <xf numFmtId="164" fontId="38" fillId="0" borderId="0" xfId="0" applyNumberFormat="1" applyFont="1"/>
    <xf numFmtId="164" fontId="21" fillId="0" borderId="17" xfId="0" applyNumberFormat="1" applyFont="1" applyBorder="1"/>
    <xf numFmtId="0" fontId="27" fillId="0" borderId="0" xfId="0" applyFont="1" applyAlignment="1">
      <alignment horizontal="left"/>
    </xf>
    <xf numFmtId="0" fontId="21" fillId="34" borderId="21" xfId="0" applyFont="1" applyFill="1" applyBorder="1" applyAlignment="1">
      <alignment horizontal="left"/>
    </xf>
    <xf numFmtId="0" fontId="30" fillId="34" borderId="22" xfId="0" applyFont="1" applyFill="1" applyBorder="1" applyAlignment="1">
      <alignment horizontal="left"/>
    </xf>
    <xf numFmtId="0" fontId="21" fillId="34" borderId="22" xfId="0" applyFont="1" applyFill="1" applyBorder="1" applyAlignment="1">
      <alignment horizontal="center"/>
    </xf>
    <xf numFmtId="164" fontId="21" fillId="34" borderId="22" xfId="0" applyNumberFormat="1" applyFont="1" applyFill="1" applyBorder="1"/>
    <xf numFmtId="0" fontId="21" fillId="34" borderId="22" xfId="0" applyFont="1" applyFill="1" applyBorder="1"/>
    <xf numFmtId="0" fontId="25" fillId="0" borderId="18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29" fillId="0" borderId="0" xfId="0" applyFont="1"/>
    <xf numFmtId="0" fontId="25" fillId="0" borderId="15" xfId="0" applyFont="1" applyBorder="1" applyAlignment="1">
      <alignment horizontal="left"/>
    </xf>
    <xf numFmtId="164" fontId="25" fillId="0" borderId="15" xfId="0" applyNumberFormat="1" applyFont="1" applyBorder="1"/>
    <xf numFmtId="0" fontId="21" fillId="33" borderId="19" xfId="0" applyFont="1" applyFill="1" applyBorder="1" applyAlignment="1">
      <alignment horizontal="left"/>
    </xf>
    <xf numFmtId="0" fontId="23" fillId="33" borderId="20" xfId="0" applyFont="1" applyFill="1" applyBorder="1" applyAlignment="1">
      <alignment horizontal="left"/>
    </xf>
    <xf numFmtId="0" fontId="28" fillId="33" borderId="20" xfId="0" applyFont="1" applyFill="1" applyBorder="1" applyAlignment="1">
      <alignment horizontal="center"/>
    </xf>
    <xf numFmtId="164" fontId="28" fillId="33" borderId="20" xfId="0" applyNumberFormat="1" applyFont="1" applyFill="1" applyBorder="1"/>
    <xf numFmtId="164" fontId="23" fillId="33" borderId="20" xfId="0" applyNumberFormat="1" applyFont="1" applyFill="1" applyBorder="1"/>
    <xf numFmtId="0" fontId="21" fillId="33" borderId="20" xfId="0" applyFont="1" applyFill="1" applyBorder="1"/>
    <xf numFmtId="0" fontId="23" fillId="38" borderId="14" xfId="0" applyFont="1" applyFill="1" applyBorder="1" applyAlignment="1" applyProtection="1">
      <alignment horizontal="left"/>
      <protection locked="0"/>
    </xf>
    <xf numFmtId="44" fontId="29" fillId="38" borderId="15" xfId="43" applyFont="1" applyFill="1" applyBorder="1" applyAlignment="1" applyProtection="1">
      <alignment horizontal="center"/>
      <protection locked="0"/>
    </xf>
    <xf numFmtId="164" fontId="24" fillId="38" borderId="15" xfId="0" applyNumberFormat="1" applyFont="1" applyFill="1" applyBorder="1" applyProtection="1">
      <protection locked="0"/>
    </xf>
    <xf numFmtId="0" fontId="48" fillId="0" borderId="23" xfId="0" applyFont="1" applyBorder="1" applyAlignment="1">
      <alignment horizontal="center" wrapText="1"/>
    </xf>
    <xf numFmtId="0" fontId="48" fillId="0" borderId="23" xfId="0" applyFont="1" applyBorder="1" applyAlignment="1">
      <alignment horizontal="center"/>
    </xf>
    <xf numFmtId="0" fontId="39" fillId="36" borderId="25" xfId="0" applyFont="1" applyFill="1" applyBorder="1" applyAlignment="1">
      <alignment horizontal="left"/>
    </xf>
    <xf numFmtId="0" fontId="40" fillId="36" borderId="26" xfId="0" applyFont="1" applyFill="1" applyBorder="1" applyAlignment="1">
      <alignment horizontal="left"/>
    </xf>
    <xf numFmtId="0" fontId="40" fillId="36" borderId="26" xfId="0" applyFont="1" applyFill="1" applyBorder="1" applyAlignment="1">
      <alignment horizontal="center"/>
    </xf>
    <xf numFmtId="164" fontId="40" fillId="36" borderId="26" xfId="0" applyNumberFormat="1" applyFont="1" applyFill="1" applyBorder="1"/>
    <xf numFmtId="0" fontId="39" fillId="36" borderId="26" xfId="0" applyFont="1" applyFill="1" applyBorder="1"/>
    <xf numFmtId="0" fontId="41" fillId="37" borderId="25" xfId="0" applyFont="1" applyFill="1" applyBorder="1" applyAlignment="1">
      <alignment horizontal="left" vertical="center"/>
    </xf>
    <xf numFmtId="0" fontId="43" fillId="37" borderId="26" xfId="0" applyFont="1" applyFill="1" applyBorder="1"/>
    <xf numFmtId="0" fontId="42" fillId="37" borderId="26" xfId="0" applyFont="1" applyFill="1" applyBorder="1" applyAlignment="1">
      <alignment horizontal="center"/>
    </xf>
    <xf numFmtId="44" fontId="44" fillId="37" borderId="26" xfId="43" applyFont="1" applyFill="1" applyBorder="1" applyAlignment="1" applyProtection="1">
      <alignment horizontal="center"/>
    </xf>
    <xf numFmtId="164" fontId="34" fillId="37" borderId="26" xfId="0" applyNumberFormat="1" applyFont="1" applyFill="1" applyBorder="1"/>
    <xf numFmtId="0" fontId="34" fillId="37" borderId="26" xfId="0" applyFont="1" applyFill="1" applyBorder="1"/>
    <xf numFmtId="0" fontId="20" fillId="0" borderId="27" xfId="0" applyFont="1" applyBorder="1" applyAlignment="1">
      <alignment horizontal="left"/>
    </xf>
    <xf numFmtId="0" fontId="20" fillId="0" borderId="28" xfId="0" applyFont="1" applyBorder="1"/>
    <xf numFmtId="0" fontId="37" fillId="0" borderId="28" xfId="0" applyFont="1" applyBorder="1" applyAlignment="1">
      <alignment horizontal="center"/>
    </xf>
    <xf numFmtId="44" fontId="29" fillId="0" borderId="28" xfId="43" applyFont="1" applyBorder="1" applyAlignment="1" applyProtection="1">
      <alignment horizontal="center"/>
    </xf>
    <xf numFmtId="164" fontId="29" fillId="0" borderId="28" xfId="0" applyNumberFormat="1" applyFont="1" applyBorder="1"/>
    <xf numFmtId="0" fontId="27" fillId="0" borderId="28" xfId="0" applyFont="1" applyBorder="1"/>
    <xf numFmtId="0" fontId="21" fillId="0" borderId="28" xfId="0" applyFont="1" applyBorder="1"/>
    <xf numFmtId="49" fontId="1" fillId="34" borderId="21" xfId="0" applyNumberFormat="1" applyFont="1" applyFill="1" applyBorder="1" applyAlignment="1">
      <alignment horizontal="left" vertical="center"/>
    </xf>
    <xf numFmtId="0" fontId="36" fillId="34" borderId="22" xfId="0" applyFont="1" applyFill="1" applyBorder="1"/>
    <xf numFmtId="44" fontId="29" fillId="34" borderId="22" xfId="43" applyFont="1" applyFill="1" applyBorder="1" applyAlignment="1" applyProtection="1">
      <alignment horizontal="center"/>
    </xf>
    <xf numFmtId="164" fontId="29" fillId="34" borderId="22" xfId="0" applyNumberFormat="1" applyFont="1" applyFill="1" applyBorder="1"/>
    <xf numFmtId="0" fontId="27" fillId="34" borderId="22" xfId="0" applyFont="1" applyFill="1" applyBorder="1"/>
    <xf numFmtId="49" fontId="1" fillId="34" borderId="25" xfId="0" applyNumberFormat="1" applyFont="1" applyFill="1" applyBorder="1" applyAlignment="1">
      <alignment horizontal="left" vertical="center"/>
    </xf>
    <xf numFmtId="0" fontId="36" fillId="34" borderId="26" xfId="0" applyFont="1" applyFill="1" applyBorder="1"/>
    <xf numFmtId="44" fontId="29" fillId="34" borderId="26" xfId="43" applyFont="1" applyFill="1" applyBorder="1" applyAlignment="1" applyProtection="1">
      <alignment horizontal="center"/>
    </xf>
    <xf numFmtId="164" fontId="29" fillId="34" borderId="26" xfId="0" applyNumberFormat="1" applyFont="1" applyFill="1" applyBorder="1"/>
    <xf numFmtId="0" fontId="27" fillId="34" borderId="26" xfId="0" applyFont="1" applyFill="1" applyBorder="1"/>
    <xf numFmtId="0" fontId="21" fillId="34" borderId="26" xfId="0" applyFont="1" applyFill="1" applyBorder="1"/>
    <xf numFmtId="0" fontId="21" fillId="34" borderId="25" xfId="0" applyFont="1" applyFill="1" applyBorder="1" applyAlignment="1">
      <alignment horizontal="left"/>
    </xf>
    <xf numFmtId="0" fontId="30" fillId="34" borderId="26" xfId="0" applyFont="1" applyFill="1" applyBorder="1" applyAlignment="1">
      <alignment horizontal="left"/>
    </xf>
    <xf numFmtId="0" fontId="21" fillId="34" borderId="26" xfId="0" applyFont="1" applyFill="1" applyBorder="1" applyAlignment="1">
      <alignment horizontal="center"/>
    </xf>
    <xf numFmtId="164" fontId="21" fillId="34" borderId="26" xfId="0" applyNumberFormat="1" applyFont="1" applyFill="1" applyBorder="1"/>
    <xf numFmtId="0" fontId="21" fillId="0" borderId="24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7" xfId="0" applyFont="1" applyBorder="1" applyAlignment="1">
      <alignment horizontal="center"/>
    </xf>
    <xf numFmtId="0" fontId="21" fillId="0" borderId="17" xfId="0" applyFont="1" applyBorder="1"/>
    <xf numFmtId="0" fontId="29" fillId="33" borderId="25" xfId="0" applyFont="1" applyFill="1" applyBorder="1" applyAlignment="1">
      <alignment horizontal="left"/>
    </xf>
    <xf numFmtId="0" fontId="40" fillId="33" borderId="26" xfId="0" applyFont="1" applyFill="1" applyBorder="1" applyAlignment="1">
      <alignment horizontal="left"/>
    </xf>
    <xf numFmtId="0" fontId="24" fillId="33" borderId="26" xfId="0" applyFont="1" applyFill="1" applyBorder="1" applyAlignment="1">
      <alignment horizontal="center"/>
    </xf>
    <xf numFmtId="164" fontId="24" fillId="33" borderId="26" xfId="0" applyNumberFormat="1" applyFont="1" applyFill="1" applyBorder="1"/>
    <xf numFmtId="0" fontId="29" fillId="33" borderId="26" xfId="0" applyFont="1" applyFill="1" applyBorder="1"/>
    <xf numFmtId="164" fontId="21" fillId="0" borderId="15" xfId="0" applyNumberFormat="1" applyFont="1" applyBorder="1" applyProtection="1">
      <protection locked="0"/>
    </xf>
    <xf numFmtId="164" fontId="24" fillId="0" borderId="15" xfId="0" applyNumberFormat="1" applyFont="1" applyBorder="1" applyProtection="1">
      <protection locked="0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4" fontId="28" fillId="0" borderId="0" xfId="0" applyNumberFormat="1" applyFont="1"/>
    <xf numFmtId="164" fontId="23" fillId="0" borderId="0" xfId="0" applyNumberFormat="1" applyFont="1"/>
    <xf numFmtId="0" fontId="1" fillId="0" borderId="0" xfId="0" applyFont="1"/>
    <xf numFmtId="0" fontId="48" fillId="0" borderId="12" xfId="0" applyFont="1" applyBorder="1" applyAlignment="1">
      <alignment horizontal="center"/>
    </xf>
    <xf numFmtId="0" fontId="37" fillId="0" borderId="28" xfId="0" applyFont="1" applyBorder="1"/>
    <xf numFmtId="44" fontId="29" fillId="0" borderId="28" xfId="43" applyFont="1" applyFill="1" applyBorder="1" applyAlignment="1" applyProtection="1">
      <alignment horizontal="center"/>
      <protection locked="0"/>
    </xf>
    <xf numFmtId="164" fontId="21" fillId="0" borderId="28" xfId="0" applyNumberFormat="1" applyFont="1" applyBorder="1"/>
    <xf numFmtId="0" fontId="21" fillId="0" borderId="28" xfId="0" applyFont="1" applyBorder="1" applyProtection="1">
      <protection locked="0"/>
    </xf>
    <xf numFmtId="0" fontId="48" fillId="0" borderId="18" xfId="0" applyFont="1" applyBorder="1" applyAlignment="1">
      <alignment horizontal="center"/>
    </xf>
    <xf numFmtId="0" fontId="39" fillId="0" borderId="24" xfId="0" applyFont="1" applyBorder="1" applyAlignment="1">
      <alignment horizontal="left"/>
    </xf>
    <xf numFmtId="0" fontId="40" fillId="0" borderId="17" xfId="0" applyFont="1" applyBorder="1" applyAlignment="1">
      <alignment horizontal="left"/>
    </xf>
    <xf numFmtId="0" fontId="40" fillId="0" borderId="17" xfId="0" applyFont="1" applyBorder="1" applyAlignment="1">
      <alignment horizontal="center"/>
    </xf>
    <xf numFmtId="164" fontId="40" fillId="0" borderId="17" xfId="0" applyNumberFormat="1" applyFont="1" applyBorder="1"/>
    <xf numFmtId="0" fontId="39" fillId="0" borderId="17" xfId="0" applyFont="1" applyBorder="1"/>
    <xf numFmtId="0" fontId="39" fillId="0" borderId="19" xfId="0" applyFont="1" applyBorder="1" applyAlignment="1">
      <alignment horizontal="left"/>
    </xf>
    <xf numFmtId="0" fontId="40" fillId="0" borderId="20" xfId="0" applyFont="1" applyBorder="1" applyAlignment="1">
      <alignment horizontal="left"/>
    </xf>
    <xf numFmtId="0" fontId="40" fillId="0" borderId="20" xfId="0" applyFont="1" applyBorder="1" applyAlignment="1">
      <alignment horizontal="center"/>
    </xf>
    <xf numFmtId="164" fontId="40" fillId="0" borderId="20" xfId="0" applyNumberFormat="1" applyFont="1" applyBorder="1"/>
    <xf numFmtId="0" fontId="39" fillId="0" borderId="20" xfId="0" applyFont="1" applyBorder="1"/>
    <xf numFmtId="49" fontId="26" fillId="0" borderId="30" xfId="0" applyNumberFormat="1" applyFont="1" applyBorder="1" applyAlignment="1">
      <alignment horizontal="center"/>
    </xf>
    <xf numFmtId="0" fontId="46" fillId="0" borderId="31" xfId="0" applyFont="1" applyBorder="1" applyAlignment="1">
      <alignment horizontal="center"/>
    </xf>
    <xf numFmtId="49" fontId="24" fillId="0" borderId="29" xfId="0" applyNumberFormat="1" applyFont="1" applyBorder="1" applyAlignment="1">
      <alignment horizont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2 2" xfId="42" xr:uid="{00000000-0005-0000-0000-00000E000000}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sis" xfId="44" xr:uid="{075146AD-B7BC-4C9E-A2FF-9CBED549B7D2}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A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96F-BCB1-044B-8787-1F80BE0216BF}">
  <dimension ref="A1:M78"/>
  <sheetViews>
    <sheetView tabSelected="1" topLeftCell="A15" zoomScale="80" zoomScaleNormal="80" workbookViewId="0">
      <selection activeCell="C8" sqref="C8"/>
    </sheetView>
  </sheetViews>
  <sheetFormatPr defaultColWidth="11.5546875" defaultRowHeight="14.4" x14ac:dyDescent="0.3"/>
  <cols>
    <col min="1" max="1" width="8.109375" customWidth="1"/>
    <col min="2" max="2" width="13.109375" style="5" customWidth="1"/>
    <col min="3" max="3" width="66.44140625" customWidth="1"/>
    <col min="5" max="5" width="15.109375" bestFit="1" customWidth="1"/>
    <col min="6" max="6" width="15.6640625" customWidth="1"/>
    <col min="7" max="7" width="3.44140625" customWidth="1"/>
    <col min="8" max="8" width="36.33203125" bestFit="1" customWidth="1"/>
    <col min="9" max="9" width="36.33203125" customWidth="1"/>
    <col min="10" max="10" width="35.88671875" customWidth="1"/>
  </cols>
  <sheetData>
    <row r="1" spans="2:10" ht="15" thickBot="1" x14ac:dyDescent="0.35"/>
    <row r="2" spans="2:10" ht="24.6" x14ac:dyDescent="0.4">
      <c r="B2" s="6"/>
      <c r="C2" s="7"/>
      <c r="D2" s="8"/>
      <c r="E2" s="9"/>
      <c r="F2" s="10"/>
      <c r="G2" s="10"/>
      <c r="H2" s="10"/>
      <c r="I2" s="10"/>
      <c r="J2" s="10"/>
    </row>
    <row r="3" spans="2:10" ht="24.6" x14ac:dyDescent="0.4">
      <c r="B3" s="11"/>
      <c r="C3" s="12" t="s">
        <v>0</v>
      </c>
      <c r="D3" s="13"/>
      <c r="E3" s="14"/>
      <c r="F3" s="15"/>
      <c r="G3" s="15"/>
      <c r="H3" s="15"/>
      <c r="I3" s="15"/>
      <c r="J3" s="15"/>
    </row>
    <row r="4" spans="2:10" ht="24.6" x14ac:dyDescent="0.4">
      <c r="B4" s="16" t="s">
        <v>1</v>
      </c>
      <c r="C4" s="17"/>
      <c r="D4" s="13"/>
      <c r="E4" s="14"/>
      <c r="F4" s="15"/>
      <c r="G4" s="15"/>
      <c r="H4" s="15"/>
      <c r="I4" s="15"/>
      <c r="J4" s="15"/>
    </row>
    <row r="5" spans="2:10" ht="17.399999999999999" x14ac:dyDescent="0.3">
      <c r="B5" s="18" t="s">
        <v>2</v>
      </c>
      <c r="C5" s="19" t="s">
        <v>3</v>
      </c>
      <c r="D5" s="13"/>
      <c r="E5" s="14"/>
      <c r="F5" s="15"/>
      <c r="G5" s="15"/>
      <c r="H5" s="15"/>
      <c r="I5" s="15"/>
      <c r="J5" s="15"/>
    </row>
    <row r="6" spans="2:10" ht="15.6" x14ac:dyDescent="0.3">
      <c r="B6" s="18" t="s">
        <v>4</v>
      </c>
      <c r="C6" s="20" t="s">
        <v>5</v>
      </c>
      <c r="D6" s="13"/>
      <c r="E6" s="14"/>
      <c r="F6" s="15"/>
      <c r="G6" s="15"/>
      <c r="H6" s="15"/>
      <c r="I6" s="15"/>
      <c r="J6" s="15"/>
    </row>
    <row r="7" spans="2:10" ht="15.6" x14ac:dyDescent="0.3">
      <c r="B7" s="18" t="s">
        <v>6</v>
      </c>
      <c r="C7" s="20" t="s">
        <v>80</v>
      </c>
      <c r="D7" s="13"/>
      <c r="E7" s="14"/>
      <c r="F7" s="15"/>
      <c r="G7" s="15"/>
      <c r="H7" s="15"/>
      <c r="I7" s="15"/>
      <c r="J7" s="15"/>
    </row>
    <row r="8" spans="2:10" ht="15.6" x14ac:dyDescent="0.3">
      <c r="B8" s="18" t="s">
        <v>7</v>
      </c>
      <c r="C8" s="21">
        <v>46070</v>
      </c>
      <c r="D8" s="13"/>
      <c r="E8" s="14"/>
      <c r="F8" s="15"/>
      <c r="G8" s="15"/>
      <c r="H8" s="15"/>
      <c r="I8" s="15"/>
      <c r="J8" s="15"/>
    </row>
    <row r="9" spans="2:10" ht="31.8" thickBot="1" x14ac:dyDescent="0.35">
      <c r="B9" s="22" t="s">
        <v>8</v>
      </c>
      <c r="C9" s="85" t="s">
        <v>9</v>
      </c>
      <c r="D9" s="23"/>
      <c r="E9" s="24"/>
      <c r="F9" s="25"/>
      <c r="G9" s="25"/>
      <c r="H9" s="25"/>
      <c r="I9" s="25"/>
      <c r="J9" s="25"/>
    </row>
    <row r="10" spans="2:10" ht="18" customHeight="1" thickBot="1" x14ac:dyDescent="0.35">
      <c r="B10" s="26"/>
      <c r="C10" s="27"/>
      <c r="D10" s="28"/>
      <c r="E10" s="29"/>
      <c r="F10" s="30"/>
      <c r="G10" s="30"/>
      <c r="H10" s="30"/>
      <c r="I10" s="30"/>
      <c r="J10" s="30"/>
    </row>
    <row r="11" spans="2:10" ht="37.200000000000003" customHeight="1" x14ac:dyDescent="0.3">
      <c r="B11" s="31" t="s">
        <v>10</v>
      </c>
      <c r="C11" s="32" t="s">
        <v>11</v>
      </c>
      <c r="D11" s="33" t="s">
        <v>12</v>
      </c>
      <c r="E11" s="34" t="s">
        <v>13</v>
      </c>
      <c r="F11" s="34" t="s">
        <v>14</v>
      </c>
      <c r="G11" s="35"/>
      <c r="H11" s="33" t="s">
        <v>15</v>
      </c>
      <c r="I11" s="33" t="s">
        <v>16</v>
      </c>
      <c r="J11" s="157" t="s">
        <v>79</v>
      </c>
    </row>
    <row r="12" spans="2:10" x14ac:dyDescent="0.3">
      <c r="B12" s="36"/>
      <c r="C12" s="27"/>
      <c r="D12" s="28"/>
      <c r="E12" s="29"/>
      <c r="F12" s="29"/>
      <c r="G12" s="30"/>
      <c r="H12" s="37"/>
      <c r="I12" s="37"/>
      <c r="J12" s="155"/>
    </row>
    <row r="13" spans="2:10" ht="15" thickBot="1" x14ac:dyDescent="0.35">
      <c r="B13" s="38"/>
      <c r="C13" s="39"/>
      <c r="D13" s="40"/>
      <c r="E13" s="41" t="s">
        <v>17</v>
      </c>
      <c r="F13" s="42"/>
      <c r="G13" s="43"/>
      <c r="H13" s="41" t="s">
        <v>17</v>
      </c>
      <c r="I13" s="41" t="s">
        <v>18</v>
      </c>
      <c r="J13" s="156" t="s">
        <v>17</v>
      </c>
    </row>
    <row r="14" spans="2:10" ht="15" thickBot="1" x14ac:dyDescent="0.35">
      <c r="B14" s="27"/>
      <c r="C14" s="27"/>
      <c r="D14" s="28"/>
      <c r="E14" s="29"/>
      <c r="F14" s="29"/>
      <c r="G14" s="30"/>
      <c r="H14" s="30"/>
      <c r="I14" s="30"/>
      <c r="J14" s="30"/>
    </row>
    <row r="15" spans="2:10" s="44" customFormat="1" ht="18.600000000000001" thickBot="1" x14ac:dyDescent="0.4">
      <c r="B15" s="95"/>
      <c r="C15" s="96" t="s">
        <v>19</v>
      </c>
      <c r="D15" s="97"/>
      <c r="E15" s="98"/>
      <c r="F15" s="99"/>
      <c r="G15" s="100"/>
      <c r="H15" s="100"/>
      <c r="I15" s="100"/>
      <c r="J15" s="100"/>
    </row>
    <row r="16" spans="2:10" ht="15" thickBot="1" x14ac:dyDescent="0.35">
      <c r="B16" s="101"/>
      <c r="C16" s="102"/>
      <c r="D16" s="103"/>
      <c r="E16" s="104"/>
      <c r="F16" s="105"/>
      <c r="G16" s="106"/>
      <c r="H16" s="107"/>
      <c r="I16" s="107"/>
      <c r="J16" s="107"/>
    </row>
    <row r="17" spans="2:10" ht="15.6" x14ac:dyDescent="0.3">
      <c r="B17" s="108" t="s">
        <v>20</v>
      </c>
      <c r="C17" s="109" t="s">
        <v>21</v>
      </c>
      <c r="D17" s="109"/>
      <c r="E17" s="110"/>
      <c r="F17" s="111"/>
      <c r="G17" s="112"/>
      <c r="H17" s="70"/>
      <c r="I17" s="70"/>
      <c r="J17" s="70"/>
    </row>
    <row r="18" spans="2:10" x14ac:dyDescent="0.3">
      <c r="B18" s="88" t="s">
        <v>22</v>
      </c>
      <c r="C18" s="52" t="s">
        <v>23</v>
      </c>
      <c r="D18" s="51">
        <v>63</v>
      </c>
      <c r="E18" s="86">
        <v>0</v>
      </c>
      <c r="F18" s="48">
        <f t="shared" ref="F18:F36" si="0">D18*E18</f>
        <v>0</v>
      </c>
      <c r="G18" s="4"/>
      <c r="H18" s="3"/>
      <c r="I18" s="3"/>
      <c r="J18" s="86">
        <v>0</v>
      </c>
    </row>
    <row r="19" spans="2:10" x14ac:dyDescent="0.3">
      <c r="B19" s="88" t="s">
        <v>24</v>
      </c>
      <c r="C19" s="52" t="s">
        <v>25</v>
      </c>
      <c r="D19" s="47">
        <v>50</v>
      </c>
      <c r="E19" s="86">
        <v>0</v>
      </c>
      <c r="F19" s="48">
        <f t="shared" si="0"/>
        <v>0</v>
      </c>
      <c r="G19" s="4"/>
      <c r="H19" s="3"/>
      <c r="I19" s="3"/>
      <c r="J19" s="86">
        <v>0</v>
      </c>
    </row>
    <row r="20" spans="2:10" x14ac:dyDescent="0.3">
      <c r="B20" s="89" t="s">
        <v>26</v>
      </c>
      <c r="C20" s="52" t="s">
        <v>27</v>
      </c>
      <c r="D20" s="47">
        <v>3</v>
      </c>
      <c r="E20" s="86">
        <v>0</v>
      </c>
      <c r="F20" s="48">
        <f t="shared" si="0"/>
        <v>0</v>
      </c>
      <c r="G20" s="4"/>
      <c r="H20" s="3"/>
      <c r="I20" s="3"/>
      <c r="J20" s="86">
        <v>0</v>
      </c>
    </row>
    <row r="21" spans="2:10" x14ac:dyDescent="0.3">
      <c r="B21" s="89" t="s">
        <v>28</v>
      </c>
      <c r="C21" s="52" t="s">
        <v>29</v>
      </c>
      <c r="D21" s="47">
        <v>24</v>
      </c>
      <c r="E21" s="86">
        <v>0</v>
      </c>
      <c r="F21" s="48">
        <f t="shared" si="0"/>
        <v>0</v>
      </c>
      <c r="G21" s="4"/>
      <c r="H21" s="3"/>
      <c r="I21" s="3"/>
      <c r="J21" s="86">
        <v>0</v>
      </c>
    </row>
    <row r="22" spans="2:10" x14ac:dyDescent="0.3">
      <c r="B22" s="89" t="s">
        <v>30</v>
      </c>
      <c r="C22" s="50" t="s">
        <v>31</v>
      </c>
      <c r="D22" s="51">
        <v>16</v>
      </c>
      <c r="E22" s="86">
        <v>0</v>
      </c>
      <c r="F22" s="48">
        <f t="shared" si="0"/>
        <v>0</v>
      </c>
      <c r="G22" s="49"/>
      <c r="H22" s="3"/>
      <c r="I22" s="3"/>
      <c r="J22" s="86">
        <v>0</v>
      </c>
    </row>
    <row r="23" spans="2:10" x14ac:dyDescent="0.3">
      <c r="B23" s="89" t="s">
        <v>32</v>
      </c>
      <c r="C23" s="52" t="s">
        <v>33</v>
      </c>
      <c r="D23" s="47">
        <v>4</v>
      </c>
      <c r="E23" s="86">
        <v>0</v>
      </c>
      <c r="F23" s="48">
        <f t="shared" si="0"/>
        <v>0</v>
      </c>
      <c r="G23" s="50"/>
      <c r="H23" s="3"/>
      <c r="I23" s="3"/>
      <c r="J23" s="86">
        <v>0</v>
      </c>
    </row>
    <row r="24" spans="2:10" x14ac:dyDescent="0.3">
      <c r="B24" s="89" t="s">
        <v>34</v>
      </c>
      <c r="C24" s="52" t="s">
        <v>35</v>
      </c>
      <c r="D24" s="47">
        <v>17</v>
      </c>
      <c r="E24" s="86">
        <v>0</v>
      </c>
      <c r="F24" s="45">
        <f t="shared" si="0"/>
        <v>0</v>
      </c>
      <c r="G24" s="1"/>
      <c r="H24" s="3"/>
      <c r="I24" s="3"/>
      <c r="J24" s="86">
        <v>0</v>
      </c>
    </row>
    <row r="25" spans="2:10" x14ac:dyDescent="0.3">
      <c r="B25" s="89" t="s">
        <v>36</v>
      </c>
      <c r="C25" s="50" t="s">
        <v>37</v>
      </c>
      <c r="D25" s="47">
        <v>12</v>
      </c>
      <c r="E25" s="86">
        <v>0</v>
      </c>
      <c r="F25" s="45">
        <f t="shared" si="0"/>
        <v>0</v>
      </c>
      <c r="G25" s="1"/>
      <c r="H25" s="3"/>
      <c r="I25" s="3"/>
      <c r="J25" s="86">
        <v>0</v>
      </c>
    </row>
    <row r="26" spans="2:10" x14ac:dyDescent="0.3">
      <c r="B26" s="89" t="s">
        <v>38</v>
      </c>
      <c r="C26" s="50" t="s">
        <v>37</v>
      </c>
      <c r="D26" s="47">
        <v>12</v>
      </c>
      <c r="E26" s="86">
        <v>0</v>
      </c>
      <c r="F26" s="45">
        <f t="shared" si="0"/>
        <v>0</v>
      </c>
      <c r="G26" s="1"/>
      <c r="H26" s="3"/>
      <c r="I26" s="3"/>
      <c r="J26" s="86">
        <v>0</v>
      </c>
    </row>
    <row r="27" spans="2:10" x14ac:dyDescent="0.3">
      <c r="B27" s="89" t="s">
        <v>39</v>
      </c>
      <c r="C27" s="50" t="s">
        <v>37</v>
      </c>
      <c r="D27" s="47">
        <v>11</v>
      </c>
      <c r="E27" s="86">
        <v>0</v>
      </c>
      <c r="F27" s="45">
        <f t="shared" si="0"/>
        <v>0</v>
      </c>
      <c r="G27" s="1"/>
      <c r="H27" s="3"/>
      <c r="I27" s="3"/>
      <c r="J27" s="86">
        <v>0</v>
      </c>
    </row>
    <row r="28" spans="2:10" x14ac:dyDescent="0.3">
      <c r="B28" s="89" t="s">
        <v>40</v>
      </c>
      <c r="C28" s="52" t="s">
        <v>41</v>
      </c>
      <c r="D28" s="47">
        <v>30</v>
      </c>
      <c r="E28" s="86">
        <v>0</v>
      </c>
      <c r="F28" s="45">
        <f t="shared" si="0"/>
        <v>0</v>
      </c>
      <c r="G28" s="1"/>
      <c r="H28" s="3"/>
      <c r="I28" s="3"/>
      <c r="J28" s="86">
        <v>0</v>
      </c>
    </row>
    <row r="29" spans="2:10" x14ac:dyDescent="0.3">
      <c r="B29" s="89" t="s">
        <v>42</v>
      </c>
      <c r="C29" s="52" t="s">
        <v>43</v>
      </c>
      <c r="D29" s="47">
        <v>54</v>
      </c>
      <c r="E29" s="86">
        <v>0</v>
      </c>
      <c r="F29" s="45">
        <f t="shared" si="0"/>
        <v>0</v>
      </c>
      <c r="G29" s="1"/>
      <c r="H29" s="3"/>
      <c r="I29" s="3"/>
      <c r="J29" s="86">
        <v>0</v>
      </c>
    </row>
    <row r="30" spans="2:10" x14ac:dyDescent="0.3">
      <c r="B30" s="89" t="s">
        <v>44</v>
      </c>
      <c r="C30" s="52" t="s">
        <v>45</v>
      </c>
      <c r="D30" s="47">
        <v>30</v>
      </c>
      <c r="E30" s="86">
        <v>0</v>
      </c>
      <c r="F30" s="45">
        <f t="shared" si="0"/>
        <v>0</v>
      </c>
      <c r="G30" s="1"/>
      <c r="H30" s="3"/>
      <c r="I30" s="3"/>
      <c r="J30" s="86">
        <v>0</v>
      </c>
    </row>
    <row r="31" spans="2:10" x14ac:dyDescent="0.3">
      <c r="B31" s="89" t="s">
        <v>46</v>
      </c>
      <c r="C31" s="52" t="s">
        <v>47</v>
      </c>
      <c r="D31" s="47">
        <v>7</v>
      </c>
      <c r="E31" s="86">
        <v>0</v>
      </c>
      <c r="F31" s="45">
        <f t="shared" si="0"/>
        <v>0</v>
      </c>
      <c r="G31" s="46"/>
      <c r="H31" s="3"/>
      <c r="I31" s="3"/>
      <c r="J31" s="86">
        <v>0</v>
      </c>
    </row>
    <row r="32" spans="2:10" x14ac:dyDescent="0.3">
      <c r="B32" s="89" t="s">
        <v>48</v>
      </c>
      <c r="C32" s="52" t="s">
        <v>49</v>
      </c>
      <c r="D32" s="47">
        <v>6</v>
      </c>
      <c r="E32" s="86">
        <v>0</v>
      </c>
      <c r="F32" s="45">
        <f t="shared" si="0"/>
        <v>0</v>
      </c>
      <c r="G32" s="1"/>
      <c r="H32" s="3"/>
      <c r="I32" s="3"/>
      <c r="J32" s="86">
        <v>0</v>
      </c>
    </row>
    <row r="33" spans="1:13" x14ac:dyDescent="0.3">
      <c r="B33" s="89" t="s">
        <v>50</v>
      </c>
      <c r="C33" s="52" t="s">
        <v>51</v>
      </c>
      <c r="D33" s="47">
        <v>6</v>
      </c>
      <c r="E33" s="86">
        <v>0</v>
      </c>
      <c r="F33" s="45">
        <f t="shared" si="0"/>
        <v>0</v>
      </c>
      <c r="G33" s="1"/>
      <c r="H33" s="3"/>
      <c r="I33" s="3"/>
      <c r="J33" s="86">
        <v>0</v>
      </c>
    </row>
    <row r="34" spans="1:13" x14ac:dyDescent="0.3">
      <c r="B34" s="89" t="s">
        <v>52</v>
      </c>
      <c r="C34" s="52" t="s">
        <v>53</v>
      </c>
      <c r="D34" s="47">
        <v>10</v>
      </c>
      <c r="E34" s="86">
        <v>0</v>
      </c>
      <c r="F34" s="45">
        <f t="shared" si="0"/>
        <v>0</v>
      </c>
      <c r="G34" s="1"/>
      <c r="H34" s="3"/>
      <c r="I34" s="3"/>
      <c r="J34" s="86">
        <v>0</v>
      </c>
    </row>
    <row r="35" spans="1:13" x14ac:dyDescent="0.3">
      <c r="B35" s="89" t="s">
        <v>54</v>
      </c>
      <c r="C35" s="52" t="s">
        <v>55</v>
      </c>
      <c r="D35" s="47">
        <v>3</v>
      </c>
      <c r="E35" s="86">
        <v>0</v>
      </c>
      <c r="F35" s="45">
        <f t="shared" si="0"/>
        <v>0</v>
      </c>
      <c r="G35" s="1"/>
      <c r="H35" s="3"/>
      <c r="I35" s="3"/>
      <c r="J35" s="86">
        <v>0</v>
      </c>
    </row>
    <row r="36" spans="1:13" x14ac:dyDescent="0.3">
      <c r="B36" s="144" t="s">
        <v>56</v>
      </c>
      <c r="C36" s="52" t="s">
        <v>57</v>
      </c>
      <c r="D36" s="47">
        <v>11</v>
      </c>
      <c r="E36" s="86">
        <v>0</v>
      </c>
      <c r="F36" s="45">
        <f t="shared" si="0"/>
        <v>0</v>
      </c>
      <c r="G36" s="1"/>
      <c r="H36" s="3"/>
      <c r="I36" s="3"/>
      <c r="J36" s="86">
        <v>0</v>
      </c>
    </row>
    <row r="37" spans="1:13" ht="15" thickBot="1" x14ac:dyDescent="0.35">
      <c r="B37" s="139"/>
      <c r="C37" s="140"/>
      <c r="D37" s="103"/>
      <c r="E37" s="141"/>
      <c r="F37" s="142"/>
      <c r="G37" s="143"/>
      <c r="H37" s="143"/>
      <c r="I37" s="143"/>
      <c r="J37" s="143"/>
    </row>
    <row r="38" spans="1:13" s="62" customFormat="1" ht="16.2" thickBot="1" x14ac:dyDescent="0.35">
      <c r="A38" s="138"/>
      <c r="B38" s="90"/>
      <c r="C38" s="91" t="s">
        <v>58</v>
      </c>
      <c r="D38" s="92"/>
      <c r="E38" s="93"/>
      <c r="F38" s="93">
        <f>SUM(F18:F36)</f>
        <v>0</v>
      </c>
      <c r="G38" s="94"/>
      <c r="H38" s="94"/>
      <c r="I38" s="94"/>
      <c r="J38" s="94"/>
      <c r="K38" s="138"/>
      <c r="L38" s="138"/>
      <c r="M38" s="138"/>
    </row>
    <row r="39" spans="1:13" s="62" customFormat="1" ht="16.2" thickBot="1" x14ac:dyDescent="0.35">
      <c r="A39" s="138"/>
      <c r="B39" s="145"/>
      <c r="C39" s="146"/>
      <c r="D39" s="147"/>
      <c r="E39" s="148"/>
      <c r="F39" s="148"/>
      <c r="G39" s="149"/>
      <c r="H39" s="149"/>
      <c r="I39" s="149"/>
      <c r="J39" s="149"/>
      <c r="K39" s="138"/>
      <c r="L39" s="138"/>
      <c r="M39" s="138"/>
    </row>
    <row r="40" spans="1:13" ht="16.2" thickBot="1" x14ac:dyDescent="0.35">
      <c r="B40" s="113" t="s">
        <v>20</v>
      </c>
      <c r="C40" s="114" t="s">
        <v>59</v>
      </c>
      <c r="D40" s="114"/>
      <c r="E40" s="115"/>
      <c r="F40" s="116"/>
      <c r="G40" s="117"/>
      <c r="H40" s="118"/>
      <c r="I40" s="118"/>
      <c r="J40" s="118"/>
    </row>
    <row r="41" spans="1:13" x14ac:dyDescent="0.3">
      <c r="B41" s="88" t="s">
        <v>60</v>
      </c>
      <c r="C41" s="52" t="s">
        <v>61</v>
      </c>
      <c r="D41" s="51">
        <v>20</v>
      </c>
      <c r="E41" s="86">
        <v>0</v>
      </c>
      <c r="F41" s="48">
        <f t="shared" ref="F41:F45" si="1">D41*E41</f>
        <v>0</v>
      </c>
      <c r="G41" s="4"/>
      <c r="H41" s="3"/>
      <c r="I41" s="3"/>
      <c r="J41" s="86">
        <v>0</v>
      </c>
    </row>
    <row r="42" spans="1:13" x14ac:dyDescent="0.3">
      <c r="B42" s="88" t="s">
        <v>62</v>
      </c>
      <c r="C42" s="52" t="s">
        <v>63</v>
      </c>
      <c r="D42" s="51">
        <v>12</v>
      </c>
      <c r="E42" s="86">
        <v>0</v>
      </c>
      <c r="F42" s="48">
        <f t="shared" si="1"/>
        <v>0</v>
      </c>
      <c r="G42" s="4"/>
      <c r="H42" s="3"/>
      <c r="I42" s="3"/>
      <c r="J42" s="86">
        <v>0</v>
      </c>
    </row>
    <row r="43" spans="1:13" x14ac:dyDescent="0.3">
      <c r="B43" s="88" t="s">
        <v>64</v>
      </c>
      <c r="C43" s="52" t="s">
        <v>23</v>
      </c>
      <c r="D43" s="47">
        <v>59</v>
      </c>
      <c r="E43" s="86">
        <v>0</v>
      </c>
      <c r="F43" s="48">
        <f t="shared" si="1"/>
        <v>0</v>
      </c>
      <c r="G43" s="4"/>
      <c r="H43" s="3"/>
      <c r="I43" s="3"/>
      <c r="J43" s="86">
        <v>0</v>
      </c>
    </row>
    <row r="44" spans="1:13" x14ac:dyDescent="0.3">
      <c r="B44" s="88" t="s">
        <v>65</v>
      </c>
      <c r="C44" s="52" t="s">
        <v>23</v>
      </c>
      <c r="D44" s="47">
        <v>14</v>
      </c>
      <c r="E44" s="86">
        <v>0</v>
      </c>
      <c r="F44" s="48">
        <f t="shared" si="1"/>
        <v>0</v>
      </c>
      <c r="G44" s="4"/>
      <c r="H44" s="3"/>
      <c r="I44" s="3"/>
      <c r="J44" s="86">
        <v>0</v>
      </c>
    </row>
    <row r="45" spans="1:13" x14ac:dyDescent="0.3">
      <c r="B45" s="88" t="s">
        <v>66</v>
      </c>
      <c r="C45" s="52" t="s">
        <v>23</v>
      </c>
      <c r="D45" s="47">
        <v>4</v>
      </c>
      <c r="E45" s="86">
        <v>0</v>
      </c>
      <c r="F45" s="45">
        <f t="shared" si="1"/>
        <v>0</v>
      </c>
      <c r="G45" s="1"/>
      <c r="H45" s="3"/>
      <c r="I45" s="3"/>
      <c r="J45" s="86">
        <v>0</v>
      </c>
    </row>
    <row r="46" spans="1:13" x14ac:dyDescent="0.3">
      <c r="B46" s="53"/>
      <c r="C46" s="54"/>
      <c r="D46" s="55"/>
      <c r="E46" s="45"/>
      <c r="F46" s="56"/>
      <c r="G46" s="46"/>
      <c r="H46" s="46"/>
      <c r="I46" s="46"/>
      <c r="J46" s="46"/>
    </row>
    <row r="47" spans="1:13" s="62" customFormat="1" ht="16.2" thickBot="1" x14ac:dyDescent="0.35">
      <c r="A47" s="138"/>
      <c r="B47" s="57"/>
      <c r="C47" s="58" t="s">
        <v>67</v>
      </c>
      <c r="D47" s="59"/>
      <c r="E47" s="60"/>
      <c r="F47" s="60">
        <f>SUM(F41:F45)</f>
        <v>0</v>
      </c>
      <c r="G47" s="61"/>
      <c r="H47" s="61"/>
      <c r="I47" s="61"/>
      <c r="J47" s="61"/>
      <c r="K47" s="138"/>
      <c r="L47" s="138"/>
      <c r="M47" s="138"/>
    </row>
    <row r="48" spans="1:13" s="62" customFormat="1" ht="16.2" thickBot="1" x14ac:dyDescent="0.35">
      <c r="A48" s="138"/>
      <c r="B48" s="150"/>
      <c r="C48" s="151"/>
      <c r="D48" s="152"/>
      <c r="E48" s="153"/>
      <c r="F48" s="153"/>
      <c r="G48" s="154"/>
      <c r="H48" s="154"/>
      <c r="I48" s="154"/>
      <c r="J48" s="154"/>
      <c r="K48" s="138"/>
      <c r="L48" s="138"/>
      <c r="M48" s="138"/>
    </row>
    <row r="49" spans="1:13" s="62" customFormat="1" ht="16.2" thickBot="1" x14ac:dyDescent="0.35">
      <c r="A49" s="138"/>
      <c r="B49" s="57"/>
      <c r="C49" s="58" t="s">
        <v>68</v>
      </c>
      <c r="D49" s="59"/>
      <c r="E49" s="60"/>
      <c r="F49" s="60">
        <f>F38+F47</f>
        <v>0</v>
      </c>
      <c r="G49" s="61"/>
      <c r="H49" s="61"/>
      <c r="I49" s="61"/>
      <c r="J49" s="61"/>
      <c r="K49" s="138"/>
      <c r="L49" s="138"/>
      <c r="M49" s="138"/>
    </row>
    <row r="50" spans="1:13" x14ac:dyDescent="0.3">
      <c r="B50" s="27"/>
      <c r="C50" s="27"/>
      <c r="D50" s="28"/>
      <c r="E50" s="29"/>
      <c r="F50" s="63"/>
      <c r="G50" s="30"/>
      <c r="H50" s="30"/>
      <c r="I50" s="30"/>
      <c r="J50" s="30"/>
    </row>
    <row r="51" spans="1:13" ht="15" thickBot="1" x14ac:dyDescent="0.35">
      <c r="A51" s="30"/>
      <c r="B51" s="27"/>
      <c r="C51" s="65"/>
      <c r="D51" s="28"/>
      <c r="E51" s="29"/>
      <c r="F51" s="29"/>
      <c r="G51" s="30"/>
      <c r="H51" s="30"/>
      <c r="I51" s="30"/>
      <c r="J51" s="30"/>
      <c r="K51" s="30"/>
      <c r="L51" s="30"/>
    </row>
    <row r="52" spans="1:13" ht="18" thickBot="1" x14ac:dyDescent="0.35">
      <c r="A52" s="30"/>
      <c r="B52" s="119"/>
      <c r="C52" s="120" t="s">
        <v>69</v>
      </c>
      <c r="D52" s="121"/>
      <c r="E52" s="122"/>
      <c r="F52" s="122"/>
      <c r="G52" s="118"/>
      <c r="H52" s="118"/>
      <c r="I52" s="118"/>
      <c r="J52" s="118"/>
      <c r="K52" s="30"/>
      <c r="L52" s="30"/>
    </row>
    <row r="53" spans="1:13" x14ac:dyDescent="0.3">
      <c r="A53" s="30"/>
      <c r="B53" s="53" t="str">
        <f>""</f>
        <v/>
      </c>
      <c r="C53" s="54" t="str">
        <f>"MONTAGEKOSTEN SFEERVERLICHTING"</f>
        <v>MONTAGEKOSTEN SFEERVERLICHTING</v>
      </c>
      <c r="D53" s="55">
        <v>1</v>
      </c>
      <c r="E53" s="2">
        <v>0</v>
      </c>
      <c r="F53" s="45">
        <f>D53*E53</f>
        <v>0</v>
      </c>
      <c r="G53" s="46"/>
      <c r="H53" s="3"/>
      <c r="I53" s="3"/>
      <c r="J53" s="86">
        <v>0</v>
      </c>
      <c r="K53" s="30"/>
      <c r="L53" s="30"/>
    </row>
    <row r="54" spans="1:13" x14ac:dyDescent="0.3">
      <c r="A54" s="30"/>
      <c r="B54" s="53" t="str">
        <f>""</f>
        <v/>
      </c>
      <c r="C54" s="54" t="str">
        <f>"INSTALLATIEKOSTEN SFEERVERLICHTING"</f>
        <v>INSTALLATIEKOSTEN SFEERVERLICHTING</v>
      </c>
      <c r="D54" s="55">
        <v>1</v>
      </c>
      <c r="E54" s="2">
        <v>0</v>
      </c>
      <c r="F54" s="45">
        <f>D54*E54</f>
        <v>0</v>
      </c>
      <c r="G54" s="46"/>
      <c r="H54" s="3"/>
      <c r="I54" s="3"/>
      <c r="J54" s="86">
        <v>0</v>
      </c>
      <c r="K54" s="30"/>
      <c r="L54" s="30"/>
    </row>
    <row r="55" spans="1:13" x14ac:dyDescent="0.3">
      <c r="A55" s="30"/>
      <c r="B55" s="53"/>
      <c r="C55" s="54" t="str">
        <f>"OVERIGE KOSTEN SFEERVERLICHTING"</f>
        <v>OVERIGE KOSTEN SFEERVERLICHTING</v>
      </c>
      <c r="D55" s="55">
        <v>1</v>
      </c>
      <c r="E55" s="2">
        <v>0</v>
      </c>
      <c r="F55" s="45">
        <f>D55*E55</f>
        <v>0</v>
      </c>
      <c r="G55" s="46"/>
      <c r="H55" s="3"/>
      <c r="I55" s="3"/>
      <c r="J55" s="86">
        <v>0</v>
      </c>
      <c r="K55" s="30"/>
      <c r="L55" s="30"/>
    </row>
    <row r="56" spans="1:13" x14ac:dyDescent="0.3">
      <c r="A56" s="30"/>
      <c r="B56" s="53"/>
      <c r="C56" s="54"/>
      <c r="D56" s="55"/>
      <c r="E56" s="2"/>
      <c r="F56" s="45"/>
      <c r="G56" s="46"/>
      <c r="H56" s="3"/>
      <c r="I56" s="3"/>
      <c r="J56" s="86">
        <v>0</v>
      </c>
      <c r="K56" s="30"/>
      <c r="L56" s="30"/>
    </row>
    <row r="57" spans="1:13" x14ac:dyDescent="0.3">
      <c r="A57" s="30"/>
      <c r="B57" s="53" t="str">
        <f>""</f>
        <v/>
      </c>
      <c r="C57" s="54" t="str">
        <f>"MONTAGEKOSTEN GROEIVERLICHTING"</f>
        <v>MONTAGEKOSTEN GROEIVERLICHTING</v>
      </c>
      <c r="D57" s="55">
        <v>1</v>
      </c>
      <c r="E57" s="2">
        <v>0</v>
      </c>
      <c r="F57" s="45">
        <f>D57*E57</f>
        <v>0</v>
      </c>
      <c r="G57" s="46"/>
      <c r="H57" s="3"/>
      <c r="I57" s="3"/>
      <c r="J57" s="86">
        <v>0</v>
      </c>
      <c r="K57" s="30"/>
      <c r="L57" s="30"/>
    </row>
    <row r="58" spans="1:13" x14ac:dyDescent="0.3">
      <c r="A58" s="30"/>
      <c r="B58" s="53"/>
      <c r="C58" s="54" t="str">
        <f>"INSTALLATIEKOSTEN GROEIVERLICHTING"</f>
        <v>INSTALLATIEKOSTEN GROEIVERLICHTING</v>
      </c>
      <c r="D58" s="55">
        <v>1</v>
      </c>
      <c r="E58" s="2">
        <v>0</v>
      </c>
      <c r="F58" s="45">
        <f>D58*E58</f>
        <v>0</v>
      </c>
      <c r="G58" s="46"/>
      <c r="H58" s="3"/>
      <c r="I58" s="3"/>
      <c r="J58" s="86">
        <v>0</v>
      </c>
      <c r="K58" s="30"/>
      <c r="L58" s="30"/>
    </row>
    <row r="59" spans="1:13" x14ac:dyDescent="0.3">
      <c r="A59" s="30"/>
      <c r="B59" s="53"/>
      <c r="C59" s="54" t="str">
        <f>"OVERIGE KOSTEN GROEIVERLICHTING"</f>
        <v>OVERIGE KOSTEN GROEIVERLICHTING</v>
      </c>
      <c r="D59" s="55">
        <v>1</v>
      </c>
      <c r="E59" s="2">
        <v>0</v>
      </c>
      <c r="F59" s="45">
        <f>D59*E59</f>
        <v>0</v>
      </c>
      <c r="G59" s="46"/>
      <c r="H59" s="3"/>
      <c r="I59" s="3"/>
      <c r="J59" s="86">
        <v>0</v>
      </c>
      <c r="K59" s="30"/>
      <c r="L59" s="30"/>
    </row>
    <row r="60" spans="1:13" ht="15" thickBot="1" x14ac:dyDescent="0.35">
      <c r="A60" s="30"/>
      <c r="B60" s="123"/>
      <c r="C60" s="124"/>
      <c r="D60" s="125"/>
      <c r="E60" s="64"/>
      <c r="F60" s="126"/>
      <c r="G60" s="126"/>
      <c r="H60" s="126"/>
      <c r="I60" s="126"/>
      <c r="J60" s="126"/>
      <c r="K60" s="30"/>
      <c r="L60" s="30"/>
    </row>
    <row r="61" spans="1:13" ht="16.2" thickBot="1" x14ac:dyDescent="0.35">
      <c r="A61" s="30"/>
      <c r="B61" s="127"/>
      <c r="C61" s="128" t="s">
        <v>70</v>
      </c>
      <c r="D61" s="129"/>
      <c r="E61" s="130"/>
      <c r="F61" s="130">
        <f>SUM(F53:F59)</f>
        <v>0</v>
      </c>
      <c r="G61" s="131"/>
      <c r="H61" s="131"/>
      <c r="I61" s="131"/>
      <c r="J61" s="131"/>
      <c r="K61" s="30"/>
      <c r="L61" s="30"/>
    </row>
    <row r="62" spans="1:13" x14ac:dyDescent="0.3">
      <c r="A62" s="30"/>
      <c r="B62" s="72"/>
      <c r="C62" s="73"/>
      <c r="D62" s="74"/>
      <c r="E62" s="75"/>
      <c r="F62" s="75"/>
      <c r="G62" s="76"/>
      <c r="H62" s="76"/>
      <c r="I62" s="76"/>
      <c r="J62" s="76"/>
      <c r="K62" s="30"/>
      <c r="L62" s="30"/>
    </row>
    <row r="63" spans="1:13" ht="15" thickBot="1" x14ac:dyDescent="0.35">
      <c r="A63" s="30"/>
      <c r="K63" s="30"/>
      <c r="L63" s="30"/>
    </row>
    <row r="64" spans="1:13" ht="17.399999999999999" x14ac:dyDescent="0.3">
      <c r="A64" s="30"/>
      <c r="B64" s="66"/>
      <c r="C64" s="67" t="s">
        <v>71</v>
      </c>
      <c r="D64" s="68"/>
      <c r="E64" s="69"/>
      <c r="F64" s="69"/>
      <c r="G64" s="70"/>
      <c r="H64" s="70"/>
      <c r="I64" s="70"/>
      <c r="J64" s="70"/>
      <c r="K64" s="30"/>
      <c r="L64" s="30"/>
    </row>
    <row r="65" spans="1:12" x14ac:dyDescent="0.3">
      <c r="A65" s="30"/>
      <c r="B65" s="71"/>
      <c r="C65" s="54" t="s">
        <v>72</v>
      </c>
      <c r="D65" s="55">
        <v>25</v>
      </c>
      <c r="E65" s="2">
        <v>0</v>
      </c>
      <c r="F65" s="45">
        <f>D65*E65</f>
        <v>0</v>
      </c>
      <c r="G65" s="46"/>
      <c r="H65" s="3"/>
      <c r="I65" s="3"/>
      <c r="J65" s="86">
        <v>0</v>
      </c>
      <c r="K65" s="30"/>
      <c r="L65" s="30"/>
    </row>
    <row r="66" spans="1:12" x14ac:dyDescent="0.3">
      <c r="A66" s="30"/>
      <c r="B66" s="71"/>
      <c r="C66" s="54" t="s">
        <v>73</v>
      </c>
      <c r="D66" s="55">
        <v>25</v>
      </c>
      <c r="E66" s="2">
        <v>0</v>
      </c>
      <c r="F66" s="45">
        <f>D66*E66</f>
        <v>0</v>
      </c>
      <c r="G66" s="46"/>
      <c r="H66" s="3"/>
      <c r="I66" s="3"/>
      <c r="J66" s="86">
        <v>0</v>
      </c>
      <c r="K66" s="30"/>
      <c r="L66" s="30"/>
    </row>
    <row r="67" spans="1:12" ht="15" thickBot="1" x14ac:dyDescent="0.35">
      <c r="B67" s="71"/>
      <c r="C67" s="54"/>
      <c r="D67" s="55"/>
      <c r="E67" s="132"/>
      <c r="F67" s="45"/>
      <c r="G67" s="46"/>
      <c r="H67" s="1"/>
      <c r="I67" s="1"/>
      <c r="J67" s="1"/>
    </row>
    <row r="68" spans="1:12" ht="16.2" thickBot="1" x14ac:dyDescent="0.35">
      <c r="B68" s="79"/>
      <c r="C68" s="128" t="s">
        <v>70</v>
      </c>
      <c r="D68" s="81"/>
      <c r="E68" s="82"/>
      <c r="F68" s="83">
        <f>SUM(F65:F66)</f>
        <v>0</v>
      </c>
      <c r="G68" s="84"/>
      <c r="H68" s="84"/>
      <c r="I68" s="84"/>
      <c r="J68" s="84"/>
    </row>
    <row r="69" spans="1:12" ht="16.2" thickBot="1" x14ac:dyDescent="0.35">
      <c r="B69" s="27"/>
      <c r="C69" s="134"/>
      <c r="D69" s="135"/>
      <c r="E69" s="136"/>
      <c r="F69" s="137"/>
      <c r="G69" s="30"/>
      <c r="H69" s="30"/>
      <c r="I69" s="30"/>
      <c r="J69" s="30"/>
    </row>
    <row r="70" spans="1:12" ht="18" thickBot="1" x14ac:dyDescent="0.35">
      <c r="B70" s="119"/>
      <c r="C70" s="120" t="s">
        <v>74</v>
      </c>
      <c r="D70" s="121"/>
      <c r="E70" s="122"/>
      <c r="F70" s="118"/>
      <c r="G70" s="118"/>
      <c r="H70" s="118"/>
      <c r="I70" s="118"/>
      <c r="J70" s="118"/>
    </row>
    <row r="71" spans="1:12" x14ac:dyDescent="0.3">
      <c r="B71" s="53"/>
      <c r="C71" s="77" t="s">
        <v>75</v>
      </c>
      <c r="D71" s="55"/>
      <c r="E71" s="45"/>
      <c r="F71" s="78">
        <f>F49</f>
        <v>0</v>
      </c>
      <c r="G71" s="46"/>
      <c r="H71" s="46"/>
      <c r="I71" s="46"/>
      <c r="J71" s="46"/>
    </row>
    <row r="72" spans="1:12" x14ac:dyDescent="0.3">
      <c r="B72" s="53"/>
      <c r="C72" s="77" t="s">
        <v>76</v>
      </c>
      <c r="D72" s="55"/>
      <c r="E72" s="45"/>
      <c r="F72" s="78">
        <f>F61</f>
        <v>0</v>
      </c>
      <c r="G72" s="46"/>
      <c r="H72" s="46"/>
      <c r="I72" s="46"/>
      <c r="J72" s="46"/>
    </row>
    <row r="73" spans="1:12" x14ac:dyDescent="0.3">
      <c r="B73" s="53"/>
      <c r="C73" s="77" t="s">
        <v>71</v>
      </c>
      <c r="D73" s="55"/>
      <c r="E73" s="45"/>
      <c r="F73" s="133">
        <f>F68</f>
        <v>0</v>
      </c>
      <c r="G73" s="46"/>
      <c r="H73" s="46"/>
      <c r="I73" s="46"/>
      <c r="J73" s="46"/>
    </row>
    <row r="74" spans="1:12" x14ac:dyDescent="0.3">
      <c r="B74" s="53"/>
      <c r="D74" s="55"/>
      <c r="E74" s="45"/>
      <c r="G74" s="46"/>
      <c r="H74" s="46"/>
      <c r="I74" s="46"/>
      <c r="J74" s="46"/>
    </row>
    <row r="75" spans="1:12" x14ac:dyDescent="0.3">
      <c r="B75" s="53"/>
      <c r="C75" s="77" t="s">
        <v>77</v>
      </c>
      <c r="D75" s="55"/>
      <c r="E75" s="45"/>
      <c r="F75" s="87">
        <v>0</v>
      </c>
      <c r="G75" s="46"/>
      <c r="H75" s="46"/>
      <c r="I75" s="46"/>
      <c r="J75" s="46"/>
    </row>
    <row r="76" spans="1:12" x14ac:dyDescent="0.3">
      <c r="B76" s="53"/>
      <c r="C76" s="77"/>
      <c r="D76" s="55"/>
      <c r="E76" s="45"/>
      <c r="F76" s="45"/>
      <c r="G76" s="46"/>
      <c r="H76" s="46"/>
      <c r="I76" s="46"/>
      <c r="J76" s="46"/>
    </row>
    <row r="77" spans="1:12" ht="16.2" thickBot="1" x14ac:dyDescent="0.35">
      <c r="B77" s="79"/>
      <c r="C77" s="80" t="s">
        <v>78</v>
      </c>
      <c r="D77" s="81"/>
      <c r="E77" s="82"/>
      <c r="F77" s="83">
        <f>SUM(F71+F72+F73-F75)</f>
        <v>0</v>
      </c>
      <c r="G77" s="84"/>
      <c r="H77" s="84"/>
      <c r="I77" s="84"/>
      <c r="J77" s="84"/>
    </row>
    <row r="78" spans="1:12" ht="15.6" x14ac:dyDescent="0.3">
      <c r="B78" s="27"/>
      <c r="C78" s="134"/>
      <c r="D78" s="135"/>
      <c r="E78" s="136"/>
      <c r="F78" s="137"/>
      <c r="G78" s="30"/>
      <c r="H78" s="30"/>
      <c r="I78" s="30"/>
      <c r="J78" s="30"/>
    </row>
  </sheetData>
  <sheetProtection algorithmName="SHA-512" hashValue="VjuMAlCzaATNjpc0muPOxvia7EblDlBruje6Urd4eWNzZC6jYKsG3rFYOrb0kGT/8lWTBTl4Ouo09A0HtSf4KA==" saltValue="C1t2rGc0FjYiMoa6zmIRgA==" spinCount="100000" sheet="1" objects="1" scenarios="1"/>
  <protectedRanges>
    <protectedRange algorithmName="SHA-512" hashValue="0wUWEMAI6Gyo2NEMaeMCziG60vyWyBmp0PkDr/EUlU2cu40vhhqLLzNsuPchFAMhsGgppjd91jSwjf/V08CyhQ==" saltValue="l3BYJpMFAHggQ2h+3dPdPA==" spinCount="100000" sqref="H53:I59" name="Overige 1"/>
    <protectedRange algorithmName="SHA-512" hashValue="bdf2r4gxcspXMboneATbRcYjYd2mWPVSO+hAezWheaSNVo26Oo2IcqwarudzUcNvEZJexHJV/R5HM4GuNZsKiw==" saltValue="NYmJC3Kd+st5C1zlVsFq9w==" spinCount="100000" sqref="E53:E59" name="Overige"/>
    <protectedRange algorithmName="SHA-512" hashValue="LreyeB4eokm0qGjEp/KLAwirLjSS8Em9nWZQ7jc/K+KiwvZwO7M8OdAvzqVFdlq5vlnaBqJknEGE/u5yMiRBug==" saltValue="/y73q/oPnrpsuKMaXEPvYw==" spinCount="100000" sqref="F75" name="Korting"/>
    <protectedRange algorithmName="SHA-512" hashValue="RkZtXbuAZmjuhqZdD/4WxW2aAX7I4+6dNeieGI5w7qU38whoNUFUXz3LL4tHif80YozgI1iKoTQHUaKkrFRxYg==" saltValue="WjntKcRRzeJPSYl0M6sZtA==" spinCount="100000" sqref="H65:I66" name="Aanvullende leveringen 1"/>
    <protectedRange algorithmName="SHA-512" hashValue="0ekXMLATgWXVjgiQDKcJ6SQratBXNnfRtf94q6dcsrcR+aYq/1qVujKMws6Lou+fZa5HzsjHH+oNu3xCHG3sQw==" saltValue="NsNGRh6/AqaqhCEIzspvvQ==" spinCount="100000" sqref="E65:E66" name="Aanvullende leveringen"/>
    <protectedRange algorithmName="SHA-512" hashValue="wmRA/eYyCj9fsKrJVnkax7llFiGkCTXe1I74FaRT02seF+Ft3lwSGBzntSRLdBOEqeeTx066KELKBRa6Tm74Bw==" saltValue="5yTLUY3GajPLR5/VhsclUA==" spinCount="100000" sqref="H41:I45" name="Groeiverlichting 1"/>
    <protectedRange algorithmName="SHA-512" hashValue="5O9cabTX6obw31nDp3NAd5XC7xiMr6Z61fkOXsY1aT9QKQgpuFBcc28Scs1znAq48p3afL25mhpO9vNpPxfdyw==" saltValue="8qHiZxfM/FxksKIToS2HIg==" spinCount="100000" sqref="E41:E45" name="Groeiverlichting"/>
    <protectedRange algorithmName="SHA-512" hashValue="Qus/ZgmgYKhiJYT5o9cnHHXBQOp+oJ0im9FxjLAnQge4drf1NKwQHRdgBZ1rGZx9arUGqNDrLaq8vSVXcaOxnQ==" saltValue="1uZ2+z3b5sudVp0L2cLtdA==" spinCount="100000" sqref="H18:I36" name="Sfeerverlichting 1"/>
    <protectedRange algorithmName="SHA-512" hashValue="6Q1x0e3ZOqr5VUifaqInkD17MsnoHFCFT3bFLJs3KAGxcfI8M8PPXhGLOlRPysAhWg7jrPqlUnZg2GbbcM28AA==" saltValue="DUln/Y0CAZDxEUI/of4ILg==" spinCount="100000" sqref="E18:E36 J18:J36 J41:J45 J53:J59 J65:J66" name="Sfeerverlichting"/>
    <protectedRange algorithmName="SHA-512" hashValue="TjO8z/zR0Mcf31eQjuMw5hgQ/x2CcGNhjpdLvRTLRP5tPQrNLi1o+oKlMuUuaNqBtHb0ntEE0gnfbrrVv6lNIQ==" saltValue="N3chCTFlD28unENCLLN1ww==" spinCount="100000" sqref="C9" name="Naam"/>
  </protectedRanges>
  <phoneticPr fontId="49" type="noConversion"/>
  <conditionalFormatting sqref="B18:B19">
    <cfRule type="duplicateValues" dxfId="3" priority="10"/>
  </conditionalFormatting>
  <conditionalFormatting sqref="B20">
    <cfRule type="duplicateValues" dxfId="2" priority="8"/>
  </conditionalFormatting>
  <conditionalFormatting sqref="B21:B37">
    <cfRule type="duplicateValues" dxfId="1" priority="7"/>
  </conditionalFormatting>
  <conditionalFormatting sqref="B41:B45">
    <cfRule type="duplicateValues" dxfId="0" priority="6"/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f52719ceab826e0e200d592d949b05ae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3147855e258a5313b20d1fe2b324510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3BBB3-4375-4F4A-8A14-6B82EB6BA824}">
  <ds:schemaRefs>
    <ds:schemaRef ds:uri="http://schemas.microsoft.com/office/2006/metadata/properties"/>
    <ds:schemaRef ds:uri="http://purl.org/dc/elements/1.1/"/>
    <ds:schemaRef ds:uri="2d99f15f-cf07-484e-a6b2-d764e48b776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ba25a7a-e915-4276-833c-6575bc1da02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0ECF40-DABA-486B-BA02-33B910C8E3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4111B-5971-4679-8E8C-B2BDE24EF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Smit</dc:creator>
  <cp:keywords/>
  <dc:description/>
  <cp:lastModifiedBy>Kolanska, M (Monika)</cp:lastModifiedBy>
  <cp:revision/>
  <dcterms:created xsi:type="dcterms:W3CDTF">2020-04-10T11:50:59Z</dcterms:created>
  <dcterms:modified xsi:type="dcterms:W3CDTF">2026-02-17T14:58:12Z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