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Projectdossiers\34000 t-m 34499\34058 Verlichting Westraven (F-5603747)\07. Inlichtingen inschrijvingsfase\"/>
    </mc:Choice>
  </mc:AlternateContent>
  <xr:revisionPtr revIDLastSave="0" documentId="8_{7FA8EBCE-C076-4116-8EC8-6CF6E93C931F}" xr6:coauthVersionLast="47" xr6:coauthVersionMax="47" xr10:uidLastSave="{00000000-0000-0000-0000-000000000000}"/>
  <bookViews>
    <workbookView xWindow="3771" yWindow="3771" windowWidth="24686" windowHeight="13218" firstSheet="1" activeTab="1" xr2:uid="{00000000-000D-0000-FFFF-FFFF00000000}"/>
  </bookViews>
  <sheets>
    <sheet name="totaalblad" sheetId="4" r:id="rId1"/>
    <sheet name="1" sheetId="1" r:id="rId2"/>
  </sheets>
  <definedNames>
    <definedName name="_xlnm.Print_Area" localSheetId="1">'1'!$A$1:$BA$98</definedName>
    <definedName name="_xlnm.Print_Area" localSheetId="0">totaalblad!$A$1:$K$44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27" i="1" l="1"/>
  <c r="BA26" i="1"/>
  <c r="F14" i="1"/>
  <c r="F17" i="1"/>
  <c r="F18" i="1"/>
  <c r="F19" i="1"/>
  <c r="F20" i="1"/>
  <c r="F21" i="1"/>
  <c r="H21" i="1" s="1"/>
  <c r="F22" i="1"/>
  <c r="F23" i="1"/>
  <c r="F24" i="1"/>
  <c r="F25" i="1"/>
  <c r="F26" i="1"/>
  <c r="F27" i="1"/>
  <c r="F28" i="1"/>
  <c r="F29" i="1"/>
  <c r="P29" i="1" s="1"/>
  <c r="F30" i="1"/>
  <c r="F31" i="1"/>
  <c r="F32" i="1"/>
  <c r="H32" i="1"/>
  <c r="F33" i="1"/>
  <c r="F34" i="1"/>
  <c r="F35" i="1"/>
  <c r="F36" i="1"/>
  <c r="L36" i="1" s="1"/>
  <c r="F37" i="1"/>
  <c r="F38" i="1"/>
  <c r="H38" i="1" s="1"/>
  <c r="F39" i="1"/>
  <c r="F40" i="1"/>
  <c r="H40" i="1"/>
  <c r="F41" i="1"/>
  <c r="F42" i="1"/>
  <c r="F43" i="1"/>
  <c r="F44" i="1"/>
  <c r="F45" i="1"/>
  <c r="F46" i="1"/>
  <c r="H46" i="1"/>
  <c r="F47" i="1"/>
  <c r="H47" i="1" s="1"/>
  <c r="F48" i="1"/>
  <c r="F49" i="1"/>
  <c r="P49" i="1" s="1"/>
  <c r="F50" i="1"/>
  <c r="F51" i="1"/>
  <c r="P51" i="1" s="1"/>
  <c r="F52" i="1"/>
  <c r="F53" i="1"/>
  <c r="H53" i="1"/>
  <c r="F54" i="1"/>
  <c r="H54" i="1" s="1"/>
  <c r="F55" i="1"/>
  <c r="H55" i="1" s="1"/>
  <c r="F56" i="1"/>
  <c r="F57" i="1"/>
  <c r="F58" i="1"/>
  <c r="F59" i="1"/>
  <c r="F60" i="1"/>
  <c r="F61" i="1"/>
  <c r="F62" i="1"/>
  <c r="H62" i="1"/>
  <c r="F63" i="1"/>
  <c r="H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H87" i="1" s="1"/>
  <c r="F88" i="1"/>
  <c r="H88" i="1"/>
  <c r="F89" i="1"/>
  <c r="F90" i="1"/>
  <c r="F91" i="1"/>
  <c r="F92" i="1"/>
  <c r="F93" i="1"/>
  <c r="F94" i="1"/>
  <c r="F95" i="1"/>
  <c r="F96" i="1"/>
  <c r="H96" i="1"/>
  <c r="F16" i="1"/>
  <c r="H16" i="1" s="1"/>
  <c r="F15" i="1"/>
  <c r="H15" i="1" s="1"/>
  <c r="H20" i="1"/>
  <c r="H28" i="1"/>
  <c r="H31" i="1"/>
  <c r="H37" i="1"/>
  <c r="H45" i="1"/>
  <c r="H18" i="1"/>
  <c r="K88" i="1"/>
  <c r="O88" i="1"/>
  <c r="K96" i="1"/>
  <c r="L96" i="1" s="1"/>
  <c r="O96" i="1"/>
  <c r="L55" i="4"/>
  <c r="L60" i="4" s="1"/>
  <c r="M97" i="1"/>
  <c r="M98" i="1" s="1"/>
  <c r="K15" i="4" s="1"/>
  <c r="H43" i="1"/>
  <c r="K43" i="1"/>
  <c r="L43" i="1" s="1"/>
  <c r="O43" i="1"/>
  <c r="P43" i="1" s="1"/>
  <c r="K44" i="1"/>
  <c r="O44" i="1"/>
  <c r="K45" i="1"/>
  <c r="O45" i="1"/>
  <c r="K46" i="1"/>
  <c r="O46" i="1"/>
  <c r="K47" i="1"/>
  <c r="O47" i="1"/>
  <c r="K48" i="1"/>
  <c r="O48" i="1"/>
  <c r="K49" i="1"/>
  <c r="L49" i="1"/>
  <c r="O49" i="1"/>
  <c r="H50" i="1"/>
  <c r="K50" i="1"/>
  <c r="L50" i="1"/>
  <c r="O50" i="1"/>
  <c r="P50" i="1" s="1"/>
  <c r="H51" i="1"/>
  <c r="K51" i="1"/>
  <c r="L51" i="1"/>
  <c r="O51" i="1"/>
  <c r="K52" i="1"/>
  <c r="L52" i="1"/>
  <c r="O52" i="1"/>
  <c r="K53" i="1"/>
  <c r="O53" i="1"/>
  <c r="K54" i="1"/>
  <c r="O54" i="1"/>
  <c r="K55" i="1"/>
  <c r="O55" i="1"/>
  <c r="K57" i="1"/>
  <c r="O57" i="1"/>
  <c r="H58" i="1"/>
  <c r="K58" i="1"/>
  <c r="L58" i="1"/>
  <c r="O58" i="1"/>
  <c r="P58" i="1" s="1"/>
  <c r="H59" i="1"/>
  <c r="K59" i="1"/>
  <c r="L59" i="1" s="1"/>
  <c r="O59" i="1"/>
  <c r="P59" i="1" s="1"/>
  <c r="H60" i="1"/>
  <c r="K60" i="1"/>
  <c r="L60" i="1" s="1"/>
  <c r="O60" i="1"/>
  <c r="P60" i="1"/>
  <c r="K61" i="1"/>
  <c r="O61" i="1"/>
  <c r="P61" i="1" s="1"/>
  <c r="K62" i="1"/>
  <c r="O62" i="1"/>
  <c r="K63" i="1"/>
  <c r="O63" i="1"/>
  <c r="K87" i="1"/>
  <c r="O87" i="1"/>
  <c r="G5" i="4"/>
  <c r="G5" i="1" s="1"/>
  <c r="H11" i="1"/>
  <c r="H12" i="1"/>
  <c r="H13" i="1"/>
  <c r="H24" i="1"/>
  <c r="H25" i="1"/>
  <c r="H26" i="1"/>
  <c r="H27" i="1"/>
  <c r="H33" i="1"/>
  <c r="H35" i="1"/>
  <c r="H41" i="1"/>
  <c r="O15" i="1"/>
  <c r="O16" i="1"/>
  <c r="O18" i="1"/>
  <c r="P18" i="1"/>
  <c r="O19" i="1"/>
  <c r="O20" i="1"/>
  <c r="P20" i="1" s="1"/>
  <c r="O21" i="1"/>
  <c r="O22" i="1"/>
  <c r="O23" i="1"/>
  <c r="O24" i="1"/>
  <c r="O25" i="1"/>
  <c r="P25" i="1"/>
  <c r="O26" i="1"/>
  <c r="P26" i="1" s="1"/>
  <c r="O27" i="1"/>
  <c r="P27" i="1" s="1"/>
  <c r="O28" i="1"/>
  <c r="O29" i="1"/>
  <c r="O30" i="1"/>
  <c r="O31" i="1"/>
  <c r="O32" i="1"/>
  <c r="O33" i="1"/>
  <c r="P33" i="1"/>
  <c r="O34" i="1"/>
  <c r="P34" i="1" s="1"/>
  <c r="O35" i="1"/>
  <c r="P35" i="1"/>
  <c r="O36" i="1"/>
  <c r="O37" i="1"/>
  <c r="O38" i="1"/>
  <c r="O39" i="1"/>
  <c r="O40" i="1"/>
  <c r="P40" i="1" s="1"/>
  <c r="O41" i="1"/>
  <c r="P41" i="1" s="1"/>
  <c r="O11" i="1"/>
  <c r="P11" i="1" s="1"/>
  <c r="O12" i="1"/>
  <c r="P12" i="1"/>
  <c r="O13" i="1"/>
  <c r="P13" i="1"/>
  <c r="O14" i="1"/>
  <c r="P14" i="1" s="1"/>
  <c r="F97" i="1"/>
  <c r="O97" i="1"/>
  <c r="K11" i="1"/>
  <c r="L11" i="1" s="1"/>
  <c r="K12" i="1"/>
  <c r="L12" i="1"/>
  <c r="K13" i="1"/>
  <c r="L13" i="1"/>
  <c r="K14" i="1"/>
  <c r="K15" i="1"/>
  <c r="L15" i="1" s="1"/>
  <c r="K16" i="1"/>
  <c r="K18" i="1"/>
  <c r="L18" i="1"/>
  <c r="K19" i="1"/>
  <c r="L19" i="1"/>
  <c r="K20" i="1"/>
  <c r="K21" i="1"/>
  <c r="K22" i="1"/>
  <c r="K23" i="1"/>
  <c r="K24" i="1"/>
  <c r="L24" i="1"/>
  <c r="K25" i="1"/>
  <c r="L25" i="1"/>
  <c r="K26" i="1"/>
  <c r="L26" i="1"/>
  <c r="K27" i="1"/>
  <c r="L27" i="1" s="1"/>
  <c r="K28" i="1"/>
  <c r="K29" i="1"/>
  <c r="K30" i="1"/>
  <c r="L30" i="1" s="1"/>
  <c r="K31" i="1"/>
  <c r="K32" i="1"/>
  <c r="L32" i="1"/>
  <c r="K33" i="1"/>
  <c r="L33" i="1" s="1"/>
  <c r="K34" i="1"/>
  <c r="L34" i="1"/>
  <c r="K35" i="1"/>
  <c r="L35" i="1"/>
  <c r="K36" i="1"/>
  <c r="K37" i="1"/>
  <c r="K38" i="1"/>
  <c r="K39" i="1"/>
  <c r="K40" i="1"/>
  <c r="L40" i="1"/>
  <c r="K41" i="1"/>
  <c r="L41" i="1"/>
  <c r="A98" i="1"/>
  <c r="C15" i="4"/>
  <c r="C2" i="1"/>
  <c r="C6" i="1"/>
  <c r="M2" i="1"/>
  <c r="M5" i="1"/>
  <c r="G6" i="1"/>
  <c r="K97" i="1"/>
  <c r="P32" i="1"/>
  <c r="P24" i="1"/>
  <c r="L61" i="1"/>
  <c r="L62" i="1"/>
  <c r="L22" i="1"/>
  <c r="P16" i="1"/>
  <c r="L16" i="1"/>
  <c r="L14" i="1"/>
  <c r="P96" i="1"/>
  <c r="P87" i="1"/>
  <c r="L47" i="1"/>
  <c r="P22" i="1"/>
  <c r="P21" i="1"/>
  <c r="P37" i="1"/>
  <c r="P88" i="1"/>
  <c r="L29" i="1"/>
  <c r="L46" i="1"/>
  <c r="P36" i="1"/>
  <c r="P28" i="1"/>
  <c r="P62" i="1"/>
  <c r="L37" i="1"/>
  <c r="L28" i="1"/>
  <c r="L20" i="1"/>
  <c r="L54" i="1"/>
  <c r="L21" i="1"/>
  <c r="P45" i="1"/>
  <c r="P54" i="1"/>
  <c r="P63" i="1"/>
  <c r="P53" i="1"/>
  <c r="L45" i="1"/>
  <c r="L63" i="1"/>
  <c r="L53" i="1"/>
  <c r="L23" i="1"/>
  <c r="P47" i="1"/>
  <c r="L87" i="1"/>
  <c r="P97" i="1"/>
  <c r="L38" i="1"/>
  <c r="P38" i="1"/>
  <c r="H30" i="1"/>
  <c r="L55" i="1"/>
  <c r="P30" i="1"/>
  <c r="P23" i="1"/>
  <c r="L39" i="1"/>
  <c r="H23" i="1"/>
  <c r="P39" i="1"/>
  <c r="H39" i="1"/>
  <c r="L31" i="1"/>
  <c r="P31" i="1"/>
  <c r="L48" i="1"/>
  <c r="H52" i="1"/>
  <c r="P52" i="1"/>
  <c r="H34" i="1"/>
  <c r="H48" i="1"/>
  <c r="P48" i="1"/>
  <c r="L44" i="1"/>
  <c r="H44" i="1"/>
  <c r="P44" i="1"/>
  <c r="P46" i="1"/>
  <c r="H57" i="1"/>
  <c r="P57" i="1"/>
  <c r="H19" i="1"/>
  <c r="P19" i="1"/>
  <c r="H14" i="1"/>
  <c r="L17" i="4"/>
  <c r="H22" i="1"/>
  <c r="H61" i="1"/>
  <c r="L57" i="1"/>
  <c r="P15" i="1"/>
  <c r="L88" i="1"/>
  <c r="L21" i="4"/>
  <c r="L23" i="4"/>
  <c r="L19" i="4"/>
  <c r="L97" i="1" l="1"/>
  <c r="L98" i="1" s="1"/>
  <c r="P98" i="1"/>
  <c r="L15" i="4" s="1"/>
  <c r="L43" i="4" s="1"/>
  <c r="K42" i="4"/>
  <c r="K43" i="4" s="1"/>
  <c r="H36" i="1"/>
  <c r="H49" i="1"/>
  <c r="F98" i="1"/>
  <c r="H29" i="1"/>
  <c r="P55" i="1"/>
  <c r="I35" i="4" l="1"/>
  <c r="I15" i="4"/>
  <c r="I43" i="4" s="1"/>
  <c r="H97" i="1"/>
  <c r="H98" i="1" s="1"/>
  <c r="H15" i="4" s="1"/>
  <c r="H43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Leendert.vanderTier</author>
  </authors>
  <commentList>
    <comment ref="C12" authorId="0" shapeId="0" xr:uid="{00000000-0006-0000-0100-000001000000}">
      <text>
        <r>
          <rPr>
            <b/>
            <sz val="24"/>
            <color indexed="81"/>
            <rFont val="Tahoma"/>
            <family val="2"/>
          </rPr>
          <t>Opmerking:</t>
        </r>
        <r>
          <rPr>
            <sz val="24"/>
            <color indexed="81"/>
            <rFont val="Tahoma"/>
            <family val="2"/>
          </rPr>
          <t xml:space="preserve">
Tekst verschijnt op het totaalblad</t>
        </r>
      </text>
    </comment>
  </commentList>
</comments>
</file>

<file path=xl/sharedStrings.xml><?xml version="1.0" encoding="utf-8"?>
<sst xmlns="http://schemas.openxmlformats.org/spreadsheetml/2006/main" count="185" uniqueCount="160">
  <si>
    <t xml:space="preserve">Project: </t>
  </si>
  <si>
    <t>RVB Westraven</t>
  </si>
  <si>
    <t>Datum :</t>
  </si>
  <si>
    <t>Project no :</t>
  </si>
  <si>
    <t>U.1230549</t>
  </si>
  <si>
    <t>Door :</t>
  </si>
  <si>
    <t>MaLa</t>
  </si>
  <si>
    <t>blad no :</t>
  </si>
  <si>
    <t>Totaal</t>
  </si>
  <si>
    <t>Deel</t>
  </si>
  <si>
    <t xml:space="preserve">Netto </t>
  </si>
  <si>
    <t>taak</t>
  </si>
  <si>
    <t>Fabrikaat/type/omschrijving</t>
  </si>
  <si>
    <t>totaal</t>
  </si>
  <si>
    <t>kode</t>
  </si>
  <si>
    <t>Euro</t>
  </si>
  <si>
    <t>Inventarisatie Armaturen</t>
  </si>
  <si>
    <t>Opmerking:</t>
  </si>
  <si>
    <t>-</t>
  </si>
  <si>
    <t>In nieuwe situatie geen biometrische verlichting meer</t>
  </si>
  <si>
    <t>afwijkende situaties aangegeven op foto's zoals afwijkende</t>
  </si>
  <si>
    <t>hoogte, gebruik steigers e.d.</t>
  </si>
  <si>
    <t xml:space="preserve">op divere plekken armaturen lastig bereikbaar ivm montage </t>
  </si>
  <si>
    <t>achter glazen plafondplaten</t>
  </si>
  <si>
    <t>Totaal blad 1</t>
  </si>
  <si>
    <t>Project:</t>
  </si>
  <si>
    <t>hoogbouw 0</t>
  </si>
  <si>
    <t>hoogbouw 1</t>
  </si>
  <si>
    <t>hoogbouw 2</t>
  </si>
  <si>
    <t>hoogbouw 3</t>
  </si>
  <si>
    <t>hoogbouw 4</t>
  </si>
  <si>
    <t>hoogbouw 5</t>
  </si>
  <si>
    <t>hoogbouw 6</t>
  </si>
  <si>
    <t>hoogbouw 7</t>
  </si>
  <si>
    <t>hoogbouw 8</t>
  </si>
  <si>
    <t>hoogbouw 9</t>
  </si>
  <si>
    <t>hoogbouw 10</t>
  </si>
  <si>
    <t>hoogbouw 11</t>
  </si>
  <si>
    <t>hoogbouw 12</t>
  </si>
  <si>
    <t>hoogbouw 13</t>
  </si>
  <si>
    <t>hoogbouw 14</t>
  </si>
  <si>
    <t>hoogbouw 15</t>
  </si>
  <si>
    <t>hoogbouw 16</t>
  </si>
  <si>
    <t>hoogbouw 17</t>
  </si>
  <si>
    <t>hoogbouw 18</t>
  </si>
  <si>
    <t>hoogbouw 19</t>
  </si>
  <si>
    <t>hoogbouw 20</t>
  </si>
  <si>
    <t>hoogbouw 21</t>
  </si>
  <si>
    <t>hoogbouw 22</t>
  </si>
  <si>
    <t>hoogbouw 23</t>
  </si>
  <si>
    <t>hoogbouw 24</t>
  </si>
  <si>
    <t>laagbouw L01 a-b</t>
  </si>
  <si>
    <t>laagbouw L02 a-b</t>
  </si>
  <si>
    <t>laagbouw L03 a-b</t>
  </si>
  <si>
    <t>laagbouw L04 a-b</t>
  </si>
  <si>
    <t>laagbouw L05 a-b</t>
  </si>
  <si>
    <t>laagbouw L01 c-d</t>
  </si>
  <si>
    <t>laagbouw L02 c-d</t>
  </si>
  <si>
    <t>laagbouw L03 c-d</t>
  </si>
  <si>
    <t>laagbouw L04 c-d</t>
  </si>
  <si>
    <t>laagbouw L05 c-d</t>
  </si>
  <si>
    <t>Tijd</t>
  </si>
  <si>
    <t>Montage</t>
  </si>
  <si>
    <t>Bruto mat.</t>
  </si>
  <si>
    <t>Kor-</t>
  </si>
  <si>
    <t>Materiaal</t>
  </si>
  <si>
    <t xml:space="preserve">     Netto</t>
  </si>
  <si>
    <t>Netto</t>
  </si>
  <si>
    <t>artikel no:</t>
  </si>
  <si>
    <t>Aantal</t>
  </si>
  <si>
    <t>norm</t>
  </si>
  <si>
    <t>prijs/stuk</t>
  </si>
  <si>
    <t>ting %</t>
  </si>
  <si>
    <t>prijs totaal</t>
  </si>
  <si>
    <t>Werk derden</t>
  </si>
  <si>
    <t>open</t>
  </si>
  <si>
    <t>netto</t>
  </si>
  <si>
    <t>code :</t>
  </si>
  <si>
    <t>2x18W opb</t>
  </si>
  <si>
    <t>A</t>
  </si>
  <si>
    <t>A1</t>
  </si>
  <si>
    <t>A1n</t>
  </si>
  <si>
    <t>AA</t>
  </si>
  <si>
    <t>AB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</si>
  <si>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</si>
  <si>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</si>
  <si>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</si>
  <si>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</si>
  <si>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</si>
  <si>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</si>
  <si>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</si>
  <si>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</si>
  <si>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</si>
  <si>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B</t>
  </si>
  <si>
    <t>B1</t>
  </si>
  <si>
    <t>B1n</t>
  </si>
  <si>
    <t>B2</t>
  </si>
  <si>
    <t>B3</t>
  </si>
  <si>
    <t>B4</t>
  </si>
  <si>
    <t>B5</t>
  </si>
  <si>
    <t>C</t>
  </si>
  <si>
    <t>D</t>
  </si>
  <si>
    <t>D1</t>
  </si>
  <si>
    <t>D2</t>
  </si>
  <si>
    <t>Dn</t>
  </si>
  <si>
    <t>E</t>
  </si>
  <si>
    <t>E3</t>
  </si>
  <si>
    <t>E2</t>
  </si>
  <si>
    <t>ED</t>
  </si>
  <si>
    <t>F</t>
  </si>
  <si>
    <t>F2</t>
  </si>
  <si>
    <t>F3</t>
  </si>
  <si>
    <t>G</t>
  </si>
  <si>
    <t>H</t>
  </si>
  <si>
    <t>Hn</t>
  </si>
  <si>
    <t>I</t>
  </si>
  <si>
    <t>J</t>
  </si>
  <si>
    <t>Jn</t>
  </si>
  <si>
    <t>K</t>
  </si>
  <si>
    <t>KEU</t>
  </si>
  <si>
    <t>LM</t>
  </si>
  <si>
    <t>L</t>
  </si>
  <si>
    <t>M</t>
  </si>
  <si>
    <t>Mn</t>
  </si>
  <si>
    <t>N</t>
  </si>
  <si>
    <t>NV1a</t>
  </si>
  <si>
    <t>NV1b</t>
  </si>
  <si>
    <t>NV2a</t>
  </si>
  <si>
    <t>NV2b</t>
  </si>
  <si>
    <t>NV3a</t>
  </si>
  <si>
    <t>NV3b</t>
  </si>
  <si>
    <t>NV3c</t>
  </si>
  <si>
    <t>NV4</t>
  </si>
  <si>
    <t>NV5</t>
  </si>
  <si>
    <t>NV6a</t>
  </si>
  <si>
    <t>NV6b</t>
  </si>
  <si>
    <t>NV6c</t>
  </si>
  <si>
    <t>NV7a</t>
  </si>
  <si>
    <t>NV7b</t>
  </si>
  <si>
    <t>NV7c</t>
  </si>
  <si>
    <t>NV7d</t>
  </si>
  <si>
    <t>NV7e</t>
  </si>
  <si>
    <t>O</t>
  </si>
  <si>
    <t>P</t>
  </si>
  <si>
    <t>Q</t>
  </si>
  <si>
    <t>Q1</t>
  </si>
  <si>
    <t>R</t>
  </si>
  <si>
    <t>S</t>
  </si>
  <si>
    <t>T</t>
  </si>
  <si>
    <t>U</t>
  </si>
  <si>
    <t>V</t>
  </si>
  <si>
    <t>V2</t>
  </si>
  <si>
    <t>W</t>
  </si>
  <si>
    <t>W2</t>
  </si>
  <si>
    <t>X</t>
  </si>
  <si>
    <t>X1</t>
  </si>
  <si>
    <t>Xn</t>
  </si>
  <si>
    <t>Y</t>
  </si>
  <si>
    <t>Z</t>
  </si>
  <si>
    <t>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</si>
</sst>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_-* #,##0.00_-;_-* #,##0.00\-;_-* &quot;-&quot;??_-;_-@_-"/>
    <numFmt numFmtId="165" formatCode="0.0%"/>
    <numFmt numFmtId="166" formatCode="0;0;"/>
    <numFmt numFmtId="167" formatCode="d\-mmm\-yyyy"/>
    <numFmt numFmtId="168" formatCode="#,##0.000_-;[Red]\-#,##0.000;\ ;@"/>
    <numFmt numFmtId="169" formatCode="#,##0.00_-;[Red]\-#,##0.00;\ ;@"/>
    <numFmt numFmtId="170" formatCode="#,##0\-;[Red]\-#,##0"/>
    <numFmt numFmtId="171" formatCode="#,##0.00_ ;[Red]\-#,##0.00\ "/>
    <numFmt numFmtId="172" formatCode="#,##0_-;[Red]\-#,##0_;\ ;\ ;@"/>
    <numFmt numFmtId="173" formatCode="0_)"/>
  </numFmts>
  <fonts count="24" x14ac:knownFonts="1">
    <font>
      <sz val="10"/>
      <name val="Arial"/>
    </font>
    <font>
      <sz val="10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b/>
      <sz val="16"/>
      <name val="Arial"/>
      <family val="2"/>
    </font>
    <font>
      <b/>
      <sz val="20"/>
      <color indexed="39"/>
      <name val="Arial"/>
      <family val="2"/>
    </font>
    <font>
      <b/>
      <sz val="20"/>
      <name val="Arial"/>
      <family val="2"/>
    </font>
    <font>
      <b/>
      <sz val="20"/>
      <color indexed="12"/>
      <name val="Arial"/>
      <family val="2"/>
    </font>
    <font>
      <b/>
      <u/>
      <sz val="20"/>
      <color indexed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16"/>
      <color indexed="39"/>
      <name val="Arial"/>
      <family val="2"/>
    </font>
    <font>
      <b/>
      <sz val="20"/>
      <color indexed="8"/>
      <name val="Arial"/>
      <family val="2"/>
    </font>
    <font>
      <sz val="20"/>
      <name val="Arial"/>
      <family val="2"/>
    </font>
    <font>
      <b/>
      <sz val="20"/>
      <color indexed="8"/>
      <name val="Verdana"/>
      <family val="2"/>
    </font>
    <font>
      <b/>
      <i/>
      <sz val="20"/>
      <name val="Arial"/>
      <family val="2"/>
    </font>
    <font>
      <b/>
      <sz val="16"/>
      <color indexed="12"/>
      <name val="Arial"/>
      <family val="2"/>
    </font>
    <font>
      <b/>
      <sz val="10"/>
      <name val="MS Sans Serif"/>
      <family val="2"/>
    </font>
    <font>
      <b/>
      <sz val="24"/>
      <color indexed="81"/>
      <name val="Tahoma"/>
      <family val="2"/>
    </font>
    <font>
      <sz val="24"/>
      <color indexed="81"/>
      <name val="Tahoma"/>
      <family val="2"/>
    </font>
    <font>
      <b/>
      <sz val="16"/>
      <color theme="0"/>
      <name val="Arial"/>
      <family val="2"/>
    </font>
    <font>
      <b/>
      <sz val="20"/>
      <color rgb="FF1D08B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5">
    <xf numFmtId="0" fontId="0" fillId="0" borderId="0" xfId="0"/>
    <xf numFmtId="166" fontId="3" fillId="0" borderId="0" xfId="0" applyNumberFormat="1" applyFont="1"/>
    <xf numFmtId="166" fontId="4" fillId="0" borderId="0" xfId="0" applyNumberFormat="1" applyFont="1"/>
    <xf numFmtId="166" fontId="5" fillId="0" borderId="2" xfId="0" applyNumberFormat="1" applyFont="1" applyBorder="1"/>
    <xf numFmtId="166" fontId="5" fillId="0" borderId="3" xfId="0" applyNumberFormat="1" applyFont="1" applyBorder="1"/>
    <xf numFmtId="166" fontId="5" fillId="0" borderId="4" xfId="0" applyNumberFormat="1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166" fontId="6" fillId="0" borderId="4" xfId="0" applyNumberFormat="1" applyFont="1" applyBorder="1" applyAlignment="1" applyProtection="1">
      <alignment horizontal="center"/>
      <protection locked="0"/>
    </xf>
    <xf numFmtId="166" fontId="7" fillId="0" borderId="6" xfId="0" quotePrefix="1" applyNumberFormat="1" applyFont="1" applyBorder="1" applyAlignment="1">
      <alignment horizontal="left"/>
    </xf>
    <xf numFmtId="166" fontId="2" fillId="0" borderId="0" xfId="0" applyNumberFormat="1" applyFont="1"/>
    <xf numFmtId="166" fontId="5" fillId="0" borderId="7" xfId="0" applyNumberFormat="1" applyFont="1" applyBorder="1"/>
    <xf numFmtId="166" fontId="5" fillId="0" borderId="1" xfId="0" applyNumberFormat="1" applyFont="1" applyBorder="1"/>
    <xf numFmtId="166" fontId="5" fillId="0" borderId="0" xfId="0" applyNumberFormat="1" applyFont="1" applyAlignment="1">
      <alignment horizontal="center"/>
    </xf>
    <xf numFmtId="166" fontId="5" fillId="0" borderId="0" xfId="0" applyNumberFormat="1" applyFont="1"/>
    <xf numFmtId="166" fontId="5" fillId="0" borderId="9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66" fontId="8" fillId="0" borderId="10" xfId="0" applyNumberFormat="1" applyFont="1" applyBorder="1" applyAlignment="1" applyProtection="1">
      <alignment horizontal="left"/>
      <protection locked="0"/>
    </xf>
    <xf numFmtId="166" fontId="6" fillId="0" borderId="0" xfId="0" applyNumberFormat="1" applyFont="1" applyAlignment="1" applyProtection="1">
      <alignment horizontal="right"/>
      <protection locked="0"/>
    </xf>
    <xf numFmtId="166" fontId="8" fillId="0" borderId="1" xfId="0" applyNumberFormat="1" applyFont="1" applyBorder="1" applyAlignment="1" applyProtection="1">
      <alignment horizontal="left"/>
      <protection locked="0"/>
    </xf>
    <xf numFmtId="166" fontId="6" fillId="0" borderId="1" xfId="0" applyNumberFormat="1" applyFont="1" applyBorder="1" applyAlignment="1" applyProtection="1">
      <alignment horizontal="right"/>
      <protection locked="0"/>
    </xf>
    <xf numFmtId="166" fontId="8" fillId="0" borderId="0" xfId="0" applyNumberFormat="1" applyFont="1" applyAlignment="1" applyProtection="1">
      <alignment horizontal="left"/>
      <protection locked="0"/>
    </xf>
    <xf numFmtId="166" fontId="8" fillId="0" borderId="0" xfId="0" applyNumberFormat="1" applyFont="1"/>
    <xf numFmtId="166" fontId="8" fillId="0" borderId="0" xfId="0" applyNumberFormat="1" applyFont="1" applyAlignment="1">
      <alignment horizontal="left"/>
    </xf>
    <xf numFmtId="166" fontId="9" fillId="0" borderId="0" xfId="0" applyNumberFormat="1" applyFont="1"/>
    <xf numFmtId="166" fontId="6" fillId="0" borderId="0" xfId="0" quotePrefix="1" applyNumberFormat="1" applyFont="1" applyAlignment="1" applyProtection="1">
      <alignment horizontal="right"/>
      <protection locked="0"/>
    </xf>
    <xf numFmtId="166" fontId="7" fillId="0" borderId="11" xfId="0" applyNumberFormat="1" applyFont="1" applyBorder="1"/>
    <xf numFmtId="166" fontId="7" fillId="0" borderId="0" xfId="0" applyNumberFormat="1" applyFont="1"/>
    <xf numFmtId="166" fontId="11" fillId="0" borderId="0" xfId="0" applyNumberFormat="1" applyFont="1"/>
    <xf numFmtId="166" fontId="5" fillId="0" borderId="6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center"/>
    </xf>
    <xf numFmtId="166" fontId="5" fillId="0" borderId="12" xfId="0" applyNumberFormat="1" applyFont="1" applyBorder="1" applyAlignment="1">
      <alignment horizontal="center"/>
    </xf>
    <xf numFmtId="166" fontId="5" fillId="0" borderId="14" xfId="0" applyNumberFormat="1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166" fontId="5" fillId="0" borderId="15" xfId="0" applyNumberFormat="1" applyFont="1" applyBorder="1" applyAlignment="1">
      <alignment horizontal="center"/>
    </xf>
    <xf numFmtId="38" fontId="6" fillId="0" borderId="2" xfId="0" applyNumberFormat="1" applyFont="1" applyBorder="1" applyAlignment="1" applyProtection="1">
      <alignment horizontal="right"/>
      <protection locked="0"/>
    </xf>
    <xf numFmtId="168" fontId="6" fillId="0" borderId="14" xfId="1" applyNumberFormat="1" applyFont="1" applyBorder="1" applyAlignment="1">
      <alignment horizontal="right"/>
    </xf>
    <xf numFmtId="168" fontId="7" fillId="0" borderId="2" xfId="0" applyNumberFormat="1" applyFont="1" applyBorder="1" applyAlignment="1">
      <alignment horizontal="right"/>
    </xf>
    <xf numFmtId="168" fontId="6" fillId="0" borderId="14" xfId="1" applyNumberFormat="1" applyFont="1" applyBorder="1" applyAlignment="1" applyProtection="1">
      <alignment horizontal="right"/>
      <protection locked="0"/>
    </xf>
    <xf numFmtId="168" fontId="7" fillId="0" borderId="16" xfId="0" applyNumberFormat="1" applyFont="1" applyBorder="1"/>
    <xf numFmtId="168" fontId="7" fillId="0" borderId="17" xfId="1" applyNumberFormat="1" applyFont="1" applyBorder="1"/>
    <xf numFmtId="166" fontId="5" fillId="0" borderId="11" xfId="0" applyNumberFormat="1" applyFont="1" applyBorder="1"/>
    <xf numFmtId="169" fontId="6" fillId="2" borderId="14" xfId="1" applyNumberFormat="1" applyFont="1" applyFill="1" applyBorder="1" applyAlignment="1" applyProtection="1">
      <alignment horizontal="right"/>
      <protection locked="0"/>
    </xf>
    <xf numFmtId="9" fontId="6" fillId="2" borderId="2" xfId="2" applyFont="1" applyFill="1" applyBorder="1" applyAlignment="1" applyProtection="1">
      <alignment horizontal="right"/>
      <protection locked="0"/>
    </xf>
    <xf numFmtId="9" fontId="6" fillId="2" borderId="2" xfId="1" applyNumberFormat="1" applyFont="1" applyFill="1" applyBorder="1" applyAlignment="1" applyProtection="1">
      <alignment horizontal="right"/>
      <protection locked="0"/>
    </xf>
    <xf numFmtId="169" fontId="7" fillId="0" borderId="16" xfId="1" applyNumberFormat="1" applyFont="1" applyBorder="1"/>
    <xf numFmtId="164" fontId="7" fillId="0" borderId="16" xfId="1" applyFont="1" applyBorder="1"/>
    <xf numFmtId="166" fontId="5" fillId="3" borderId="12" xfId="0" applyNumberFormat="1" applyFont="1" applyFill="1" applyBorder="1" applyAlignment="1">
      <alignment horizontal="center"/>
    </xf>
    <xf numFmtId="166" fontId="5" fillId="3" borderId="14" xfId="0" applyNumberFormat="1" applyFont="1" applyFill="1" applyBorder="1" applyAlignment="1">
      <alignment horizontal="center"/>
    </xf>
    <xf numFmtId="166" fontId="5" fillId="3" borderId="15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6" fontId="5" fillId="0" borderId="18" xfId="0" applyNumberFormat="1" applyFont="1" applyBorder="1"/>
    <xf numFmtId="166" fontId="5" fillId="0" borderId="18" xfId="0" applyNumberFormat="1" applyFont="1" applyBorder="1" applyAlignment="1">
      <alignment horizontal="left"/>
    </xf>
    <xf numFmtId="166" fontId="13" fillId="0" borderId="9" xfId="0" applyNumberFormat="1" applyFont="1" applyBorder="1" applyAlignment="1">
      <alignment horizontal="left"/>
    </xf>
    <xf numFmtId="166" fontId="5" fillId="0" borderId="9" xfId="0" applyNumberFormat="1" applyFont="1" applyBorder="1"/>
    <xf numFmtId="166" fontId="5" fillId="0" borderId="20" xfId="0" applyNumberFormat="1" applyFont="1" applyBorder="1" applyAlignment="1">
      <alignment horizontal="center"/>
    </xf>
    <xf numFmtId="166" fontId="5" fillId="0" borderId="21" xfId="0" applyNumberFormat="1" applyFont="1" applyBorder="1" applyAlignment="1">
      <alignment horizontal="center"/>
    </xf>
    <xf numFmtId="171" fontId="14" fillId="0" borderId="2" xfId="2" applyNumberFormat="1" applyFont="1" applyBorder="1" applyAlignment="1" applyProtection="1">
      <alignment horizontal="right"/>
      <protection locked="0"/>
    </xf>
    <xf numFmtId="169" fontId="7" fillId="0" borderId="2" xfId="1" applyNumberFormat="1" applyFont="1" applyBorder="1" applyAlignment="1">
      <alignment horizontal="right"/>
    </xf>
    <xf numFmtId="169" fontId="6" fillId="0" borderId="20" xfId="1" applyNumberFormat="1" applyFont="1" applyBorder="1" applyAlignment="1" applyProtection="1">
      <alignment horizontal="right"/>
      <protection locked="0"/>
    </xf>
    <xf numFmtId="169" fontId="7" fillId="0" borderId="22" xfId="1" applyNumberFormat="1" applyFont="1" applyBorder="1" applyAlignment="1">
      <alignment horizontal="right"/>
    </xf>
    <xf numFmtId="169" fontId="7" fillId="0" borderId="17" xfId="1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6" fillId="0" borderId="1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166" fontId="5" fillId="0" borderId="23" xfId="0" applyNumberFormat="1" applyFont="1" applyBorder="1" applyAlignment="1">
      <alignment horizontal="center"/>
    </xf>
    <xf numFmtId="166" fontId="5" fillId="0" borderId="24" xfId="0" applyNumberFormat="1" applyFont="1" applyBorder="1" applyAlignment="1">
      <alignment horizontal="center"/>
    </xf>
    <xf numFmtId="166" fontId="5" fillId="0" borderId="25" xfId="0" applyNumberFormat="1" applyFont="1" applyBorder="1" applyAlignment="1">
      <alignment horizontal="center"/>
    </xf>
    <xf numFmtId="166" fontId="5" fillId="0" borderId="26" xfId="0" applyNumberFormat="1" applyFont="1" applyBorder="1" applyAlignment="1">
      <alignment horizontal="center"/>
    </xf>
    <xf numFmtId="168" fontId="7" fillId="0" borderId="1" xfId="0" applyNumberFormat="1" applyFont="1" applyBorder="1"/>
    <xf numFmtId="168" fontId="6" fillId="0" borderId="7" xfId="1" applyNumberFormat="1" applyFont="1" applyBorder="1" applyAlignment="1">
      <alignment horizontal="right"/>
    </xf>
    <xf numFmtId="168" fontId="6" fillId="0" borderId="0" xfId="1" applyNumberFormat="1" applyFont="1" applyAlignment="1">
      <alignment horizontal="right"/>
    </xf>
    <xf numFmtId="168" fontId="6" fillId="0" borderId="1" xfId="1" applyNumberFormat="1" applyFont="1" applyBorder="1" applyAlignment="1" applyProtection="1">
      <alignment horizontal="right"/>
      <protection locked="0"/>
    </xf>
    <xf numFmtId="38" fontId="6" fillId="0" borderId="7" xfId="0" applyNumberFormat="1" applyFont="1" applyBorder="1" applyAlignment="1" applyProtection="1">
      <alignment horizontal="right"/>
      <protection locked="0"/>
    </xf>
    <xf numFmtId="38" fontId="6" fillId="0" borderId="1" xfId="0" applyNumberFormat="1" applyFont="1" applyBorder="1" applyAlignment="1" applyProtection="1">
      <alignment horizontal="right"/>
      <protection locked="0"/>
    </xf>
    <xf numFmtId="38" fontId="6" fillId="0" borderId="0" xfId="0" applyNumberFormat="1" applyFont="1" applyAlignment="1" applyProtection="1">
      <alignment horizontal="right"/>
      <protection locked="0"/>
    </xf>
    <xf numFmtId="170" fontId="7" fillId="0" borderId="11" xfId="0" applyNumberFormat="1" applyFont="1" applyBorder="1"/>
    <xf numFmtId="166" fontId="5" fillId="0" borderId="27" xfId="0" applyNumberFormat="1" applyFont="1" applyBorder="1" applyAlignment="1">
      <alignment horizontal="center"/>
    </xf>
    <xf numFmtId="166" fontId="5" fillId="0" borderId="7" xfId="0" applyNumberFormat="1" applyFont="1" applyBorder="1" applyAlignment="1">
      <alignment horizontal="center"/>
    </xf>
    <xf numFmtId="0" fontId="15" fillId="0" borderId="0" xfId="0" applyFont="1"/>
    <xf numFmtId="0" fontId="15" fillId="0" borderId="2" xfId="0" applyFont="1" applyBorder="1"/>
    <xf numFmtId="0" fontId="10" fillId="0" borderId="0" xfId="0" quotePrefix="1" applyFont="1" applyAlignment="1">
      <alignment horizontal="right"/>
    </xf>
    <xf numFmtId="171" fontId="10" fillId="0" borderId="0" xfId="0" applyNumberFormat="1" applyFont="1"/>
    <xf numFmtId="171" fontId="15" fillId="0" borderId="0" xfId="0" applyNumberFormat="1" applyFont="1"/>
    <xf numFmtId="171" fontId="7" fillId="0" borderId="0" xfId="2" applyNumberFormat="1" applyFont="1"/>
    <xf numFmtId="9" fontId="7" fillId="0" borderId="0" xfId="2" applyFont="1"/>
    <xf numFmtId="171" fontId="7" fillId="0" borderId="0" xfId="0" applyNumberFormat="1" applyFont="1"/>
    <xf numFmtId="0" fontId="10" fillId="0" borderId="0" xfId="0" applyFont="1" applyAlignment="1">
      <alignment horizontal="right"/>
    </xf>
    <xf numFmtId="171" fontId="10" fillId="0" borderId="0" xfId="0" quotePrefix="1" applyNumberFormat="1" applyFont="1" applyAlignment="1">
      <alignment horizontal="left"/>
    </xf>
    <xf numFmtId="0" fontId="15" fillId="0" borderId="1" xfId="0" applyFont="1" applyBorder="1"/>
    <xf numFmtId="171" fontId="15" fillId="0" borderId="1" xfId="0" applyNumberFormat="1" applyFont="1" applyBorder="1"/>
    <xf numFmtId="171" fontId="17" fillId="0" borderId="1" xfId="0" applyNumberFormat="1" applyFont="1" applyBorder="1" applyAlignment="1">
      <alignment horizontal="right"/>
    </xf>
    <xf numFmtId="172" fontId="16" fillId="0" borderId="1" xfId="0" quotePrefix="1" applyNumberFormat="1" applyFont="1" applyBorder="1" applyAlignment="1">
      <alignment horizontal="left"/>
    </xf>
    <xf numFmtId="166" fontId="7" fillId="0" borderId="2" xfId="0" quotePrefix="1" applyNumberFormat="1" applyFont="1" applyBorder="1" applyAlignment="1">
      <alignment horizontal="left"/>
    </xf>
    <xf numFmtId="170" fontId="7" fillId="0" borderId="0" xfId="0" applyNumberFormat="1" applyFont="1"/>
    <xf numFmtId="168" fontId="7" fillId="0" borderId="0" xfId="0" applyNumberFormat="1" applyFont="1"/>
    <xf numFmtId="168" fontId="7" fillId="0" borderId="0" xfId="1" applyNumberFormat="1" applyFont="1"/>
    <xf numFmtId="169" fontId="7" fillId="0" borderId="0" xfId="1" applyNumberFormat="1" applyFont="1" applyAlignment="1">
      <alignment horizontal="right"/>
    </xf>
    <xf numFmtId="169" fontId="7" fillId="0" borderId="28" xfId="1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9" fontId="7" fillId="0" borderId="29" xfId="1" applyNumberFormat="1" applyFont="1" applyBorder="1" applyAlignment="1">
      <alignment horizontal="right"/>
    </xf>
    <xf numFmtId="169" fontId="7" fillId="0" borderId="30" xfId="1" applyNumberFormat="1" applyFont="1" applyBorder="1" applyAlignment="1">
      <alignment horizontal="right"/>
    </xf>
    <xf numFmtId="166" fontId="5" fillId="0" borderId="31" xfId="0" applyNumberFormat="1" applyFont="1" applyBorder="1" applyAlignment="1">
      <alignment horizontal="center"/>
    </xf>
    <xf numFmtId="169" fontId="8" fillId="0" borderId="2" xfId="1" applyNumberFormat="1" applyFont="1" applyBorder="1" applyAlignment="1">
      <alignment horizontal="right"/>
    </xf>
    <xf numFmtId="169" fontId="8" fillId="0" borderId="32" xfId="1" applyNumberFormat="1" applyFont="1" applyBorder="1" applyAlignment="1">
      <alignment horizontal="right"/>
    </xf>
    <xf numFmtId="169" fontId="8" fillId="0" borderId="25" xfId="1" applyNumberFormat="1" applyFont="1" applyBorder="1" applyAlignment="1" applyProtection="1">
      <alignment horizontal="right"/>
      <protection locked="0"/>
    </xf>
    <xf numFmtId="169" fontId="8" fillId="0" borderId="14" xfId="1" applyNumberFormat="1" applyFont="1" applyBorder="1" applyAlignment="1">
      <alignment horizontal="right"/>
    </xf>
    <xf numFmtId="169" fontId="8" fillId="0" borderId="33" xfId="1" applyNumberFormat="1" applyFont="1" applyBorder="1" applyAlignment="1">
      <alignment horizontal="right"/>
    </xf>
    <xf numFmtId="169" fontId="8" fillId="0" borderId="34" xfId="1" applyNumberFormat="1" applyFont="1" applyBorder="1" applyAlignment="1">
      <alignment horizontal="right"/>
    </xf>
    <xf numFmtId="169" fontId="8" fillId="0" borderId="35" xfId="1" applyNumberFormat="1" applyFont="1" applyBorder="1" applyAlignment="1">
      <alignment horizontal="right"/>
    </xf>
    <xf numFmtId="4" fontId="7" fillId="0" borderId="17" xfId="1" applyNumberFormat="1" applyFont="1" applyBorder="1"/>
    <xf numFmtId="171" fontId="14" fillId="3" borderId="36" xfId="2" applyNumberFormat="1" applyFont="1" applyFill="1" applyBorder="1" applyAlignment="1" applyProtection="1">
      <alignment horizontal="right"/>
      <protection locked="0"/>
    </xf>
    <xf numFmtId="10" fontId="5" fillId="3" borderId="37" xfId="0" applyNumberFormat="1" applyFont="1" applyFill="1" applyBorder="1" applyAlignment="1">
      <alignment horizontal="center"/>
    </xf>
    <xf numFmtId="10" fontId="5" fillId="3" borderId="36" xfId="0" applyNumberFormat="1" applyFont="1" applyFill="1" applyBorder="1" applyAlignment="1">
      <alignment horizontal="center"/>
    </xf>
    <xf numFmtId="0" fontId="5" fillId="3" borderId="38" xfId="0" applyFont="1" applyFill="1" applyBorder="1" applyAlignment="1">
      <alignment horizontal="center"/>
    </xf>
    <xf numFmtId="10" fontId="5" fillId="3" borderId="19" xfId="0" applyNumberFormat="1" applyFont="1" applyFill="1" applyBorder="1" applyAlignment="1">
      <alignment horizontal="center"/>
    </xf>
    <xf numFmtId="10" fontId="5" fillId="3" borderId="20" xfId="0" applyNumberFormat="1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171" fontId="8" fillId="3" borderId="20" xfId="2" applyNumberFormat="1" applyFont="1" applyFill="1" applyBorder="1" applyAlignment="1" applyProtection="1">
      <alignment horizontal="right"/>
      <protection locked="0"/>
    </xf>
    <xf numFmtId="171" fontId="8" fillId="3" borderId="39" xfId="2" applyNumberFormat="1" applyFont="1" applyFill="1" applyBorder="1" applyAlignment="1" applyProtection="1">
      <alignment horizontal="right"/>
      <protection locked="0"/>
    </xf>
    <xf numFmtId="168" fontId="6" fillId="0" borderId="1" xfId="1" applyNumberFormat="1" applyFont="1" applyBorder="1" applyAlignment="1">
      <alignment horizontal="right"/>
    </xf>
    <xf numFmtId="4" fontId="8" fillId="0" borderId="40" xfId="0" applyNumberFormat="1" applyFont="1" applyBorder="1" applyAlignment="1">
      <alignment horizontal="right"/>
    </xf>
    <xf numFmtId="4" fontId="8" fillId="0" borderId="20" xfId="0" applyNumberFormat="1" applyFont="1" applyBorder="1" applyAlignment="1">
      <alignment horizontal="right"/>
    </xf>
    <xf numFmtId="4" fontId="8" fillId="0" borderId="39" xfId="1" applyNumberFormat="1" applyFont="1" applyBorder="1" applyAlignment="1">
      <alignment horizontal="right"/>
    </xf>
    <xf numFmtId="171" fontId="7" fillId="3" borderId="17" xfId="0" applyNumberFormat="1" applyFont="1" applyFill="1" applyBorder="1"/>
    <xf numFmtId="166" fontId="5" fillId="0" borderId="41" xfId="0" applyNumberFormat="1" applyFont="1" applyBorder="1"/>
    <xf numFmtId="166" fontId="5" fillId="0" borderId="42" xfId="0" applyNumberFormat="1" applyFont="1" applyBorder="1"/>
    <xf numFmtId="171" fontId="5" fillId="0" borderId="13" xfId="0" applyNumberFormat="1" applyFont="1" applyBorder="1"/>
    <xf numFmtId="166" fontId="5" fillId="3" borderId="43" xfId="0" applyNumberFormat="1" applyFont="1" applyFill="1" applyBorder="1" applyAlignment="1">
      <alignment horizontal="center"/>
    </xf>
    <xf numFmtId="166" fontId="5" fillId="3" borderId="4" xfId="0" applyNumberFormat="1" applyFont="1" applyFill="1" applyBorder="1" applyAlignment="1">
      <alignment horizontal="center"/>
    </xf>
    <xf numFmtId="166" fontId="5" fillId="3" borderId="5" xfId="0" applyNumberFormat="1" applyFont="1" applyFill="1" applyBorder="1" applyAlignment="1">
      <alignment horizontal="center"/>
    </xf>
    <xf numFmtId="164" fontId="7" fillId="0" borderId="44" xfId="1" applyFont="1" applyBorder="1"/>
    <xf numFmtId="171" fontId="7" fillId="3" borderId="2" xfId="2" applyNumberFormat="1" applyFont="1" applyFill="1" applyBorder="1" applyAlignment="1" applyProtection="1">
      <alignment horizontal="right"/>
      <protection locked="0"/>
    </xf>
    <xf numFmtId="166" fontId="5" fillId="0" borderId="19" xfId="0" applyNumberFormat="1" applyFont="1" applyBorder="1" applyAlignment="1">
      <alignment horizontal="center"/>
    </xf>
    <xf numFmtId="166" fontId="18" fillId="0" borderId="7" xfId="0" applyNumberFormat="1" applyFont="1" applyBorder="1"/>
    <xf numFmtId="166" fontId="18" fillId="0" borderId="18" xfId="0" applyNumberFormat="1" applyFont="1" applyBorder="1" applyAlignment="1">
      <alignment horizontal="left"/>
    </xf>
    <xf numFmtId="166" fontId="5" fillId="0" borderId="6" xfId="0" applyNumberFormat="1" applyFont="1" applyBorder="1" applyAlignment="1">
      <alignment horizontal="center"/>
    </xf>
    <xf numFmtId="0" fontId="8" fillId="0" borderId="0" xfId="0" applyFont="1"/>
    <xf numFmtId="165" fontId="7" fillId="3" borderId="14" xfId="2" applyNumberFormat="1" applyFont="1" applyFill="1" applyBorder="1" applyAlignment="1" applyProtection="1">
      <alignment horizontal="right"/>
      <protection locked="0"/>
    </xf>
    <xf numFmtId="166" fontId="6" fillId="0" borderId="0" xfId="0" applyNumberFormat="1" applyFont="1" applyAlignment="1" applyProtection="1">
      <alignment horizontal="left"/>
      <protection locked="0"/>
    </xf>
    <xf numFmtId="165" fontId="7" fillId="3" borderId="34" xfId="1" applyNumberFormat="1" applyFont="1" applyFill="1" applyBorder="1" applyAlignment="1" applyProtection="1">
      <alignment horizontal="right"/>
      <protection locked="0"/>
    </xf>
    <xf numFmtId="0" fontId="7" fillId="0" borderId="0" xfId="0" applyFont="1"/>
    <xf numFmtId="172" fontId="16" fillId="0" borderId="45" xfId="0" quotePrefix="1" applyNumberFormat="1" applyFont="1" applyBorder="1" applyAlignment="1">
      <alignment horizontal="left"/>
    </xf>
    <xf numFmtId="172" fontId="16" fillId="0" borderId="2" xfId="0" quotePrefix="1" applyNumberFormat="1" applyFont="1" applyBorder="1" applyAlignment="1">
      <alignment horizontal="left"/>
    </xf>
    <xf numFmtId="171" fontId="10" fillId="0" borderId="0" xfId="0" quotePrefix="1" applyNumberFormat="1" applyFont="1" applyAlignment="1">
      <alignment horizontal="center"/>
    </xf>
    <xf numFmtId="172" fontId="16" fillId="0" borderId="3" xfId="0" quotePrefix="1" applyNumberFormat="1" applyFont="1" applyBorder="1" applyAlignment="1">
      <alignment horizontal="left"/>
    </xf>
    <xf numFmtId="171" fontId="10" fillId="0" borderId="0" xfId="0" applyNumberFormat="1" applyFont="1" applyAlignment="1">
      <alignment horizontal="left"/>
    </xf>
    <xf numFmtId="0" fontId="7" fillId="0" borderId="2" xfId="0" applyFont="1" applyBorder="1"/>
    <xf numFmtId="164" fontId="14" fillId="0" borderId="8" xfId="0" quotePrefix="1" applyNumberFormat="1" applyFont="1" applyBorder="1" applyAlignment="1">
      <alignment horizontal="right"/>
    </xf>
    <xf numFmtId="164" fontId="14" fillId="0" borderId="27" xfId="0" quotePrefix="1" applyNumberFormat="1" applyFont="1" applyBorder="1" applyAlignment="1">
      <alignment horizontal="left"/>
    </xf>
    <xf numFmtId="164" fontId="14" fillId="0" borderId="27" xfId="0" quotePrefix="1" applyNumberFormat="1" applyFont="1" applyBorder="1" applyAlignment="1">
      <alignment horizontal="right"/>
    </xf>
    <xf numFmtId="164" fontId="14" fillId="0" borderId="8" xfId="0" quotePrefix="1" applyNumberFormat="1" applyFont="1" applyBorder="1" applyAlignment="1">
      <alignment horizontal="left"/>
    </xf>
    <xf numFmtId="164" fontId="14" fillId="0" borderId="9" xfId="0" quotePrefix="1" applyNumberFormat="1" applyFont="1" applyBorder="1" applyAlignment="1">
      <alignment horizontal="left"/>
    </xf>
    <xf numFmtId="164" fontId="15" fillId="0" borderId="27" xfId="0" applyNumberFormat="1" applyFont="1" applyBorder="1"/>
    <xf numFmtId="169" fontId="12" fillId="0" borderId="46" xfId="1" applyNumberFormat="1" applyFont="1" applyBorder="1" applyAlignment="1">
      <alignment horizontal="right"/>
    </xf>
    <xf numFmtId="166" fontId="7" fillId="0" borderId="47" xfId="0" applyNumberFormat="1" applyFont="1" applyBorder="1"/>
    <xf numFmtId="166" fontId="15" fillId="0" borderId="47" xfId="0" applyNumberFormat="1" applyFont="1" applyBorder="1"/>
    <xf numFmtId="166" fontId="15" fillId="0" borderId="48" xfId="0" applyNumberFormat="1" applyFont="1" applyBorder="1"/>
    <xf numFmtId="166" fontId="2" fillId="0" borderId="0" xfId="0" quotePrefix="1" applyNumberFormat="1" applyFont="1" applyAlignment="1">
      <alignment horizontal="left"/>
    </xf>
    <xf numFmtId="166" fontId="10" fillId="0" borderId="0" xfId="0" applyNumberFormat="1" applyFont="1"/>
    <xf numFmtId="166" fontId="15" fillId="0" borderId="0" xfId="0" applyNumberFormat="1" applyFont="1"/>
    <xf numFmtId="165" fontId="7" fillId="3" borderId="0" xfId="2" applyNumberFormat="1" applyFont="1" applyFill="1" applyAlignment="1" applyProtection="1">
      <alignment horizontal="right"/>
      <protection locked="0"/>
    </xf>
    <xf numFmtId="166" fontId="5" fillId="4" borderId="7" xfId="0" applyNumberFormat="1" applyFont="1" applyFill="1" applyBorder="1"/>
    <xf numFmtId="166" fontId="5" fillId="4" borderId="1" xfId="0" applyNumberFormat="1" applyFont="1" applyFill="1" applyBorder="1"/>
    <xf numFmtId="166" fontId="5" fillId="4" borderId="0" xfId="0" applyNumberFormat="1" applyFont="1" applyFill="1" applyAlignment="1">
      <alignment horizontal="center"/>
    </xf>
    <xf numFmtId="166" fontId="5" fillId="4" borderId="27" xfId="0" applyNumberFormat="1" applyFont="1" applyFill="1" applyBorder="1" applyAlignment="1">
      <alignment horizontal="center"/>
    </xf>
    <xf numFmtId="166" fontId="5" fillId="4" borderId="1" xfId="0" applyNumberFormat="1" applyFont="1" applyFill="1" applyBorder="1" applyAlignment="1">
      <alignment horizontal="center"/>
    </xf>
    <xf numFmtId="166" fontId="6" fillId="4" borderId="0" xfId="0" applyNumberFormat="1" applyFont="1" applyFill="1" applyAlignment="1" applyProtection="1">
      <alignment horizontal="right"/>
      <protection locked="0"/>
    </xf>
    <xf numFmtId="166" fontId="6" fillId="4" borderId="49" xfId="0" applyNumberFormat="1" applyFont="1" applyFill="1" applyBorder="1" applyAlignment="1" applyProtection="1">
      <alignment horizontal="right"/>
      <protection locked="0"/>
    </xf>
    <xf numFmtId="166" fontId="6" fillId="4" borderId="5" xfId="0" applyNumberFormat="1" applyFont="1" applyFill="1" applyBorder="1" applyAlignment="1" applyProtection="1">
      <alignment horizontal="right"/>
      <protection locked="0"/>
    </xf>
    <xf numFmtId="166" fontId="6" fillId="4" borderId="8" xfId="0" quotePrefix="1" applyNumberFormat="1" applyFont="1" applyFill="1" applyBorder="1" applyAlignment="1" applyProtection="1">
      <alignment horizontal="right"/>
      <protection locked="0"/>
    </xf>
    <xf numFmtId="166" fontId="7" fillId="0" borderId="6" xfId="0" applyNumberFormat="1" applyFont="1" applyBorder="1" applyAlignment="1">
      <alignment horizontal="left"/>
    </xf>
    <xf numFmtId="166" fontId="8" fillId="0" borderId="50" xfId="0" applyNumberFormat="1" applyFont="1" applyBorder="1" applyAlignment="1" applyProtection="1">
      <alignment horizontal="left"/>
      <protection locked="0"/>
    </xf>
    <xf numFmtId="173" fontId="10" fillId="0" borderId="0" xfId="0" applyNumberFormat="1" applyFont="1" applyAlignment="1">
      <alignment horizontal="center"/>
    </xf>
    <xf numFmtId="172" fontId="16" fillId="0" borderId="6" xfId="0" quotePrefix="1" applyNumberFormat="1" applyFont="1" applyBorder="1" applyAlignment="1">
      <alignment horizontal="left"/>
    </xf>
    <xf numFmtId="164" fontId="14" fillId="0" borderId="18" xfId="0" quotePrefix="1" applyNumberFormat="1" applyFont="1" applyBorder="1" applyAlignment="1">
      <alignment horizontal="left"/>
    </xf>
    <xf numFmtId="171" fontId="7" fillId="0" borderId="2" xfId="0" applyNumberFormat="1" applyFont="1" applyBorder="1"/>
    <xf numFmtId="166" fontId="22" fillId="0" borderId="12" xfId="0" applyNumberFormat="1" applyFont="1" applyBorder="1" applyAlignment="1">
      <alignment horizontal="center"/>
    </xf>
    <xf numFmtId="166" fontId="22" fillId="0" borderId="13" xfId="0" applyNumberFormat="1" applyFont="1" applyBorder="1" applyAlignment="1">
      <alignment horizontal="center"/>
    </xf>
    <xf numFmtId="166" fontId="22" fillId="2" borderId="12" xfId="0" quotePrefix="1" applyNumberFormat="1" applyFont="1" applyFill="1" applyBorder="1" applyAlignment="1">
      <alignment horizontal="center"/>
    </xf>
    <xf numFmtId="166" fontId="22" fillId="2" borderId="13" xfId="0" applyNumberFormat="1" applyFont="1" applyFill="1" applyBorder="1" applyAlignment="1">
      <alignment horizontal="center"/>
    </xf>
    <xf numFmtId="166" fontId="22" fillId="0" borderId="19" xfId="0" applyNumberFormat="1" applyFont="1" applyBorder="1" applyAlignment="1">
      <alignment horizontal="left"/>
    </xf>
    <xf numFmtId="166" fontId="22" fillId="0" borderId="14" xfId="0" applyNumberFormat="1" applyFont="1" applyBorder="1" applyAlignment="1">
      <alignment horizontal="center"/>
    </xf>
    <xf numFmtId="166" fontId="22" fillId="0" borderId="2" xfId="0" applyNumberFormat="1" applyFont="1" applyBorder="1" applyAlignment="1">
      <alignment horizontal="center"/>
    </xf>
    <xf numFmtId="166" fontId="22" fillId="2" borderId="14" xfId="0" applyNumberFormat="1" applyFont="1" applyFill="1" applyBorder="1" applyAlignment="1">
      <alignment horizontal="center"/>
    </xf>
    <xf numFmtId="166" fontId="22" fillId="2" borderId="2" xfId="0" applyNumberFormat="1" applyFont="1" applyFill="1" applyBorder="1" applyAlignment="1">
      <alignment horizontal="center"/>
    </xf>
    <xf numFmtId="166" fontId="22" fillId="0" borderId="20" xfId="0" applyNumberFormat="1" applyFont="1" applyBorder="1" applyAlignment="1">
      <alignment horizontal="center"/>
    </xf>
    <xf numFmtId="166" fontId="22" fillId="0" borderId="15" xfId="0" applyNumberFormat="1" applyFont="1" applyBorder="1" applyAlignment="1">
      <alignment horizontal="center"/>
    </xf>
    <xf numFmtId="166" fontId="22" fillId="0" borderId="3" xfId="0" applyNumberFormat="1" applyFont="1" applyBorder="1" applyAlignment="1">
      <alignment horizontal="center"/>
    </xf>
    <xf numFmtId="166" fontId="22" fillId="2" borderId="15" xfId="0" applyNumberFormat="1" applyFont="1" applyFill="1" applyBorder="1" applyAlignment="1">
      <alignment horizontal="center"/>
    </xf>
    <xf numFmtId="166" fontId="22" fillId="2" borderId="3" xfId="0" applyNumberFormat="1" applyFont="1" applyFill="1" applyBorder="1" applyAlignment="1">
      <alignment horizontal="center"/>
    </xf>
    <xf numFmtId="166" fontId="22" fillId="0" borderId="21" xfId="0" applyNumberFormat="1" applyFont="1" applyBorder="1" applyAlignment="1">
      <alignment horizontal="center"/>
    </xf>
    <xf numFmtId="166" fontId="7" fillId="6" borderId="47" xfId="0" applyNumberFormat="1" applyFont="1" applyFill="1" applyBorder="1"/>
    <xf numFmtId="166" fontId="22" fillId="0" borderId="5" xfId="0" applyNumberFormat="1" applyFont="1" applyBorder="1" applyAlignment="1">
      <alignment horizontal="center"/>
    </xf>
    <xf numFmtId="166" fontId="0" fillId="0" borderId="0" xfId="0" applyNumberFormat="1"/>
    <xf numFmtId="166" fontId="1" fillId="0" borderId="0" xfId="0" applyNumberFormat="1" applyFont="1"/>
    <xf numFmtId="166" fontId="12" fillId="0" borderId="0" xfId="0" applyNumberFormat="1" applyFont="1" applyAlignment="1" applyProtection="1">
      <alignment horizontal="right"/>
      <protection locked="0"/>
    </xf>
    <xf numFmtId="10" fontId="6" fillId="0" borderId="0" xfId="0" applyNumberFormat="1" applyFont="1" applyAlignment="1" applyProtection="1">
      <alignment horizontal="right"/>
      <protection locked="0"/>
    </xf>
    <xf numFmtId="166" fontId="23" fillId="0" borderId="0" xfId="0" applyNumberFormat="1" applyFont="1"/>
    <xf numFmtId="166" fontId="1" fillId="0" borderId="1" xfId="0" applyNumberFormat="1" applyFont="1" applyBorder="1"/>
    <xf numFmtId="166" fontId="1" fillId="0" borderId="2" xfId="0" applyNumberFormat="1" applyFont="1" applyBorder="1"/>
    <xf numFmtId="166" fontId="1" fillId="0" borderId="3" xfId="0" applyNumberFormat="1" applyFont="1" applyBorder="1"/>
    <xf numFmtId="164" fontId="1" fillId="0" borderId="0" xfId="1" applyFont="1"/>
    <xf numFmtId="166" fontId="1" fillId="4" borderId="0" xfId="0" applyNumberFormat="1" applyFont="1" applyFill="1"/>
    <xf numFmtId="166" fontId="1" fillId="0" borderId="7" xfId="0" applyNumberFormat="1" applyFont="1" applyBorder="1"/>
    <xf numFmtId="9" fontId="1" fillId="0" borderId="0" xfId="0" applyNumberFormat="1" applyFont="1"/>
    <xf numFmtId="166" fontId="18" fillId="0" borderId="11" xfId="0" applyNumberFormat="1" applyFont="1" applyBorder="1" applyAlignment="1">
      <alignment horizontal="left"/>
    </xf>
    <xf numFmtId="167" fontId="18" fillId="0" borderId="11" xfId="0" applyNumberFormat="1" applyFont="1" applyBorder="1" applyAlignment="1">
      <alignment horizontal="left"/>
    </xf>
    <xf numFmtId="0" fontId="10" fillId="5" borderId="49" xfId="0" applyFont="1" applyFill="1" applyBorder="1" applyAlignment="1">
      <alignment textRotation="90"/>
    </xf>
    <xf numFmtId="0" fontId="19" fillId="5" borderId="4" xfId="0" applyFont="1" applyFill="1" applyBorder="1" applyAlignment="1">
      <alignment textRotation="90"/>
    </xf>
    <xf numFmtId="0" fontId="19" fillId="5" borderId="51" xfId="0" applyFont="1" applyFill="1" applyBorder="1" applyAlignment="1">
      <alignment textRotation="90"/>
    </xf>
    <xf numFmtId="166" fontId="5" fillId="0" borderId="11" xfId="0" applyNumberFormat="1" applyFont="1" applyBorder="1" applyAlignment="1">
      <alignment horizontal="left"/>
    </xf>
    <xf numFmtId="167" fontId="5" fillId="0" borderId="11" xfId="0" applyNumberFormat="1" applyFont="1" applyBorder="1" applyAlignment="1">
      <alignment horizontal="left"/>
    </xf>
  </cellXfs>
  <cellStyles count="3">
    <cellStyle name="Komma" xfId="1" builtinId="3"/>
    <cellStyle name="Procent" xfId="2" builtinId="5"/>
    <cellStyle name="Standaard" xfId="0" builtinId="0"/>
  </cellStyles>
  <dxfs count="0"/>
  <tableStyles count="1" defaultTableStyle="TableStyleMedium9" defaultPivotStyle="PivotStyleLight16">
    <tableStyle name="Invisible" pivot="0" table="0" count="0" xr9:uid="{1BC2A9B9-3691-4869-8F92-21ADD2BCBB82}"/>
  </tableStyles>
  <colors>
    <mruColors>
      <color rgb="FF1D0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1"/>
  <sheetViews>
    <sheetView showGridLines="0" showZeros="0" zoomScale="50" zoomScaleNormal="50" workbookViewId="0">
      <selection activeCell="C31" sqref="C31"/>
    </sheetView>
  </sheetViews>
  <sheetFormatPr defaultRowHeight="12.45" outlineLevelCol="1" x14ac:dyDescent="0.3"/>
  <cols>
    <col min="1" max="1" width="8.3828125" style="1" customWidth="1"/>
    <col min="2" max="2" width="4.69140625" style="1" customWidth="1"/>
    <col min="3" max="3" width="63.3046875" style="1" customWidth="1"/>
    <col min="4" max="4" width="11.3046875" style="1" customWidth="1"/>
    <col min="5" max="5" width="18.84375" style="1" customWidth="1"/>
    <col min="6" max="7" width="13.53515625" style="1" customWidth="1"/>
    <col min="8" max="8" width="25.53515625" style="1" customWidth="1"/>
    <col min="9" max="9" width="26.69140625" style="1" customWidth="1"/>
    <col min="10" max="10" width="5.53515625" style="1" customWidth="1"/>
    <col min="11" max="11" width="26.69140625" style="1" customWidth="1"/>
    <col min="12" max="12" width="21.69140625" hidden="1" customWidth="1" outlineLevel="1"/>
    <col min="13" max="13" width="9.15234375" collapsed="1"/>
    <col min="15" max="15" width="14.3046875" customWidth="1"/>
    <col min="16" max="16" width="17.15234375" customWidth="1"/>
  </cols>
  <sheetData>
    <row r="1" spans="1:12" ht="45.45" x14ac:dyDescent="1.05">
      <c r="A1" s="160"/>
      <c r="B1" s="9"/>
      <c r="C1" s="197"/>
      <c r="D1" s="197"/>
      <c r="E1" s="197"/>
      <c r="F1" s="197"/>
      <c r="G1" s="197"/>
      <c r="H1" s="161"/>
      <c r="I1" s="197"/>
      <c r="J1" s="197"/>
      <c r="K1" s="63"/>
      <c r="L1" s="197"/>
    </row>
    <row r="2" spans="1:12" ht="30" x14ac:dyDescent="0.7">
      <c r="A2" s="197"/>
      <c r="B2" s="197"/>
      <c r="C2" s="51"/>
      <c r="D2" s="197"/>
      <c r="E2" s="197"/>
      <c r="F2" s="197"/>
      <c r="G2" s="197"/>
      <c r="H2" s="27"/>
      <c r="I2" s="63"/>
      <c r="J2" s="63"/>
      <c r="K2" s="51"/>
      <c r="L2" s="197"/>
    </row>
    <row r="3" spans="1:12" ht="30" x14ac:dyDescent="0.7">
      <c r="A3" s="2"/>
      <c r="B3" s="197"/>
      <c r="C3" s="197"/>
      <c r="D3" s="197"/>
      <c r="E3" s="197"/>
      <c r="F3" s="197"/>
      <c r="G3" s="197"/>
      <c r="H3" s="27"/>
      <c r="I3" s="197"/>
      <c r="J3" s="197"/>
      <c r="K3" s="51"/>
      <c r="L3" s="197"/>
    </row>
    <row r="4" spans="1:12" x14ac:dyDescent="0.3">
      <c r="A4" s="201"/>
      <c r="B4" s="197"/>
      <c r="C4" s="197"/>
      <c r="D4" s="197"/>
      <c r="E4" s="197"/>
      <c r="F4" s="197"/>
      <c r="G4" s="197"/>
      <c r="H4" s="197"/>
      <c r="I4" s="201"/>
      <c r="J4" s="201"/>
      <c r="K4" s="201"/>
      <c r="L4" s="197"/>
    </row>
    <row r="5" spans="1:12" ht="20.149999999999999" x14ac:dyDescent="0.5">
      <c r="A5" s="3" t="s">
        <v>0</v>
      </c>
      <c r="B5" s="10"/>
      <c r="C5" s="136" t="s">
        <v>1</v>
      </c>
      <c r="D5" s="10"/>
      <c r="E5" s="10"/>
      <c r="F5" s="28" t="s">
        <v>2</v>
      </c>
      <c r="G5" s="209">
        <f ca="1">NOW()</f>
        <v>45761.29147916667</v>
      </c>
      <c r="H5" s="209"/>
      <c r="I5" s="29" t="s">
        <v>3</v>
      </c>
      <c r="J5" s="101"/>
      <c r="K5" s="137" t="s">
        <v>4</v>
      </c>
      <c r="L5" s="13"/>
    </row>
    <row r="6" spans="1:12" ht="20.149999999999999" x14ac:dyDescent="0.5">
      <c r="A6" s="4"/>
      <c r="B6" s="11"/>
      <c r="C6" s="11"/>
      <c r="D6" s="11"/>
      <c r="E6" s="11"/>
      <c r="F6" s="29" t="s">
        <v>5</v>
      </c>
      <c r="G6" s="208" t="s">
        <v>6</v>
      </c>
      <c r="H6" s="208"/>
      <c r="I6" s="29" t="s">
        <v>7</v>
      </c>
      <c r="J6" s="101"/>
      <c r="K6" s="54" t="s">
        <v>8</v>
      </c>
      <c r="L6" s="13"/>
    </row>
    <row r="7" spans="1:12" ht="20.6" thickBot="1" x14ac:dyDescent="0.55000000000000004">
      <c r="A7" s="138"/>
      <c r="B7" s="11"/>
      <c r="C7" s="11"/>
      <c r="D7" s="11"/>
      <c r="E7" s="11"/>
      <c r="F7" s="11"/>
      <c r="G7" s="13"/>
      <c r="H7" s="11"/>
      <c r="I7" s="11"/>
      <c r="J7" s="11"/>
      <c r="K7" s="55"/>
      <c r="L7" s="128"/>
    </row>
    <row r="8" spans="1:12" ht="20.6" thickTop="1" x14ac:dyDescent="0.5">
      <c r="A8" s="5" t="s">
        <v>9</v>
      </c>
      <c r="B8" s="12"/>
      <c r="C8" s="13"/>
      <c r="D8" s="13"/>
      <c r="E8" s="80"/>
      <c r="F8" s="80"/>
      <c r="G8" s="68"/>
      <c r="H8" s="135"/>
      <c r="I8" s="67"/>
      <c r="J8" s="31"/>
      <c r="K8" s="104"/>
      <c r="L8" s="117" t="s">
        <v>10</v>
      </c>
    </row>
    <row r="9" spans="1:12" ht="20.149999999999999" x14ac:dyDescent="0.5">
      <c r="A9" s="5" t="s">
        <v>11</v>
      </c>
      <c r="B9" s="13" t="s">
        <v>12</v>
      </c>
      <c r="C9" s="13"/>
      <c r="D9" s="13"/>
      <c r="E9" s="12"/>
      <c r="F9" s="12"/>
      <c r="G9" s="69"/>
      <c r="H9" s="56"/>
      <c r="I9" s="12"/>
      <c r="J9" s="32"/>
      <c r="K9" s="69"/>
      <c r="L9" s="118" t="s">
        <v>13</v>
      </c>
    </row>
    <row r="10" spans="1:12" ht="20.149999999999999" x14ac:dyDescent="0.5">
      <c r="A10" s="6" t="s">
        <v>14</v>
      </c>
      <c r="B10" s="4"/>
      <c r="C10" s="11"/>
      <c r="D10" s="11"/>
      <c r="E10" s="15"/>
      <c r="F10" s="15"/>
      <c r="G10" s="70"/>
      <c r="H10" s="57"/>
      <c r="I10" s="15"/>
      <c r="J10" s="34"/>
      <c r="K10" s="70"/>
      <c r="L10" s="119" t="s">
        <v>15</v>
      </c>
    </row>
    <row r="11" spans="1:12" ht="25.3" x14ac:dyDescent="0.6">
      <c r="A11" s="7"/>
      <c r="B11" s="20"/>
      <c r="C11" s="16" t="s">
        <v>16</v>
      </c>
      <c r="D11" s="20"/>
      <c r="E11" s="17"/>
      <c r="F11" s="77"/>
      <c r="G11" s="73"/>
      <c r="H11" s="123"/>
      <c r="I11" s="105"/>
      <c r="J11" s="106"/>
      <c r="K11" s="107"/>
      <c r="L11" s="120"/>
    </row>
    <row r="12" spans="1:12" ht="25.3" x14ac:dyDescent="0.6">
      <c r="A12" s="7"/>
      <c r="B12" s="18"/>
      <c r="C12" s="64"/>
      <c r="D12" s="64"/>
      <c r="E12" s="19"/>
      <c r="F12" s="76"/>
      <c r="G12" s="122"/>
      <c r="H12" s="124"/>
      <c r="I12" s="105"/>
      <c r="J12" s="108"/>
      <c r="K12" s="107"/>
      <c r="L12" s="120"/>
    </row>
    <row r="13" spans="1:12" ht="25.3" x14ac:dyDescent="0.6">
      <c r="A13" s="7"/>
      <c r="B13" s="20"/>
      <c r="C13" s="65"/>
      <c r="D13" s="65"/>
      <c r="E13" s="24"/>
      <c r="F13" s="75"/>
      <c r="G13" s="72"/>
      <c r="H13" s="124"/>
      <c r="I13" s="105"/>
      <c r="J13" s="108"/>
      <c r="K13" s="107"/>
      <c r="L13" s="120"/>
    </row>
    <row r="14" spans="1:12" ht="25.3" x14ac:dyDescent="0.6">
      <c r="A14" s="7"/>
      <c r="B14" s="22"/>
      <c r="C14" s="65"/>
      <c r="D14" s="65"/>
      <c r="E14" s="24"/>
      <c r="F14" s="77"/>
      <c r="G14" s="73"/>
      <c r="H14" s="124"/>
      <c r="I14" s="105"/>
      <c r="J14" s="108"/>
      <c r="K14" s="107"/>
      <c r="L14" s="120"/>
    </row>
    <row r="15" spans="1:12" ht="25.3" x14ac:dyDescent="0.6">
      <c r="A15" s="7"/>
      <c r="B15" s="20"/>
      <c r="C15" s="66" t="str">
        <f>"Totaal Blad 1 : "&amp;'1'!C$12</f>
        <v>Totaal Blad 1 : Inventarisatie Armaturen</v>
      </c>
      <c r="D15" s="66"/>
      <c r="E15" s="141"/>
      <c r="F15" s="77"/>
      <c r="G15" s="73"/>
      <c r="H15" s="124">
        <f>'1'!$H$98</f>
        <v>0</v>
      </c>
      <c r="I15" s="105">
        <f>'1'!$L$98</f>
        <v>0</v>
      </c>
      <c r="J15" s="108"/>
      <c r="K15" s="107">
        <f>'1'!$M$98</f>
        <v>0</v>
      </c>
      <c r="L15" s="120">
        <f>'1'!$P$98</f>
        <v>0</v>
      </c>
    </row>
    <row r="16" spans="1:12" ht="25.3" x14ac:dyDescent="0.6">
      <c r="A16" s="7"/>
      <c r="B16" s="22"/>
      <c r="C16" s="65"/>
      <c r="D16" s="65"/>
      <c r="E16" s="24"/>
      <c r="F16" s="77"/>
      <c r="G16" s="73"/>
      <c r="H16" s="124"/>
      <c r="I16" s="105"/>
      <c r="J16" s="108"/>
      <c r="K16" s="107"/>
      <c r="L16" s="120"/>
    </row>
    <row r="17" spans="1:12" ht="25.3" x14ac:dyDescent="0.6">
      <c r="A17" s="7"/>
      <c r="B17" s="20"/>
      <c r="C17" s="66"/>
      <c r="D17" s="66"/>
      <c r="E17" s="141"/>
      <c r="F17" s="77"/>
      <c r="G17" s="73"/>
      <c r="H17" s="124"/>
      <c r="I17" s="105"/>
      <c r="J17" s="108"/>
      <c r="K17" s="107"/>
      <c r="L17" s="120" t="e">
        <f>#REF!</f>
        <v>#REF!</v>
      </c>
    </row>
    <row r="18" spans="1:12" ht="25.3" x14ac:dyDescent="0.6">
      <c r="A18" s="7"/>
      <c r="B18" s="20"/>
      <c r="C18" s="65"/>
      <c r="D18" s="65"/>
      <c r="E18" s="17"/>
      <c r="F18" s="77"/>
      <c r="G18" s="73"/>
      <c r="H18" s="124"/>
      <c r="I18" s="105"/>
      <c r="J18" s="108"/>
      <c r="K18" s="107"/>
      <c r="L18" s="120"/>
    </row>
    <row r="19" spans="1:12" ht="25.3" x14ac:dyDescent="0.6">
      <c r="A19" s="7"/>
      <c r="B19" s="20"/>
      <c r="C19" s="66"/>
      <c r="D19" s="66"/>
      <c r="E19" s="141"/>
      <c r="F19" s="77"/>
      <c r="G19" s="73"/>
      <c r="H19" s="124"/>
      <c r="I19" s="105"/>
      <c r="J19" s="108"/>
      <c r="K19" s="107"/>
      <c r="L19" s="120" t="e">
        <f>#REF!</f>
        <v>#REF!</v>
      </c>
    </row>
    <row r="20" spans="1:12" ht="25.3" x14ac:dyDescent="0.6">
      <c r="A20" s="7"/>
      <c r="B20" s="20"/>
      <c r="C20" s="65" t="s">
        <v>17</v>
      </c>
      <c r="D20" s="65"/>
      <c r="E20" s="24"/>
      <c r="F20" s="77"/>
      <c r="G20" s="73"/>
      <c r="H20" s="124"/>
      <c r="I20" s="105"/>
      <c r="J20" s="108"/>
      <c r="K20" s="107"/>
      <c r="L20" s="120"/>
    </row>
    <row r="21" spans="1:12" ht="25.3" x14ac:dyDescent="0.6">
      <c r="A21" s="7"/>
      <c r="B21" s="20" t="s">
        <v>18</v>
      </c>
      <c r="C21" s="66" t="s">
        <v>19</v>
      </c>
      <c r="D21" s="66"/>
      <c r="E21" s="141"/>
      <c r="F21" s="77"/>
      <c r="G21" s="73"/>
      <c r="H21" s="124"/>
      <c r="I21" s="105"/>
      <c r="J21" s="108"/>
      <c r="K21" s="107"/>
      <c r="L21" s="120" t="e">
        <f>#REF!</f>
        <v>#REF!</v>
      </c>
    </row>
    <row r="22" spans="1:12" ht="25.3" x14ac:dyDescent="0.6">
      <c r="A22" s="7"/>
      <c r="B22" s="20" t="s">
        <v>18</v>
      </c>
      <c r="C22" s="65" t="s">
        <v>20</v>
      </c>
      <c r="D22" s="65"/>
      <c r="E22" s="17"/>
      <c r="F22" s="77"/>
      <c r="G22" s="73"/>
      <c r="H22" s="124"/>
      <c r="I22" s="105"/>
      <c r="J22" s="108"/>
      <c r="K22" s="107"/>
      <c r="L22" s="120"/>
    </row>
    <row r="23" spans="1:12" ht="25.3" x14ac:dyDescent="0.6">
      <c r="A23" s="7"/>
      <c r="B23" s="20"/>
      <c r="C23" s="66" t="s">
        <v>21</v>
      </c>
      <c r="D23" s="66"/>
      <c r="E23" s="141"/>
      <c r="F23" s="77"/>
      <c r="G23" s="73"/>
      <c r="H23" s="124"/>
      <c r="I23" s="105"/>
      <c r="J23" s="108"/>
      <c r="K23" s="107"/>
      <c r="L23" s="120" t="e">
        <f>#REF!</f>
        <v>#REF!</v>
      </c>
    </row>
    <row r="24" spans="1:12" ht="25.3" x14ac:dyDescent="0.6">
      <c r="A24" s="7"/>
      <c r="B24" s="20" t="s">
        <v>18</v>
      </c>
      <c r="C24" s="21" t="s">
        <v>22</v>
      </c>
      <c r="D24" s="21"/>
      <c r="E24" s="17"/>
      <c r="F24" s="77"/>
      <c r="G24" s="73"/>
      <c r="H24" s="124"/>
      <c r="I24" s="105"/>
      <c r="J24" s="108"/>
      <c r="K24" s="107"/>
      <c r="L24" s="120"/>
    </row>
    <row r="25" spans="1:12" ht="25.3" x14ac:dyDescent="0.6">
      <c r="A25" s="7"/>
      <c r="B25" s="20"/>
      <c r="C25" s="66" t="s">
        <v>23</v>
      </c>
      <c r="D25" s="21"/>
      <c r="E25" s="17"/>
      <c r="F25" s="77"/>
      <c r="G25" s="73"/>
      <c r="H25" s="124"/>
      <c r="I25" s="105"/>
      <c r="J25" s="108"/>
      <c r="K25" s="107"/>
      <c r="L25" s="120"/>
    </row>
    <row r="26" spans="1:12" ht="25.3" x14ac:dyDescent="0.6">
      <c r="A26" s="7"/>
      <c r="B26" s="20"/>
      <c r="C26" s="21"/>
      <c r="D26" s="21"/>
      <c r="E26" s="17"/>
      <c r="F26" s="77"/>
      <c r="G26" s="73"/>
      <c r="H26" s="124"/>
      <c r="I26" s="105"/>
      <c r="J26" s="108"/>
      <c r="K26" s="107"/>
      <c r="L26" s="120"/>
    </row>
    <row r="27" spans="1:12" ht="25.3" x14ac:dyDescent="0.6">
      <c r="A27" s="7"/>
      <c r="B27" s="20"/>
      <c r="C27" s="66"/>
      <c r="D27" s="23"/>
      <c r="E27" s="17"/>
      <c r="F27" s="77"/>
      <c r="G27" s="73"/>
      <c r="H27" s="124"/>
      <c r="I27" s="105"/>
      <c r="J27" s="108"/>
      <c r="K27" s="107"/>
      <c r="L27" s="120"/>
    </row>
    <row r="28" spans="1:12" ht="25.3" x14ac:dyDescent="0.6">
      <c r="A28" s="7"/>
      <c r="B28" s="20"/>
      <c r="C28" s="21"/>
      <c r="D28" s="21"/>
      <c r="E28" s="17"/>
      <c r="F28" s="77"/>
      <c r="G28" s="73"/>
      <c r="H28" s="124"/>
      <c r="I28" s="105"/>
      <c r="J28" s="108"/>
      <c r="K28" s="107"/>
      <c r="L28" s="120"/>
    </row>
    <row r="29" spans="1:12" ht="25.3" x14ac:dyDescent="0.6">
      <c r="A29" s="7"/>
      <c r="B29" s="20"/>
      <c r="C29" s="66"/>
      <c r="D29" s="21"/>
      <c r="E29" s="17"/>
      <c r="F29" s="77"/>
      <c r="G29" s="73"/>
      <c r="H29" s="124"/>
      <c r="I29" s="105"/>
      <c r="J29" s="108"/>
      <c r="K29" s="107"/>
      <c r="L29" s="120"/>
    </row>
    <row r="30" spans="1:12" ht="25.3" x14ac:dyDescent="0.6">
      <c r="A30" s="7"/>
      <c r="B30" s="20"/>
      <c r="C30" s="21"/>
      <c r="D30" s="21"/>
      <c r="E30" s="17"/>
      <c r="F30" s="77"/>
      <c r="G30" s="73"/>
      <c r="H30" s="124"/>
      <c r="I30" s="105"/>
      <c r="J30" s="108"/>
      <c r="K30" s="107"/>
      <c r="L30" s="120"/>
    </row>
    <row r="31" spans="1:12" ht="25.3" x14ac:dyDescent="0.6">
      <c r="A31" s="7"/>
      <c r="B31" s="20"/>
      <c r="C31" s="66"/>
      <c r="D31" s="21"/>
      <c r="E31" s="17"/>
      <c r="F31" s="77"/>
      <c r="G31" s="73"/>
      <c r="H31" s="124"/>
      <c r="I31" s="105"/>
      <c r="J31" s="108"/>
      <c r="K31" s="107"/>
      <c r="L31" s="120"/>
    </row>
    <row r="32" spans="1:12" ht="25.3" x14ac:dyDescent="0.6">
      <c r="A32" s="7"/>
      <c r="B32" s="20"/>
      <c r="C32" s="21"/>
      <c r="D32" s="21"/>
      <c r="E32" s="17"/>
      <c r="F32" s="77"/>
      <c r="G32" s="73"/>
      <c r="H32" s="124"/>
      <c r="I32" s="105"/>
      <c r="J32" s="108"/>
      <c r="K32" s="107"/>
      <c r="L32" s="120"/>
    </row>
    <row r="33" spans="1:12" ht="25.3" x14ac:dyDescent="0.6">
      <c r="A33" s="7"/>
      <c r="B33" s="20"/>
      <c r="C33" s="66"/>
      <c r="D33" s="21"/>
      <c r="E33" s="17"/>
      <c r="F33" s="77"/>
      <c r="G33" s="73"/>
      <c r="H33" s="124"/>
      <c r="I33" s="105"/>
      <c r="J33" s="108"/>
      <c r="K33" s="107"/>
      <c r="L33" s="120"/>
    </row>
    <row r="34" spans="1:12" ht="25.3" x14ac:dyDescent="0.6">
      <c r="A34" s="7"/>
      <c r="B34" s="20"/>
      <c r="C34" s="21"/>
      <c r="D34" s="21"/>
      <c r="E34" s="17"/>
      <c r="F34" s="77"/>
      <c r="G34" s="73"/>
      <c r="H34" s="124"/>
      <c r="I34" s="105"/>
      <c r="J34" s="108"/>
      <c r="K34" s="107"/>
      <c r="L34" s="120"/>
    </row>
    <row r="35" spans="1:12" ht="25.3" x14ac:dyDescent="0.6">
      <c r="A35" s="7"/>
      <c r="B35" s="20"/>
      <c r="C35" s="66"/>
      <c r="D35" s="21"/>
      <c r="E35" s="17"/>
      <c r="F35" s="77"/>
      <c r="G35" s="73"/>
      <c r="H35" s="124"/>
      <c r="I35" s="105">
        <f>'1'!$L$98</f>
        <v>0</v>
      </c>
      <c r="J35" s="108"/>
      <c r="K35" s="107"/>
      <c r="L35" s="120"/>
    </row>
    <row r="36" spans="1:12" ht="25.3" x14ac:dyDescent="0.6">
      <c r="A36" s="7"/>
      <c r="B36" s="20"/>
      <c r="C36" s="21"/>
      <c r="D36" s="21"/>
      <c r="E36" s="17"/>
      <c r="F36" s="77"/>
      <c r="G36" s="73"/>
      <c r="H36" s="124"/>
      <c r="I36" s="105"/>
      <c r="J36" s="108"/>
      <c r="K36" s="107"/>
      <c r="L36" s="120"/>
    </row>
    <row r="37" spans="1:12" ht="25.3" x14ac:dyDescent="0.6">
      <c r="A37" s="7"/>
      <c r="B37" s="20"/>
      <c r="C37" s="66"/>
      <c r="D37" s="21"/>
      <c r="E37" s="17"/>
      <c r="F37" s="77"/>
      <c r="G37" s="73"/>
      <c r="H37" s="124"/>
      <c r="I37" s="105"/>
      <c r="J37" s="108"/>
      <c r="K37" s="107"/>
      <c r="L37" s="120"/>
    </row>
    <row r="38" spans="1:12" ht="25.3" x14ac:dyDescent="0.6">
      <c r="A38" s="7"/>
      <c r="B38" s="20"/>
      <c r="C38" s="21"/>
      <c r="D38" s="21"/>
      <c r="E38" s="17"/>
      <c r="F38" s="77"/>
      <c r="G38" s="73"/>
      <c r="H38" s="124"/>
      <c r="I38" s="105"/>
      <c r="J38" s="108"/>
      <c r="K38" s="107"/>
      <c r="L38" s="120"/>
    </row>
    <row r="39" spans="1:12" ht="25.3" x14ac:dyDescent="0.6">
      <c r="A39" s="7"/>
      <c r="B39" s="20"/>
      <c r="C39" s="66"/>
      <c r="D39" s="21"/>
      <c r="E39" s="17"/>
      <c r="F39" s="77"/>
      <c r="G39" s="73"/>
      <c r="H39" s="124"/>
      <c r="I39" s="105"/>
      <c r="J39" s="108"/>
      <c r="K39" s="107"/>
      <c r="L39" s="120"/>
    </row>
    <row r="40" spans="1:12" ht="25.3" x14ac:dyDescent="0.6">
      <c r="A40" s="7"/>
      <c r="B40" s="20"/>
      <c r="C40" s="21"/>
      <c r="D40" s="21"/>
      <c r="E40" s="17"/>
      <c r="F40" s="77"/>
      <c r="G40" s="73"/>
      <c r="H40" s="124"/>
      <c r="I40" s="105"/>
      <c r="J40" s="108"/>
      <c r="K40" s="107"/>
      <c r="L40" s="120"/>
    </row>
    <row r="41" spans="1:12" ht="25.3" x14ac:dyDescent="0.6">
      <c r="A41" s="7"/>
      <c r="B41" s="20"/>
      <c r="C41" s="66"/>
      <c r="D41" s="21"/>
      <c r="E41" s="17"/>
      <c r="F41" s="77"/>
      <c r="G41" s="73"/>
      <c r="H41" s="124"/>
      <c r="I41" s="105"/>
      <c r="J41" s="108"/>
      <c r="K41" s="107"/>
      <c r="L41" s="120"/>
    </row>
    <row r="42" spans="1:12" ht="25.75" thickBot="1" x14ac:dyDescent="0.65">
      <c r="A42" s="7"/>
      <c r="B42" s="20"/>
      <c r="C42" s="21"/>
      <c r="D42" s="21"/>
      <c r="E42" s="17"/>
      <c r="F42" s="76"/>
      <c r="G42" s="74"/>
      <c r="H42" s="125"/>
      <c r="I42" s="109"/>
      <c r="J42" s="110"/>
      <c r="K42" s="111">
        <f>IF(TRUNC(SUM(K9:K41))+1-SUM(K9:K41)=1,0,TRUNC(SUM(K9:K41))+1-SUM(K9:K41))</f>
        <v>0</v>
      </c>
      <c r="L42" s="121"/>
    </row>
    <row r="43" spans="1:12" ht="26.15" thickTop="1" thickBot="1" x14ac:dyDescent="0.65">
      <c r="A43" s="8" t="s">
        <v>24</v>
      </c>
      <c r="B43" s="25"/>
      <c r="C43" s="25"/>
      <c r="D43" s="25"/>
      <c r="E43" s="25"/>
      <c r="F43" s="78"/>
      <c r="G43" s="71"/>
      <c r="H43" s="112">
        <f>SUM(H11:H42)</f>
        <v>0</v>
      </c>
      <c r="I43" s="62">
        <f>SUM(I11:I42)</f>
        <v>0</v>
      </c>
      <c r="J43" s="103"/>
      <c r="K43" s="102">
        <f>SUM(K11:K42)</f>
        <v>0</v>
      </c>
      <c r="L43" s="126" t="e">
        <f>SUM(L11:L42)</f>
        <v>#REF!</v>
      </c>
    </row>
    <row r="44" spans="1:12" ht="25.75" thickTop="1" x14ac:dyDescent="0.6">
      <c r="A44" s="95"/>
      <c r="B44" s="26"/>
      <c r="C44" s="26"/>
      <c r="D44" s="26"/>
      <c r="E44" s="26"/>
      <c r="F44" s="96"/>
      <c r="G44" s="97"/>
      <c r="H44" s="98"/>
      <c r="I44" s="99"/>
      <c r="J44" s="99"/>
      <c r="K44" s="100"/>
      <c r="L44" s="129"/>
    </row>
    <row r="45" spans="1:12" s="81" customFormat="1" ht="31.5" customHeight="1" x14ac:dyDescent="0.6">
      <c r="A45" s="82"/>
      <c r="C45" s="83"/>
      <c r="D45" s="83"/>
      <c r="E45" s="84"/>
      <c r="F45" s="84"/>
      <c r="G45" s="85"/>
      <c r="H45" s="85"/>
      <c r="I45" s="86"/>
      <c r="J45" s="144"/>
      <c r="K45" s="150"/>
      <c r="L45" s="178"/>
    </row>
    <row r="46" spans="1:12" s="81" customFormat="1" ht="31.5" customHeight="1" x14ac:dyDescent="0.6">
      <c r="A46" s="82"/>
      <c r="C46" s="83"/>
      <c r="D46" s="83"/>
      <c r="E46" s="84"/>
      <c r="F46" s="84"/>
      <c r="G46" s="85"/>
      <c r="H46" s="85"/>
      <c r="I46" s="87"/>
      <c r="J46" s="145"/>
      <c r="K46" s="151"/>
      <c r="L46" s="178"/>
    </row>
    <row r="47" spans="1:12" s="81" customFormat="1" ht="31.5" customHeight="1" x14ac:dyDescent="0.6">
      <c r="A47" s="82"/>
      <c r="C47" s="83"/>
      <c r="D47" s="83"/>
      <c r="E47" s="84"/>
      <c r="F47" s="84"/>
      <c r="G47" s="85"/>
      <c r="H47" s="85"/>
      <c r="I47" s="88"/>
      <c r="J47" s="145"/>
      <c r="K47" s="152"/>
      <c r="L47" s="178"/>
    </row>
    <row r="48" spans="1:12" s="81" customFormat="1" ht="31.5" customHeight="1" x14ac:dyDescent="0.6">
      <c r="A48" s="82"/>
      <c r="C48" s="83"/>
      <c r="D48" s="83"/>
      <c r="E48" s="84"/>
      <c r="F48" s="84"/>
      <c r="G48" s="85"/>
      <c r="H48" s="85"/>
      <c r="I48" s="87"/>
      <c r="J48" s="145"/>
      <c r="K48" s="151"/>
      <c r="L48" s="178"/>
    </row>
    <row r="49" spans="1:15" s="81" customFormat="1" ht="31.5" customHeight="1" x14ac:dyDescent="0.6">
      <c r="A49" s="82"/>
      <c r="C49" s="83"/>
      <c r="D49" s="89"/>
      <c r="E49" s="84"/>
      <c r="F49" s="84"/>
      <c r="G49" s="85"/>
      <c r="H49" s="85"/>
      <c r="I49" s="88"/>
      <c r="J49" s="144"/>
      <c r="K49" s="153"/>
      <c r="L49" s="178"/>
    </row>
    <row r="50" spans="1:15" s="81" customFormat="1" ht="31.5" customHeight="1" x14ac:dyDescent="0.6">
      <c r="A50" s="82"/>
      <c r="C50" s="89"/>
      <c r="D50" s="83"/>
      <c r="E50" s="175"/>
      <c r="F50" s="84"/>
      <c r="G50" s="88"/>
      <c r="H50" s="88"/>
      <c r="I50" s="88"/>
      <c r="J50" s="147"/>
      <c r="K50" s="151"/>
      <c r="L50" s="178"/>
    </row>
    <row r="51" spans="1:15" s="81" customFormat="1" ht="31.5" customHeight="1" x14ac:dyDescent="0.6">
      <c r="A51" s="82"/>
      <c r="C51" s="89"/>
      <c r="D51" s="89"/>
      <c r="E51" s="90"/>
      <c r="F51" s="84"/>
      <c r="G51" s="85"/>
      <c r="H51" s="85"/>
      <c r="I51" s="87"/>
      <c r="J51" s="145"/>
      <c r="K51" s="153"/>
      <c r="L51" s="178"/>
    </row>
    <row r="52" spans="1:15" s="81" customFormat="1" ht="31.5" customHeight="1" x14ac:dyDescent="0.6">
      <c r="A52" s="82"/>
      <c r="C52" s="83"/>
      <c r="D52" s="83"/>
      <c r="E52" s="146"/>
      <c r="F52" s="84"/>
      <c r="G52" s="85"/>
      <c r="H52" s="85"/>
      <c r="I52" s="88"/>
      <c r="J52" s="145"/>
      <c r="K52" s="151"/>
      <c r="L52" s="178"/>
    </row>
    <row r="53" spans="1:15" s="81" customFormat="1" ht="31.5" customHeight="1" x14ac:dyDescent="0.6">
      <c r="A53" s="82"/>
      <c r="C53" s="83"/>
      <c r="D53" s="83"/>
      <c r="E53" s="146"/>
      <c r="F53" s="84"/>
      <c r="G53" s="85"/>
      <c r="H53" s="85"/>
      <c r="I53" s="88"/>
      <c r="J53" s="145"/>
      <c r="K53" s="154"/>
      <c r="L53" s="178"/>
    </row>
    <row r="54" spans="1:15" s="81" customFormat="1" ht="31.5" customHeight="1" x14ac:dyDescent="0.6">
      <c r="A54" s="82"/>
      <c r="D54" s="83"/>
      <c r="E54" s="148"/>
      <c r="F54" s="84"/>
      <c r="G54" s="85"/>
      <c r="H54" s="85"/>
      <c r="I54" s="88"/>
      <c r="J54" s="144"/>
      <c r="K54" s="151"/>
      <c r="L54" s="178"/>
    </row>
    <row r="55" spans="1:15" s="81" customFormat="1" ht="31.5" customHeight="1" x14ac:dyDescent="0.6">
      <c r="A55" s="149"/>
      <c r="B55" s="143"/>
      <c r="D55" s="83"/>
      <c r="E55" s="148"/>
      <c r="F55" s="84"/>
      <c r="G55" s="85"/>
      <c r="H55" s="85"/>
      <c r="I55" s="87"/>
      <c r="J55" s="147"/>
      <c r="K55" s="151"/>
      <c r="L55" s="178">
        <f>+L54*I55</f>
        <v>0</v>
      </c>
      <c r="O55" s="143"/>
    </row>
    <row r="56" spans="1:15" s="81" customFormat="1" ht="31.5" customHeight="1" x14ac:dyDescent="0.6">
      <c r="A56" s="149"/>
      <c r="B56" s="143"/>
      <c r="D56" s="83"/>
      <c r="E56" s="148"/>
      <c r="F56" s="84"/>
      <c r="G56" s="85"/>
      <c r="H56" s="85"/>
      <c r="I56" s="87"/>
      <c r="J56" s="176"/>
      <c r="K56" s="177"/>
      <c r="L56" s="178"/>
      <c r="O56" s="143"/>
    </row>
    <row r="57" spans="1:15" s="81" customFormat="1" ht="31.5" customHeight="1" x14ac:dyDescent="0.6">
      <c r="A57" s="149"/>
      <c r="B57" s="143"/>
      <c r="D57" s="89"/>
      <c r="E57" s="148"/>
      <c r="F57" s="84"/>
      <c r="G57" s="85"/>
      <c r="H57" s="85"/>
      <c r="I57" s="88"/>
      <c r="J57" s="145"/>
      <c r="K57" s="151"/>
      <c r="L57" s="178"/>
      <c r="O57" s="143"/>
    </row>
    <row r="58" spans="1:15" s="81" customFormat="1" ht="31.5" customHeight="1" x14ac:dyDescent="0.6">
      <c r="A58" s="149"/>
      <c r="B58" s="143"/>
      <c r="D58" s="89"/>
      <c r="E58" s="148"/>
      <c r="F58" s="84"/>
      <c r="G58" s="85"/>
      <c r="H58" s="85"/>
      <c r="I58" s="88"/>
      <c r="J58" s="147"/>
      <c r="K58" s="154"/>
      <c r="L58" s="178"/>
      <c r="O58" s="143"/>
    </row>
    <row r="59" spans="1:15" ht="25.3" x14ac:dyDescent="0.6">
      <c r="A59" s="202"/>
      <c r="B59" s="197"/>
      <c r="C59" s="197"/>
      <c r="D59" s="81"/>
      <c r="E59" s="85"/>
      <c r="F59" s="85"/>
      <c r="G59" s="85"/>
      <c r="H59" s="85"/>
      <c r="I59" s="88"/>
      <c r="J59" s="88"/>
      <c r="K59" s="155"/>
      <c r="L59" s="178"/>
    </row>
    <row r="60" spans="1:15" ht="25.75" x14ac:dyDescent="0.6">
      <c r="A60" s="203"/>
      <c r="B60" s="201"/>
      <c r="C60" s="201"/>
      <c r="D60" s="91"/>
      <c r="E60" s="92"/>
      <c r="F60" s="92"/>
      <c r="G60" s="92"/>
      <c r="H60" s="92"/>
      <c r="I60" s="93"/>
      <c r="J60" s="94"/>
      <c r="K60" s="154"/>
      <c r="L60" s="178">
        <f>TRUNC(SUM(L54:L55),0)</f>
        <v>0</v>
      </c>
    </row>
    <row r="61" spans="1:15" x14ac:dyDescent="0.3">
      <c r="A61" s="197"/>
      <c r="B61" s="197"/>
      <c r="C61" s="197"/>
      <c r="D61" s="197"/>
      <c r="E61" s="197"/>
      <c r="F61" s="197"/>
      <c r="G61" s="197"/>
      <c r="H61" s="197"/>
      <c r="I61" s="204"/>
      <c r="J61" s="204"/>
      <c r="K61" s="204"/>
    </row>
    <row r="62" spans="1:15" x14ac:dyDescent="0.3">
      <c r="A62" s="197"/>
      <c r="B62" s="197"/>
      <c r="C62" s="197"/>
      <c r="D62" s="197"/>
      <c r="E62" s="197"/>
      <c r="F62" s="197"/>
      <c r="G62" s="197"/>
      <c r="H62" s="197"/>
      <c r="I62" s="204"/>
      <c r="J62" s="204"/>
      <c r="K62" s="204"/>
    </row>
    <row r="63" spans="1:15" x14ac:dyDescent="0.3">
      <c r="A63" s="197"/>
      <c r="B63" s="197"/>
      <c r="C63" s="197"/>
      <c r="D63" s="197"/>
      <c r="E63" s="197"/>
      <c r="F63" s="197"/>
      <c r="G63" s="197"/>
      <c r="H63" s="197"/>
      <c r="I63" s="204"/>
      <c r="J63" s="204"/>
      <c r="K63" s="204"/>
    </row>
    <row r="64" spans="1:15" x14ac:dyDescent="0.3">
      <c r="A64" s="197"/>
      <c r="B64" s="197"/>
      <c r="C64" s="197"/>
      <c r="D64" s="197"/>
      <c r="E64" s="197"/>
      <c r="F64" s="197"/>
      <c r="G64" s="197"/>
      <c r="H64" s="197"/>
      <c r="I64" s="204"/>
      <c r="J64" s="204"/>
      <c r="K64" s="204"/>
    </row>
    <row r="65" spans="9:11" x14ac:dyDescent="0.3">
      <c r="I65" s="204"/>
      <c r="J65" s="204"/>
      <c r="K65" s="204"/>
    </row>
    <row r="66" spans="9:11" x14ac:dyDescent="0.3">
      <c r="I66" s="204"/>
      <c r="J66" s="204"/>
      <c r="K66" s="204"/>
    </row>
    <row r="67" spans="9:11" x14ac:dyDescent="0.3">
      <c r="I67" s="204"/>
      <c r="J67" s="204"/>
      <c r="K67" s="204"/>
    </row>
    <row r="68" spans="9:11" x14ac:dyDescent="0.3">
      <c r="I68" s="204"/>
      <c r="J68" s="204"/>
      <c r="K68" s="204"/>
    </row>
    <row r="69" spans="9:11" x14ac:dyDescent="0.3">
      <c r="I69" s="204"/>
      <c r="J69" s="204"/>
      <c r="K69" s="204"/>
    </row>
    <row r="70" spans="9:11" x14ac:dyDescent="0.3">
      <c r="I70" s="204"/>
      <c r="J70" s="204"/>
      <c r="K70" s="204"/>
    </row>
    <row r="71" spans="9:11" x14ac:dyDescent="0.3">
      <c r="I71" s="204"/>
      <c r="J71" s="204"/>
      <c r="K71" s="204"/>
    </row>
  </sheetData>
  <mergeCells count="2">
    <mergeCell ref="G6:H6"/>
    <mergeCell ref="G5:H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39" orientation="portrait" r:id="rId1"/>
  <headerFooter alignWithMargins="0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125"/>
  <sheetViews>
    <sheetView showGridLines="0" showZeros="0" tabSelected="1" topLeftCell="A69" zoomScale="50" zoomScaleNormal="50" workbookViewId="0">
      <selection activeCell="K103" sqref="K103"/>
    </sheetView>
  </sheetViews>
  <sheetFormatPr defaultRowHeight="12.45" outlineLevelCol="1" x14ac:dyDescent="0.3"/>
  <cols>
    <col min="1" max="1" width="8.3828125" style="1" customWidth="1"/>
    <col min="2" max="2" width="4.69140625" style="1" customWidth="1"/>
    <col min="3" max="3" width="48.15234375" style="1" customWidth="1"/>
    <col min="4" max="4" width="5.15234375" style="1" customWidth="1"/>
    <col min="5" max="5" width="29.15234375" style="1" hidden="1" customWidth="1" outlineLevel="1"/>
    <col min="6" max="6" width="17.3828125" style="1" customWidth="1" collapsed="1"/>
    <col min="7" max="7" width="16.3828125" style="1" customWidth="1"/>
    <col min="8" max="8" width="6.69140625" style="1" customWidth="1"/>
    <col min="9" max="9" width="19.53515625" hidden="1" customWidth="1" outlineLevel="1"/>
    <col min="10" max="10" width="10.3046875" hidden="1" customWidth="1" outlineLevel="1"/>
    <col min="11" max="11" width="19.84375" style="1" customWidth="1" collapsed="1"/>
    <col min="12" max="12" width="4.15234375" style="1" customWidth="1"/>
    <col min="13" max="13" width="24.69140625" style="1" customWidth="1"/>
    <col min="14" max="14" width="13.3828125" hidden="1" customWidth="1" outlineLevel="1"/>
    <col min="15" max="15" width="17.69140625" hidden="1" customWidth="1" outlineLevel="1"/>
    <col min="16" max="16" width="9.15234375" hidden="1" customWidth="1" outlineLevel="1"/>
    <col min="17" max="17" width="9.15234375" collapsed="1"/>
  </cols>
  <sheetData>
    <row r="1" spans="1:52" ht="45" customHeight="1" x14ac:dyDescent="1.05">
      <c r="A1" s="160"/>
      <c r="B1" s="9"/>
      <c r="C1" s="197"/>
      <c r="D1" s="197"/>
      <c r="E1" s="205"/>
      <c r="F1" s="197"/>
      <c r="G1" s="197"/>
      <c r="H1" s="161"/>
      <c r="I1" s="197"/>
      <c r="J1" s="197"/>
      <c r="K1" s="197"/>
      <c r="L1" s="197"/>
      <c r="M1" s="63"/>
      <c r="N1" s="197"/>
      <c r="O1" s="197"/>
      <c r="P1" s="197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</row>
    <row r="2" spans="1:52" ht="30" x14ac:dyDescent="0.7">
      <c r="A2" s="197"/>
      <c r="B2" s="197"/>
      <c r="C2" s="2">
        <f>totaalblad!C2</f>
        <v>0</v>
      </c>
      <c r="D2" s="197"/>
      <c r="E2" s="205"/>
      <c r="F2" s="197"/>
      <c r="G2" s="197"/>
      <c r="H2" s="27"/>
      <c r="I2" s="27"/>
      <c r="J2" s="197"/>
      <c r="K2" s="197"/>
      <c r="L2" s="63"/>
      <c r="M2" s="51">
        <f>totaalblad!K2</f>
        <v>0</v>
      </c>
      <c r="N2" s="206"/>
      <c r="O2" s="206"/>
      <c r="P2" s="206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</row>
    <row r="3" spans="1:52" ht="30" x14ac:dyDescent="0.7">
      <c r="A3" s="2"/>
      <c r="B3" s="197"/>
      <c r="C3" s="197"/>
      <c r="D3" s="197"/>
      <c r="E3" s="205"/>
      <c r="F3" s="197"/>
      <c r="G3" s="197"/>
      <c r="H3" s="27"/>
      <c r="I3" s="27"/>
      <c r="J3" s="197"/>
      <c r="K3" s="197"/>
      <c r="L3" s="197"/>
      <c r="M3" s="51"/>
      <c r="N3" s="197"/>
      <c r="O3" s="197"/>
      <c r="P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</row>
    <row r="4" spans="1:52" x14ac:dyDescent="0.3">
      <c r="A4" s="201"/>
      <c r="B4" s="197"/>
      <c r="C4" s="197"/>
      <c r="D4" s="197"/>
      <c r="E4" s="205"/>
      <c r="F4" s="197"/>
      <c r="G4" s="197"/>
      <c r="H4" s="197"/>
      <c r="I4" s="197"/>
      <c r="J4" s="197"/>
      <c r="K4" s="197"/>
      <c r="L4" s="201"/>
      <c r="M4" s="201"/>
      <c r="N4" s="197"/>
      <c r="O4" s="197"/>
      <c r="P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</row>
    <row r="5" spans="1:52" ht="20.25" customHeight="1" x14ac:dyDescent="0.5">
      <c r="A5" s="3" t="s">
        <v>25</v>
      </c>
      <c r="B5" s="10"/>
      <c r="C5" s="10" t="s">
        <v>1</v>
      </c>
      <c r="D5" s="10"/>
      <c r="E5" s="164"/>
      <c r="F5" s="28" t="s">
        <v>2</v>
      </c>
      <c r="G5" s="214">
        <f ca="1">totaalblad!G5</f>
        <v>45761.29147916667</v>
      </c>
      <c r="H5" s="214"/>
      <c r="I5" s="41"/>
      <c r="J5" s="41"/>
      <c r="K5" s="52"/>
      <c r="L5" s="29" t="s">
        <v>3</v>
      </c>
      <c r="M5" s="53" t="str">
        <f>totaalblad!K5</f>
        <v>U.1230549</v>
      </c>
      <c r="N5" s="3"/>
      <c r="O5" s="13"/>
      <c r="P5" s="13"/>
      <c r="R5" s="210" t="s">
        <v>26</v>
      </c>
      <c r="S5" s="210" t="s">
        <v>27</v>
      </c>
      <c r="T5" s="210" t="s">
        <v>28</v>
      </c>
      <c r="U5" s="210" t="s">
        <v>29</v>
      </c>
      <c r="V5" s="210" t="s">
        <v>30</v>
      </c>
      <c r="W5" s="210" t="s">
        <v>31</v>
      </c>
      <c r="X5" s="210" t="s">
        <v>32</v>
      </c>
      <c r="Y5" s="210" t="s">
        <v>33</v>
      </c>
      <c r="Z5" s="210" t="s">
        <v>34</v>
      </c>
      <c r="AA5" s="210" t="s">
        <v>35</v>
      </c>
      <c r="AB5" s="210" t="s">
        <v>36</v>
      </c>
      <c r="AC5" s="210" t="s">
        <v>37</v>
      </c>
      <c r="AD5" s="210" t="s">
        <v>38</v>
      </c>
      <c r="AE5" s="210" t="s">
        <v>39</v>
      </c>
      <c r="AF5" s="210" t="s">
        <v>40</v>
      </c>
      <c r="AG5" s="210" t="s">
        <v>41</v>
      </c>
      <c r="AH5" s="210" t="s">
        <v>42</v>
      </c>
      <c r="AI5" s="210" t="s">
        <v>43</v>
      </c>
      <c r="AJ5" s="210" t="s">
        <v>44</v>
      </c>
      <c r="AK5" s="210" t="s">
        <v>45</v>
      </c>
      <c r="AL5" s="210" t="s">
        <v>46</v>
      </c>
      <c r="AM5" s="210" t="s">
        <v>47</v>
      </c>
      <c r="AN5" s="210" t="s">
        <v>48</v>
      </c>
      <c r="AO5" s="210" t="s">
        <v>49</v>
      </c>
      <c r="AP5" s="210" t="s">
        <v>50</v>
      </c>
      <c r="AQ5" s="210" t="s">
        <v>51</v>
      </c>
      <c r="AR5" s="210" t="s">
        <v>52</v>
      </c>
      <c r="AS5" s="210" t="s">
        <v>53</v>
      </c>
      <c r="AT5" s="210" t="s">
        <v>54</v>
      </c>
      <c r="AU5" s="210" t="s">
        <v>55</v>
      </c>
      <c r="AV5" s="210" t="s">
        <v>56</v>
      </c>
      <c r="AW5" s="210" t="s">
        <v>57</v>
      </c>
      <c r="AX5" s="210" t="s">
        <v>58</v>
      </c>
      <c r="AY5" s="210" t="s">
        <v>59</v>
      </c>
      <c r="AZ5" s="210" t="s">
        <v>60</v>
      </c>
    </row>
    <row r="6" spans="1:52" ht="20.149999999999999" x14ac:dyDescent="0.5">
      <c r="A6" s="4"/>
      <c r="B6" s="11"/>
      <c r="C6" s="11">
        <f>totaalblad!C6</f>
        <v>0</v>
      </c>
      <c r="D6" s="11"/>
      <c r="E6" s="165"/>
      <c r="F6" s="29" t="s">
        <v>5</v>
      </c>
      <c r="G6" s="213" t="str">
        <f>totaalblad!G6</f>
        <v>MaLa</v>
      </c>
      <c r="H6" s="213"/>
      <c r="I6" s="11"/>
      <c r="J6" s="11"/>
      <c r="K6" s="11"/>
      <c r="L6" s="29" t="s">
        <v>7</v>
      </c>
      <c r="M6" s="54">
        <v>1</v>
      </c>
      <c r="N6" s="3"/>
      <c r="O6" s="13"/>
      <c r="P6" s="13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1"/>
      <c r="AW6" s="211"/>
      <c r="AX6" s="211"/>
      <c r="AY6" s="211"/>
      <c r="AZ6" s="211"/>
    </row>
    <row r="7" spans="1:52" ht="20.6" thickBot="1" x14ac:dyDescent="0.55000000000000004">
      <c r="A7" s="138"/>
      <c r="B7" s="11"/>
      <c r="C7" s="11"/>
      <c r="D7" s="11"/>
      <c r="E7" s="165"/>
      <c r="F7" s="11"/>
      <c r="G7" s="11"/>
      <c r="H7" s="11"/>
      <c r="I7" s="11"/>
      <c r="J7" s="11"/>
      <c r="K7" s="11"/>
      <c r="L7" s="11"/>
      <c r="M7" s="55"/>
      <c r="N7" s="127"/>
      <c r="O7" s="128"/>
      <c r="P7" s="128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1"/>
      <c r="AM7" s="211"/>
      <c r="AN7" s="211"/>
      <c r="AO7" s="211"/>
      <c r="AP7" s="211"/>
      <c r="AQ7" s="211"/>
      <c r="AR7" s="211"/>
      <c r="AS7" s="211"/>
      <c r="AT7" s="211"/>
      <c r="AU7" s="211"/>
      <c r="AV7" s="211"/>
      <c r="AW7" s="211"/>
      <c r="AX7" s="211"/>
      <c r="AY7" s="211"/>
      <c r="AZ7" s="211"/>
    </row>
    <row r="8" spans="1:52" ht="20.6" thickTop="1" x14ac:dyDescent="0.5">
      <c r="A8" s="5" t="s">
        <v>9</v>
      </c>
      <c r="B8" s="12"/>
      <c r="C8" s="13"/>
      <c r="D8" s="197"/>
      <c r="E8" s="166"/>
      <c r="F8" s="30"/>
      <c r="G8" s="179" t="s">
        <v>61</v>
      </c>
      <c r="H8" s="180" t="s">
        <v>62</v>
      </c>
      <c r="I8" s="181" t="s">
        <v>63</v>
      </c>
      <c r="J8" s="182" t="s">
        <v>64</v>
      </c>
      <c r="K8" s="180" t="s">
        <v>65</v>
      </c>
      <c r="L8" s="180" t="s">
        <v>65</v>
      </c>
      <c r="M8" s="183" t="s">
        <v>66</v>
      </c>
      <c r="N8" s="47" t="s">
        <v>64</v>
      </c>
      <c r="O8" s="130" t="s">
        <v>67</v>
      </c>
      <c r="P8" s="114" t="s">
        <v>10</v>
      </c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</row>
    <row r="9" spans="1:52" ht="20.149999999999999" x14ac:dyDescent="0.5">
      <c r="A9" s="5" t="s">
        <v>11</v>
      </c>
      <c r="B9" s="13" t="s">
        <v>12</v>
      </c>
      <c r="C9" s="13"/>
      <c r="D9" s="79"/>
      <c r="E9" s="167" t="s">
        <v>68</v>
      </c>
      <c r="F9" s="30" t="s">
        <v>69</v>
      </c>
      <c r="G9" s="184" t="s">
        <v>70</v>
      </c>
      <c r="H9" s="185" t="s">
        <v>13</v>
      </c>
      <c r="I9" s="186" t="s">
        <v>71</v>
      </c>
      <c r="J9" s="187" t="s">
        <v>72</v>
      </c>
      <c r="K9" s="185" t="s">
        <v>71</v>
      </c>
      <c r="L9" s="185" t="s">
        <v>73</v>
      </c>
      <c r="M9" s="188" t="s">
        <v>74</v>
      </c>
      <c r="N9" s="48" t="s">
        <v>72</v>
      </c>
      <c r="O9" s="131" t="s">
        <v>71</v>
      </c>
      <c r="P9" s="115" t="s">
        <v>13</v>
      </c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</row>
    <row r="10" spans="1:52" ht="20.149999999999999" x14ac:dyDescent="0.5">
      <c r="A10" s="6" t="s">
        <v>14</v>
      </c>
      <c r="B10" s="3"/>
      <c r="C10" s="13"/>
      <c r="D10" s="14"/>
      <c r="E10" s="168"/>
      <c r="F10" s="33"/>
      <c r="G10" s="189"/>
      <c r="H10" s="190"/>
      <c r="I10" s="191" t="s">
        <v>15</v>
      </c>
      <c r="J10" s="192" t="s">
        <v>75</v>
      </c>
      <c r="K10" s="195" t="s">
        <v>15</v>
      </c>
      <c r="L10" s="190" t="s">
        <v>15</v>
      </c>
      <c r="M10" s="193" t="s">
        <v>15</v>
      </c>
      <c r="N10" s="49" t="s">
        <v>76</v>
      </c>
      <c r="O10" s="132" t="s">
        <v>15</v>
      </c>
      <c r="P10" s="116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</row>
    <row r="11" spans="1:52" ht="25.3" x14ac:dyDescent="0.6">
      <c r="A11" s="7"/>
      <c r="B11" s="16"/>
      <c r="C11" s="16"/>
      <c r="D11" s="17"/>
      <c r="E11" s="170"/>
      <c r="F11" s="35"/>
      <c r="G11" s="36"/>
      <c r="H11" s="37">
        <f>+G11*F11</f>
        <v>0</v>
      </c>
      <c r="I11" s="42"/>
      <c r="J11" s="43"/>
      <c r="K11" s="58">
        <f>ROUND(+I11*(1-J11),2)</f>
        <v>0</v>
      </c>
      <c r="L11" s="59">
        <f>+K11*F11</f>
        <v>0</v>
      </c>
      <c r="M11" s="60"/>
      <c r="N11" s="140"/>
      <c r="O11" s="134">
        <f t="shared" ref="O11:O21" si="0">ROUND(+I11*(1-N11),2)</f>
        <v>0</v>
      </c>
      <c r="P11" s="113">
        <f t="shared" ref="P11:P21" si="1">+F11*O11</f>
        <v>0</v>
      </c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</row>
    <row r="12" spans="1:52" ht="25.3" x14ac:dyDescent="0.6">
      <c r="A12" s="7"/>
      <c r="B12" s="18"/>
      <c r="C12" s="174" t="s">
        <v>16</v>
      </c>
      <c r="D12" s="19"/>
      <c r="E12" s="171"/>
      <c r="F12" s="35"/>
      <c r="G12" s="36"/>
      <c r="H12" s="37">
        <f>+G12*F12</f>
        <v>0</v>
      </c>
      <c r="I12" s="42"/>
      <c r="J12" s="43"/>
      <c r="K12" s="58">
        <f>ROUND(+I12*(1-J12),2)</f>
        <v>0</v>
      </c>
      <c r="L12" s="59">
        <f>+K12*F12</f>
        <v>0</v>
      </c>
      <c r="M12" s="60"/>
      <c r="N12" s="140"/>
      <c r="O12" s="134">
        <f t="shared" si="0"/>
        <v>0</v>
      </c>
      <c r="P12" s="113">
        <f t="shared" si="1"/>
        <v>0</v>
      </c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</row>
    <row r="13" spans="1:52" ht="25.75" thickBot="1" x14ac:dyDescent="0.65">
      <c r="A13" s="7"/>
      <c r="B13" s="20"/>
      <c r="C13" s="21" t="s">
        <v>77</v>
      </c>
      <c r="D13" s="24"/>
      <c r="E13" s="172"/>
      <c r="F13" s="35"/>
      <c r="G13" s="36"/>
      <c r="H13" s="37">
        <f>+G13*F13</f>
        <v>0</v>
      </c>
      <c r="I13" s="42"/>
      <c r="J13" s="43"/>
      <c r="K13" s="58">
        <f>ROUND(+I13*(1-J13),2)</f>
        <v>0</v>
      </c>
      <c r="L13" s="59">
        <f>+K13*F13</f>
        <v>0</v>
      </c>
      <c r="M13" s="60"/>
      <c r="N13" s="140"/>
      <c r="O13" s="134">
        <f t="shared" si="0"/>
        <v>0</v>
      </c>
      <c r="P13" s="113">
        <f t="shared" si="1"/>
        <v>0</v>
      </c>
      <c r="R13" s="212"/>
      <c r="S13" s="212"/>
      <c r="T13" s="212"/>
      <c r="U13" s="212"/>
      <c r="V13" s="212"/>
      <c r="W13" s="212"/>
      <c r="X13" s="212"/>
      <c r="Y13" s="212"/>
      <c r="Z13" s="212"/>
      <c r="AA13" s="212"/>
      <c r="AB13" s="212"/>
      <c r="AC13" s="212"/>
      <c r="AD13" s="212"/>
      <c r="AE13" s="212"/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</row>
    <row r="14" spans="1:52" ht="25.75" thickTop="1" x14ac:dyDescent="0.6">
      <c r="A14" s="7"/>
      <c r="B14" s="139"/>
      <c r="C14" s="21" t="s">
        <v>78</v>
      </c>
      <c r="D14" s="17"/>
      <c r="E14" s="169"/>
      <c r="F14" s="35">
        <f>SUM(R14:AZ14)</f>
        <v>3</v>
      </c>
      <c r="G14" s="36"/>
      <c r="H14" s="37">
        <f>+G14*F14</f>
        <v>0</v>
      </c>
      <c r="I14" s="42"/>
      <c r="J14" s="44"/>
      <c r="K14" s="58">
        <f>ROUND(+I14*(1-J14),2)</f>
        <v>0</v>
      </c>
      <c r="L14" s="59">
        <f>+K14*F14</f>
        <v>0</v>
      </c>
      <c r="M14" s="60"/>
      <c r="N14" s="140"/>
      <c r="O14" s="134">
        <f t="shared" si="0"/>
        <v>0</v>
      </c>
      <c r="P14" s="113">
        <f t="shared" si="1"/>
        <v>0</v>
      </c>
      <c r="R14" s="157">
        <v>0</v>
      </c>
      <c r="S14" s="157">
        <v>0</v>
      </c>
      <c r="T14" s="157">
        <v>0</v>
      </c>
      <c r="U14" s="157">
        <v>0</v>
      </c>
      <c r="V14" s="157">
        <v>0</v>
      </c>
      <c r="W14" s="157">
        <v>0</v>
      </c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7"/>
      <c r="AZ14" s="157">
        <v>3</v>
      </c>
    </row>
    <row r="15" spans="1:52" ht="25.3" x14ac:dyDescent="0.6">
      <c r="A15" s="7"/>
      <c r="B15" s="139"/>
      <c r="C15" s="21" t="s">
        <v>79</v>
      </c>
      <c r="D15" s="17"/>
      <c r="E15" s="17"/>
      <c r="F15" s="35">
        <f>SUM(R15:AZ15)</f>
        <v>209</v>
      </c>
      <c r="G15" s="36"/>
      <c r="H15" s="37">
        <f t="shared" ref="H15:H41" si="2">+G15*F15</f>
        <v>0</v>
      </c>
      <c r="I15" s="42"/>
      <c r="J15" s="44"/>
      <c r="K15" s="58">
        <f t="shared" ref="K15:K41" si="3">ROUND(+I15*(1-J15),2)</f>
        <v>0</v>
      </c>
      <c r="L15" s="59">
        <f t="shared" ref="L15:L41" si="4">+K15*F15</f>
        <v>0</v>
      </c>
      <c r="M15" s="60"/>
      <c r="N15" s="140"/>
      <c r="O15" s="134">
        <f t="shared" si="0"/>
        <v>0</v>
      </c>
      <c r="P15" s="113">
        <f t="shared" si="1"/>
        <v>0</v>
      </c>
      <c r="R15" s="157"/>
      <c r="S15" s="157"/>
      <c r="T15" s="157"/>
      <c r="U15" s="157">
        <v>2</v>
      </c>
      <c r="V15" s="157">
        <v>34</v>
      </c>
      <c r="W15" s="157">
        <v>7</v>
      </c>
      <c r="X15" s="157">
        <v>7</v>
      </c>
      <c r="Y15" s="157">
        <v>7</v>
      </c>
      <c r="Z15" s="157">
        <v>23</v>
      </c>
      <c r="AA15" s="157">
        <v>7</v>
      </c>
      <c r="AB15" s="157">
        <v>7</v>
      </c>
      <c r="AC15" s="157">
        <v>13</v>
      </c>
      <c r="AD15" s="157">
        <v>7</v>
      </c>
      <c r="AE15" s="157">
        <v>7</v>
      </c>
      <c r="AF15" s="157">
        <v>7</v>
      </c>
      <c r="AG15" s="157">
        <v>13</v>
      </c>
      <c r="AH15" s="157">
        <v>7</v>
      </c>
      <c r="AI15" s="157">
        <v>7</v>
      </c>
      <c r="AJ15" s="157">
        <v>7</v>
      </c>
      <c r="AK15" s="157">
        <v>20</v>
      </c>
      <c r="AL15" s="157">
        <v>7</v>
      </c>
      <c r="AM15" s="157">
        <v>7</v>
      </c>
      <c r="AN15" s="157">
        <v>13</v>
      </c>
      <c r="AO15" s="157"/>
      <c r="AP15" s="157"/>
      <c r="AQ15" s="157"/>
      <c r="AR15" s="157"/>
      <c r="AS15" s="157"/>
      <c r="AT15" s="157"/>
      <c r="AU15" s="157"/>
      <c r="AV15" s="157"/>
      <c r="AW15" s="157"/>
      <c r="AX15" s="157"/>
      <c r="AY15" s="157"/>
      <c r="AZ15" s="157"/>
    </row>
    <row r="16" spans="1:52" ht="25.3" x14ac:dyDescent="0.6">
      <c r="A16" s="7"/>
      <c r="B16" s="21"/>
      <c r="C16" s="21" t="s">
        <v>80</v>
      </c>
      <c r="D16" s="24"/>
      <c r="E16" s="24"/>
      <c r="F16" s="35">
        <f>SUM(R16:AZ16)</f>
        <v>310</v>
      </c>
      <c r="G16" s="36"/>
      <c r="H16" s="37">
        <f t="shared" si="2"/>
        <v>0</v>
      </c>
      <c r="I16" s="42"/>
      <c r="J16" s="44"/>
      <c r="K16" s="58">
        <f t="shared" si="3"/>
        <v>0</v>
      </c>
      <c r="L16" s="59">
        <f t="shared" si="4"/>
        <v>0</v>
      </c>
      <c r="M16" s="60"/>
      <c r="N16" s="140"/>
      <c r="O16" s="134">
        <f t="shared" si="0"/>
        <v>0</v>
      </c>
      <c r="P16" s="113">
        <f t="shared" si="1"/>
        <v>0</v>
      </c>
      <c r="R16" s="157"/>
      <c r="S16" s="157"/>
      <c r="T16" s="157"/>
      <c r="U16" s="157">
        <v>6</v>
      </c>
      <c r="V16" s="157">
        <v>86</v>
      </c>
      <c r="W16" s="157">
        <v>9</v>
      </c>
      <c r="X16" s="157">
        <v>9</v>
      </c>
      <c r="Y16" s="157">
        <v>9</v>
      </c>
      <c r="Z16" s="157">
        <v>22</v>
      </c>
      <c r="AA16" s="157">
        <v>9</v>
      </c>
      <c r="AB16" s="157">
        <v>9</v>
      </c>
      <c r="AC16" s="157">
        <v>15</v>
      </c>
      <c r="AD16" s="157">
        <v>9</v>
      </c>
      <c r="AE16" s="157">
        <v>9</v>
      </c>
      <c r="AF16" s="157">
        <v>9</v>
      </c>
      <c r="AG16" s="157">
        <v>15</v>
      </c>
      <c r="AH16" s="157">
        <v>9</v>
      </c>
      <c r="AI16" s="157">
        <v>9</v>
      </c>
      <c r="AJ16" s="157">
        <v>9</v>
      </c>
      <c r="AK16" s="157">
        <v>22</v>
      </c>
      <c r="AL16" s="157">
        <v>9</v>
      </c>
      <c r="AM16" s="157">
        <v>9</v>
      </c>
      <c r="AN16" s="157">
        <v>15</v>
      </c>
      <c r="AO16" s="157"/>
      <c r="AP16" s="157"/>
      <c r="AQ16" s="157"/>
      <c r="AR16" s="157"/>
      <c r="AS16" s="157"/>
      <c r="AT16" s="157"/>
      <c r="AU16" s="157"/>
      <c r="AV16" s="157">
        <v>12</v>
      </c>
      <c r="AW16" s="157"/>
      <c r="AX16" s="157"/>
      <c r="AY16" s="157"/>
      <c r="AZ16" s="157"/>
    </row>
    <row r="17" spans="1:53" ht="25.3" x14ac:dyDescent="0.6">
      <c r="A17" s="7"/>
      <c r="B17" s="21"/>
      <c r="C17" s="21" t="s">
        <v>81</v>
      </c>
      <c r="D17" s="24"/>
      <c r="E17" s="24"/>
      <c r="F17" s="35">
        <f t="shared" ref="F17:F80" si="5">SUM(R17:AZ17)</f>
        <v>27</v>
      </c>
      <c r="G17" s="36"/>
      <c r="H17" s="37"/>
      <c r="I17" s="42"/>
      <c r="J17" s="44"/>
      <c r="K17" s="58"/>
      <c r="L17" s="59"/>
      <c r="M17" s="60"/>
      <c r="N17" s="140"/>
      <c r="O17" s="134"/>
      <c r="P17" s="113"/>
      <c r="R17" s="157"/>
      <c r="S17" s="157"/>
      <c r="T17" s="157"/>
      <c r="U17" s="157">
        <v>2</v>
      </c>
      <c r="V17" s="157">
        <v>2</v>
      </c>
      <c r="W17" s="157">
        <v>1</v>
      </c>
      <c r="X17" s="157">
        <v>1</v>
      </c>
      <c r="Y17" s="157"/>
      <c r="Z17" s="157">
        <v>1</v>
      </c>
      <c r="AA17" s="157">
        <v>1</v>
      </c>
      <c r="AB17" s="157">
        <v>1</v>
      </c>
      <c r="AC17" s="157">
        <v>1</v>
      </c>
      <c r="AD17" s="157">
        <v>1</v>
      </c>
      <c r="AE17" s="157">
        <v>1</v>
      </c>
      <c r="AF17" s="157">
        <v>1</v>
      </c>
      <c r="AG17" s="157">
        <v>1</v>
      </c>
      <c r="AH17" s="157">
        <v>1</v>
      </c>
      <c r="AI17" s="157">
        <v>1</v>
      </c>
      <c r="AJ17" s="157">
        <v>1</v>
      </c>
      <c r="AK17" s="157">
        <v>1</v>
      </c>
      <c r="AL17" s="157">
        <v>7</v>
      </c>
      <c r="AM17" s="157">
        <v>1</v>
      </c>
      <c r="AN17" s="157">
        <v>1</v>
      </c>
      <c r="AO17" s="157"/>
      <c r="AP17" s="157"/>
      <c r="AQ17" s="157"/>
      <c r="AR17" s="157"/>
      <c r="AS17" s="157"/>
      <c r="AT17" s="157"/>
      <c r="AU17" s="157"/>
      <c r="AV17" s="157"/>
      <c r="AW17" s="157"/>
      <c r="AX17" s="157"/>
      <c r="AY17" s="157"/>
      <c r="AZ17" s="157"/>
    </row>
    <row r="18" spans="1:53" ht="25.3" x14ac:dyDescent="0.6">
      <c r="A18" s="7"/>
      <c r="B18" s="21"/>
      <c r="C18" s="21" t="s">
        <v>82</v>
      </c>
      <c r="D18" s="24"/>
      <c r="E18" s="24"/>
      <c r="F18" s="35">
        <f t="shared" si="5"/>
        <v>30</v>
      </c>
      <c r="G18" s="36">
        <v>0</v>
      </c>
      <c r="H18" s="37">
        <f t="shared" si="2"/>
        <v>0</v>
      </c>
      <c r="I18" s="42"/>
      <c r="J18" s="44"/>
      <c r="K18" s="58">
        <f t="shared" si="3"/>
        <v>0</v>
      </c>
      <c r="L18" s="59">
        <f t="shared" si="4"/>
        <v>0</v>
      </c>
      <c r="M18" s="60"/>
      <c r="N18" s="140"/>
      <c r="O18" s="134">
        <f t="shared" si="0"/>
        <v>0</v>
      </c>
      <c r="P18" s="113">
        <f t="shared" si="1"/>
        <v>0</v>
      </c>
      <c r="R18" s="157"/>
      <c r="S18" s="157">
        <v>29</v>
      </c>
      <c r="T18" s="157"/>
      <c r="U18" s="157"/>
      <c r="V18" s="157"/>
      <c r="W18" s="157"/>
      <c r="X18" s="157"/>
      <c r="Y18" s="157">
        <v>1</v>
      </c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7"/>
      <c r="AS18" s="157"/>
      <c r="AT18" s="157"/>
      <c r="AU18" s="157"/>
      <c r="AV18" s="157"/>
      <c r="AW18" s="157"/>
      <c r="AX18" s="157"/>
      <c r="AY18" s="157"/>
      <c r="AZ18" s="157"/>
    </row>
    <row r="19" spans="1:53" ht="25.3" x14ac:dyDescent="0.6">
      <c r="A19" s="7"/>
      <c r="B19" s="21"/>
      <c r="C19" s="21" t="s">
        <v>83</v>
      </c>
      <c r="D19" s="17"/>
      <c r="E19" s="17"/>
      <c r="F19" s="35">
        <f t="shared" si="5"/>
        <v>28</v>
      </c>
      <c r="G19" s="36"/>
      <c r="H19" s="37">
        <f t="shared" si="2"/>
        <v>0</v>
      </c>
      <c r="I19" s="42"/>
      <c r="J19" s="44"/>
      <c r="K19" s="58">
        <f t="shared" si="3"/>
        <v>0</v>
      </c>
      <c r="L19" s="59">
        <f t="shared" si="4"/>
        <v>0</v>
      </c>
      <c r="M19" s="60"/>
      <c r="N19" s="140"/>
      <c r="O19" s="134">
        <f t="shared" si="0"/>
        <v>0</v>
      </c>
      <c r="P19" s="113">
        <f t="shared" si="1"/>
        <v>0</v>
      </c>
      <c r="R19" s="157"/>
      <c r="S19" s="157"/>
      <c r="T19" s="157">
        <v>28</v>
      </c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7"/>
      <c r="AS19" s="157"/>
      <c r="AT19" s="157"/>
      <c r="AU19" s="157"/>
      <c r="AV19" s="157"/>
      <c r="AW19" s="157"/>
      <c r="AX19" s="157"/>
      <c r="AY19" s="157"/>
      <c r="AZ19" s="157"/>
    </row>
    <row r="20" spans="1:53" ht="25.3" x14ac:dyDescent="0.6">
      <c r="A20" s="7"/>
      <c r="B20" s="21"/>
      <c r="C20" s="21" t="s">
        <v>84</v>
      </c>
      <c r="D20" s="17"/>
      <c r="E20" s="17"/>
      <c r="F20" s="35">
        <f t="shared" si="5"/>
        <v>134</v>
      </c>
      <c r="G20" s="36"/>
      <c r="H20" s="37">
        <f t="shared" si="2"/>
        <v>0</v>
      </c>
      <c r="I20" s="42"/>
      <c r="J20" s="44"/>
      <c r="K20" s="58">
        <f t="shared" si="3"/>
        <v>0</v>
      </c>
      <c r="L20" s="59">
        <f t="shared" si="4"/>
        <v>0</v>
      </c>
      <c r="M20" s="60"/>
      <c r="N20" s="140"/>
      <c r="O20" s="134">
        <f t="shared" si="0"/>
        <v>0</v>
      </c>
      <c r="P20" s="113">
        <f t="shared" si="1"/>
        <v>0</v>
      </c>
      <c r="R20" s="157">
        <v>132</v>
      </c>
      <c r="S20" s="157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7"/>
      <c r="AS20" s="157">
        <v>2</v>
      </c>
      <c r="AT20" s="157"/>
      <c r="AU20" s="157"/>
      <c r="AV20" s="157"/>
      <c r="AW20" s="157"/>
      <c r="AX20" s="157"/>
      <c r="AY20" s="157"/>
      <c r="AZ20" s="157"/>
    </row>
    <row r="21" spans="1:53" ht="25.3" x14ac:dyDescent="0.6">
      <c r="A21" s="7"/>
      <c r="B21" s="21"/>
      <c r="C21" s="21" t="s">
        <v>85</v>
      </c>
      <c r="D21" s="17"/>
      <c r="E21" s="17"/>
      <c r="F21" s="35">
        <f t="shared" si="5"/>
        <v>0</v>
      </c>
      <c r="G21" s="36"/>
      <c r="H21" s="37">
        <f t="shared" si="2"/>
        <v>0</v>
      </c>
      <c r="I21" s="42"/>
      <c r="J21" s="44"/>
      <c r="K21" s="58">
        <f t="shared" si="3"/>
        <v>0</v>
      </c>
      <c r="L21" s="59">
        <f t="shared" si="4"/>
        <v>0</v>
      </c>
      <c r="M21" s="60"/>
      <c r="N21" s="140"/>
      <c r="O21" s="134">
        <f t="shared" si="0"/>
        <v>0</v>
      </c>
      <c r="P21" s="113">
        <f t="shared" si="1"/>
        <v>0</v>
      </c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7"/>
    </row>
    <row r="22" spans="1:53" ht="25.3" x14ac:dyDescent="0.6">
      <c r="A22" s="7"/>
      <c r="B22" s="21"/>
      <c r="C22" s="21" t="s">
        <v>86</v>
      </c>
      <c r="D22" s="17"/>
      <c r="E22" s="17"/>
      <c r="F22" s="35">
        <f t="shared" si="5"/>
        <v>16</v>
      </c>
      <c r="G22" s="36"/>
      <c r="H22" s="37">
        <f t="shared" si="2"/>
        <v>0</v>
      </c>
      <c r="I22" s="42"/>
      <c r="J22" s="44"/>
      <c r="K22" s="58">
        <f t="shared" si="3"/>
        <v>0</v>
      </c>
      <c r="L22" s="59">
        <f t="shared" si="4"/>
        <v>0</v>
      </c>
      <c r="M22" s="60"/>
      <c r="N22" s="140"/>
      <c r="O22" s="134">
        <f t="shared" ref="O22:O33" si="6">ROUND(+I22*(1-N22),2)</f>
        <v>0</v>
      </c>
      <c r="P22" s="113">
        <f t="shared" ref="P22:P33" si="7">+F22*O22</f>
        <v>0</v>
      </c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>
        <v>16</v>
      </c>
      <c r="AR22" s="157"/>
      <c r="AS22" s="157"/>
      <c r="AT22" s="157"/>
      <c r="AU22" s="157"/>
      <c r="AV22" s="157"/>
      <c r="AW22" s="157"/>
      <c r="AX22" s="157"/>
      <c r="AY22" s="157"/>
      <c r="AZ22" s="157"/>
    </row>
    <row r="23" spans="1:53" ht="25.3" x14ac:dyDescent="0.6">
      <c r="A23" s="7"/>
      <c r="B23" s="21"/>
      <c r="C23" s="21" t="s">
        <v>87</v>
      </c>
      <c r="D23" s="17"/>
      <c r="E23" s="17"/>
      <c r="F23" s="35">
        <f t="shared" si="5"/>
        <v>8</v>
      </c>
      <c r="G23" s="36"/>
      <c r="H23" s="37">
        <f t="shared" si="2"/>
        <v>0</v>
      </c>
      <c r="I23" s="42"/>
      <c r="J23" s="44"/>
      <c r="K23" s="58">
        <f t="shared" si="3"/>
        <v>0</v>
      </c>
      <c r="L23" s="59">
        <f t="shared" si="4"/>
        <v>0</v>
      </c>
      <c r="M23" s="60"/>
      <c r="N23" s="140"/>
      <c r="O23" s="134">
        <f t="shared" si="6"/>
        <v>0</v>
      </c>
      <c r="P23" s="113">
        <f t="shared" si="7"/>
        <v>0</v>
      </c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O23" s="157"/>
      <c r="AP23" s="157"/>
      <c r="AQ23" s="157">
        <v>4</v>
      </c>
      <c r="AR23" s="157"/>
      <c r="AS23" s="157"/>
      <c r="AT23" s="157"/>
      <c r="AU23" s="157"/>
      <c r="AV23" s="157">
        <v>4</v>
      </c>
      <c r="AW23" s="157"/>
      <c r="AX23" s="157"/>
      <c r="AY23" s="157"/>
      <c r="AZ23" s="157"/>
    </row>
    <row r="24" spans="1:53" ht="25.3" x14ac:dyDescent="0.6">
      <c r="A24" s="7"/>
      <c r="B24" s="21"/>
      <c r="C24" s="21" t="s">
        <v>88</v>
      </c>
      <c r="D24" s="17"/>
      <c r="E24" s="17"/>
      <c r="F24" s="35">
        <f t="shared" si="5"/>
        <v>19</v>
      </c>
      <c r="G24" s="36"/>
      <c r="H24" s="37">
        <f t="shared" si="2"/>
        <v>0</v>
      </c>
      <c r="I24" s="42"/>
      <c r="J24" s="44"/>
      <c r="K24" s="58">
        <f t="shared" si="3"/>
        <v>0</v>
      </c>
      <c r="L24" s="59">
        <f t="shared" si="4"/>
        <v>0</v>
      </c>
      <c r="M24" s="60"/>
      <c r="N24" s="140"/>
      <c r="O24" s="134">
        <f t="shared" si="6"/>
        <v>0</v>
      </c>
      <c r="P24" s="113">
        <f t="shared" si="7"/>
        <v>0</v>
      </c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>
        <v>7</v>
      </c>
      <c r="AR24" s="157"/>
      <c r="AS24" s="157"/>
      <c r="AT24" s="157"/>
      <c r="AU24" s="157"/>
      <c r="AV24" s="157">
        <v>12</v>
      </c>
      <c r="AW24" s="157"/>
      <c r="AX24" s="157"/>
      <c r="AY24" s="157"/>
      <c r="AZ24" s="157"/>
    </row>
    <row r="25" spans="1:53" ht="25.3" x14ac:dyDescent="0.6">
      <c r="A25" s="7"/>
      <c r="B25" s="21"/>
      <c r="C25" s="21" t="s">
        <v>89</v>
      </c>
      <c r="D25" s="17"/>
      <c r="E25" s="17"/>
      <c r="F25" s="35">
        <f t="shared" si="5"/>
        <v>0</v>
      </c>
      <c r="G25" s="36"/>
      <c r="H25" s="37">
        <f t="shared" si="2"/>
        <v>0</v>
      </c>
      <c r="I25" s="42"/>
      <c r="J25" s="44"/>
      <c r="K25" s="58">
        <f t="shared" si="3"/>
        <v>0</v>
      </c>
      <c r="L25" s="59">
        <f t="shared" si="4"/>
        <v>0</v>
      </c>
      <c r="M25" s="60"/>
      <c r="N25" s="163"/>
      <c r="O25" s="134">
        <f t="shared" si="6"/>
        <v>0</v>
      </c>
      <c r="P25" s="113">
        <f t="shared" si="7"/>
        <v>0</v>
      </c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7"/>
      <c r="AS25" s="157"/>
      <c r="AT25" s="157"/>
      <c r="AU25" s="157"/>
      <c r="AV25" s="157"/>
      <c r="AW25" s="157"/>
      <c r="AX25" s="157"/>
      <c r="AY25" s="157"/>
      <c r="AZ25" s="157"/>
    </row>
    <row r="26" spans="1:53" ht="25.3" x14ac:dyDescent="0.6">
      <c r="A26" s="7"/>
      <c r="B26" s="139"/>
      <c r="C26" s="21" t="s">
        <v>90</v>
      </c>
      <c r="D26" s="17"/>
      <c r="E26" s="17"/>
      <c r="F26" s="35">
        <f t="shared" si="5"/>
        <v>3769</v>
      </c>
      <c r="G26" s="36"/>
      <c r="H26" s="37">
        <f t="shared" si="2"/>
        <v>0</v>
      </c>
      <c r="I26" s="42"/>
      <c r="J26" s="44"/>
      <c r="K26" s="58">
        <f t="shared" si="3"/>
        <v>0</v>
      </c>
      <c r="L26" s="59">
        <f t="shared" si="4"/>
        <v>0</v>
      </c>
      <c r="M26" s="60"/>
      <c r="N26" s="140"/>
      <c r="O26" s="134">
        <f t="shared" si="6"/>
        <v>0</v>
      </c>
      <c r="P26" s="113">
        <f t="shared" si="7"/>
        <v>0</v>
      </c>
      <c r="R26" s="157">
        <v>24</v>
      </c>
      <c r="S26" s="157"/>
      <c r="T26" s="157"/>
      <c r="U26" s="157">
        <v>213</v>
      </c>
      <c r="V26" s="157">
        <v>92</v>
      </c>
      <c r="W26" s="157">
        <v>194</v>
      </c>
      <c r="X26" s="157">
        <v>194</v>
      </c>
      <c r="Y26" s="157">
        <v>194</v>
      </c>
      <c r="Z26" s="157">
        <v>168</v>
      </c>
      <c r="AA26" s="157">
        <v>194</v>
      </c>
      <c r="AB26" s="157">
        <v>194</v>
      </c>
      <c r="AC26" s="157">
        <v>194</v>
      </c>
      <c r="AD26" s="157">
        <v>194</v>
      </c>
      <c r="AE26" s="157">
        <v>194</v>
      </c>
      <c r="AF26" s="157">
        <v>194</v>
      </c>
      <c r="AG26" s="157">
        <v>194</v>
      </c>
      <c r="AH26" s="157">
        <v>194</v>
      </c>
      <c r="AI26" s="157">
        <v>194</v>
      </c>
      <c r="AJ26" s="157">
        <v>194</v>
      </c>
      <c r="AK26" s="194">
        <v>168</v>
      </c>
      <c r="AL26" s="157">
        <v>194</v>
      </c>
      <c r="AM26" s="157">
        <v>194</v>
      </c>
      <c r="AN26" s="157">
        <v>194</v>
      </c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96">
        <f>SUM(U26:AZ26)</f>
        <v>3745</v>
      </c>
    </row>
    <row r="27" spans="1:53" ht="25.3" x14ac:dyDescent="0.6">
      <c r="A27" s="7"/>
      <c r="B27" s="139"/>
      <c r="C27" s="21" t="s">
        <v>91</v>
      </c>
      <c r="D27" s="17"/>
      <c r="E27" s="17"/>
      <c r="F27" s="35">
        <f t="shared" si="5"/>
        <v>2109</v>
      </c>
      <c r="G27" s="36"/>
      <c r="H27" s="37">
        <f t="shared" si="2"/>
        <v>0</v>
      </c>
      <c r="I27" s="42"/>
      <c r="J27" s="44"/>
      <c r="K27" s="58">
        <f t="shared" si="3"/>
        <v>0</v>
      </c>
      <c r="L27" s="59">
        <f t="shared" si="4"/>
        <v>0</v>
      </c>
      <c r="M27" s="60"/>
      <c r="N27" s="140"/>
      <c r="O27" s="134">
        <f t="shared" si="6"/>
        <v>0</v>
      </c>
      <c r="P27" s="113">
        <f t="shared" si="7"/>
        <v>0</v>
      </c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>
        <v>243</v>
      </c>
      <c r="AS27" s="157">
        <v>274</v>
      </c>
      <c r="AT27" s="157">
        <v>258</v>
      </c>
      <c r="AU27" s="157"/>
      <c r="AV27" s="157">
        <v>218</v>
      </c>
      <c r="AW27" s="157">
        <v>384</v>
      </c>
      <c r="AX27" s="157">
        <v>367</v>
      </c>
      <c r="AY27" s="157">
        <v>365</v>
      </c>
      <c r="AZ27" s="157"/>
      <c r="BA27" s="196">
        <f>SUM(R27:AZ27)</f>
        <v>2109</v>
      </c>
    </row>
    <row r="28" spans="1:53" ht="25.3" x14ac:dyDescent="0.6">
      <c r="A28" s="7"/>
      <c r="B28" s="139"/>
      <c r="C28" s="21" t="s">
        <v>92</v>
      </c>
      <c r="D28" s="17"/>
      <c r="E28" s="17"/>
      <c r="F28" s="35">
        <f t="shared" si="5"/>
        <v>0</v>
      </c>
      <c r="G28" s="36"/>
      <c r="H28" s="37">
        <f t="shared" si="2"/>
        <v>0</v>
      </c>
      <c r="I28" s="42"/>
      <c r="J28" s="44"/>
      <c r="K28" s="58">
        <f t="shared" si="3"/>
        <v>0</v>
      </c>
      <c r="L28" s="59">
        <f t="shared" si="4"/>
        <v>0</v>
      </c>
      <c r="M28" s="60"/>
      <c r="N28" s="140"/>
      <c r="O28" s="134">
        <f t="shared" si="6"/>
        <v>0</v>
      </c>
      <c r="P28" s="113">
        <f t="shared" si="7"/>
        <v>0</v>
      </c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  <c r="AZ28" s="157"/>
    </row>
    <row r="29" spans="1:53" ht="25.3" x14ac:dyDescent="0.6">
      <c r="A29" s="7"/>
      <c r="B29" s="139"/>
      <c r="C29" s="21" t="s">
        <v>93</v>
      </c>
      <c r="D29" s="17"/>
      <c r="E29" s="17"/>
      <c r="F29" s="35">
        <f t="shared" si="5"/>
        <v>60</v>
      </c>
      <c r="G29" s="36"/>
      <c r="H29" s="37">
        <f t="shared" si="2"/>
        <v>0</v>
      </c>
      <c r="I29" s="42"/>
      <c r="J29" s="44"/>
      <c r="K29" s="58">
        <f t="shared" si="3"/>
        <v>0</v>
      </c>
      <c r="L29" s="59">
        <f t="shared" si="4"/>
        <v>0</v>
      </c>
      <c r="M29" s="60"/>
      <c r="N29" s="140"/>
      <c r="O29" s="134">
        <f t="shared" si="6"/>
        <v>0</v>
      </c>
      <c r="P29" s="113">
        <f t="shared" si="7"/>
        <v>0</v>
      </c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>
        <v>60</v>
      </c>
      <c r="AX29" s="157"/>
      <c r="AY29" s="157"/>
      <c r="AZ29" s="157"/>
    </row>
    <row r="30" spans="1:53" ht="25.3" x14ac:dyDescent="0.6">
      <c r="A30" s="7"/>
      <c r="B30" s="20"/>
      <c r="C30" s="21" t="s">
        <v>94</v>
      </c>
      <c r="D30" s="198"/>
      <c r="E30" s="198"/>
      <c r="F30" s="35">
        <f t="shared" si="5"/>
        <v>272</v>
      </c>
      <c r="G30" s="36"/>
      <c r="H30" s="37">
        <f t="shared" si="2"/>
        <v>0</v>
      </c>
      <c r="I30" s="42"/>
      <c r="J30" s="44"/>
      <c r="K30" s="58">
        <f t="shared" si="3"/>
        <v>0</v>
      </c>
      <c r="L30" s="59">
        <f t="shared" si="4"/>
        <v>0</v>
      </c>
      <c r="M30" s="60"/>
      <c r="N30" s="140"/>
      <c r="O30" s="134">
        <f t="shared" si="6"/>
        <v>0</v>
      </c>
      <c r="P30" s="113">
        <f t="shared" si="7"/>
        <v>0</v>
      </c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>
        <v>40</v>
      </c>
      <c r="AS30" s="157">
        <v>40</v>
      </c>
      <c r="AT30" s="157">
        <v>40</v>
      </c>
      <c r="AU30" s="157"/>
      <c r="AV30" s="157">
        <v>20</v>
      </c>
      <c r="AW30" s="157">
        <v>12</v>
      </c>
      <c r="AX30" s="157">
        <v>60</v>
      </c>
      <c r="AY30" s="157">
        <v>60</v>
      </c>
      <c r="AZ30" s="157"/>
    </row>
    <row r="31" spans="1:53" ht="25.3" x14ac:dyDescent="0.6">
      <c r="A31" s="7"/>
      <c r="B31" s="20"/>
      <c r="C31" s="21" t="s">
        <v>95</v>
      </c>
      <c r="D31" s="17"/>
      <c r="E31" s="17"/>
      <c r="F31" s="35">
        <f t="shared" si="5"/>
        <v>48</v>
      </c>
      <c r="G31" s="36"/>
      <c r="H31" s="37">
        <f t="shared" si="2"/>
        <v>0</v>
      </c>
      <c r="I31" s="42"/>
      <c r="J31" s="44"/>
      <c r="K31" s="58">
        <f t="shared" si="3"/>
        <v>0</v>
      </c>
      <c r="L31" s="59">
        <f t="shared" si="4"/>
        <v>0</v>
      </c>
      <c r="M31" s="60"/>
      <c r="N31" s="140"/>
      <c r="O31" s="134">
        <f t="shared" si="6"/>
        <v>0</v>
      </c>
      <c r="P31" s="113">
        <f t="shared" si="7"/>
        <v>0</v>
      </c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>
        <v>8</v>
      </c>
      <c r="AS31" s="157">
        <v>8</v>
      </c>
      <c r="AT31" s="157">
        <v>8</v>
      </c>
      <c r="AU31" s="157"/>
      <c r="AV31" s="157"/>
      <c r="AW31" s="157"/>
      <c r="AX31" s="157">
        <v>12</v>
      </c>
      <c r="AY31" s="157">
        <v>12</v>
      </c>
      <c r="AZ31" s="157"/>
    </row>
    <row r="32" spans="1:53" ht="25.3" x14ac:dyDescent="0.6">
      <c r="A32" s="7"/>
      <c r="B32" s="21"/>
      <c r="C32" s="21" t="s">
        <v>96</v>
      </c>
      <c r="D32" s="17"/>
      <c r="E32" s="199"/>
      <c r="F32" s="35">
        <f t="shared" si="5"/>
        <v>19</v>
      </c>
      <c r="G32" s="36"/>
      <c r="H32" s="37">
        <f t="shared" si="2"/>
        <v>0</v>
      </c>
      <c r="I32" s="42"/>
      <c r="J32" s="44"/>
      <c r="K32" s="58">
        <f t="shared" si="3"/>
        <v>0</v>
      </c>
      <c r="L32" s="59">
        <f t="shared" si="4"/>
        <v>0</v>
      </c>
      <c r="M32" s="60"/>
      <c r="N32" s="140"/>
      <c r="O32" s="134">
        <f t="shared" si="6"/>
        <v>0</v>
      </c>
      <c r="P32" s="113">
        <f t="shared" si="7"/>
        <v>0</v>
      </c>
      <c r="R32" s="157">
        <v>19</v>
      </c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</row>
    <row r="33" spans="1:52" ht="25.3" x14ac:dyDescent="0.6">
      <c r="A33" s="7"/>
      <c r="B33" s="20"/>
      <c r="C33" s="21" t="s">
        <v>97</v>
      </c>
      <c r="D33" s="17"/>
      <c r="E33" s="17"/>
      <c r="F33" s="35">
        <f t="shared" si="5"/>
        <v>0</v>
      </c>
      <c r="G33" s="36"/>
      <c r="H33" s="37">
        <f t="shared" si="2"/>
        <v>0</v>
      </c>
      <c r="I33" s="42"/>
      <c r="J33" s="44"/>
      <c r="K33" s="58">
        <f t="shared" si="3"/>
        <v>0</v>
      </c>
      <c r="L33" s="59">
        <f t="shared" si="4"/>
        <v>0</v>
      </c>
      <c r="M33" s="60"/>
      <c r="N33" s="140"/>
      <c r="O33" s="134">
        <f t="shared" si="6"/>
        <v>0</v>
      </c>
      <c r="P33" s="113">
        <f t="shared" si="7"/>
        <v>0</v>
      </c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</row>
    <row r="34" spans="1:52" ht="25.3" x14ac:dyDescent="0.6">
      <c r="A34" s="7"/>
      <c r="B34" s="20"/>
      <c r="C34" s="21" t="s">
        <v>98</v>
      </c>
      <c r="D34" s="198"/>
      <c r="E34" s="198"/>
      <c r="F34" s="35">
        <f t="shared" si="5"/>
        <v>8</v>
      </c>
      <c r="G34" s="36"/>
      <c r="H34" s="37">
        <f t="shared" si="2"/>
        <v>0</v>
      </c>
      <c r="I34" s="42"/>
      <c r="J34" s="44"/>
      <c r="K34" s="58">
        <f t="shared" si="3"/>
        <v>0</v>
      </c>
      <c r="L34" s="59">
        <f t="shared" si="4"/>
        <v>0</v>
      </c>
      <c r="M34" s="60"/>
      <c r="N34" s="140"/>
      <c r="O34" s="134">
        <f t="shared" ref="O34:O39" si="8">ROUND(+I34*(1-N34),2)</f>
        <v>0</v>
      </c>
      <c r="P34" s="113">
        <f t="shared" ref="P34:P39" si="9">+F34*O34</f>
        <v>0</v>
      </c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>
        <v>8</v>
      </c>
      <c r="AW34" s="157"/>
      <c r="AX34" s="157"/>
      <c r="AY34" s="157"/>
      <c r="AZ34" s="157"/>
    </row>
    <row r="35" spans="1:52" ht="25.3" x14ac:dyDescent="0.6">
      <c r="A35" s="7"/>
      <c r="B35" s="20"/>
      <c r="C35" s="21" t="s">
        <v>99</v>
      </c>
      <c r="D35" s="17"/>
      <c r="E35" s="17"/>
      <c r="F35" s="35">
        <f t="shared" si="5"/>
        <v>5</v>
      </c>
      <c r="G35" s="36"/>
      <c r="H35" s="37">
        <f t="shared" si="2"/>
        <v>0</v>
      </c>
      <c r="I35" s="42"/>
      <c r="J35" s="44"/>
      <c r="K35" s="58">
        <f t="shared" si="3"/>
        <v>0</v>
      </c>
      <c r="L35" s="59">
        <f t="shared" si="4"/>
        <v>0</v>
      </c>
      <c r="M35" s="60"/>
      <c r="N35" s="140"/>
      <c r="O35" s="134">
        <f t="shared" si="8"/>
        <v>0</v>
      </c>
      <c r="P35" s="113">
        <f t="shared" si="9"/>
        <v>0</v>
      </c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>
        <v>5</v>
      </c>
      <c r="AW35" s="157"/>
      <c r="AX35" s="157"/>
      <c r="AY35" s="157"/>
      <c r="AZ35" s="157"/>
    </row>
    <row r="36" spans="1:52" ht="25.3" x14ac:dyDescent="0.6">
      <c r="A36" s="7"/>
      <c r="B36" s="21"/>
      <c r="C36" s="200" t="s">
        <v>100</v>
      </c>
      <c r="D36" s="17"/>
      <c r="E36" s="17"/>
      <c r="F36" s="35">
        <f t="shared" si="5"/>
        <v>67</v>
      </c>
      <c r="G36" s="36"/>
      <c r="H36" s="37">
        <f t="shared" si="2"/>
        <v>0</v>
      </c>
      <c r="I36" s="42"/>
      <c r="J36" s="44"/>
      <c r="K36" s="58">
        <f t="shared" si="3"/>
        <v>0</v>
      </c>
      <c r="L36" s="59">
        <f t="shared" si="4"/>
        <v>0</v>
      </c>
      <c r="M36" s="60"/>
      <c r="N36" s="140"/>
      <c r="O36" s="134">
        <f t="shared" si="8"/>
        <v>0</v>
      </c>
      <c r="P36" s="113">
        <f t="shared" si="9"/>
        <v>0</v>
      </c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>
        <v>11</v>
      </c>
      <c r="AR36" s="157">
        <v>3</v>
      </c>
      <c r="AS36" s="157"/>
      <c r="AT36" s="157">
        <v>2</v>
      </c>
      <c r="AU36" s="157"/>
      <c r="AV36" s="157">
        <v>40</v>
      </c>
      <c r="AW36" s="157">
        <v>4</v>
      </c>
      <c r="AX36" s="157">
        <v>4</v>
      </c>
      <c r="AY36" s="157">
        <v>3</v>
      </c>
      <c r="AZ36" s="157"/>
    </row>
    <row r="37" spans="1:52" ht="25.3" x14ac:dyDescent="0.6">
      <c r="A37" s="7"/>
      <c r="B37" s="20"/>
      <c r="C37" s="21" t="s">
        <v>101</v>
      </c>
      <c r="D37" s="17"/>
      <c r="E37" s="17"/>
      <c r="F37" s="35">
        <f t="shared" si="5"/>
        <v>254</v>
      </c>
      <c r="G37" s="36"/>
      <c r="H37" s="37">
        <f t="shared" si="2"/>
        <v>0</v>
      </c>
      <c r="I37" s="42"/>
      <c r="J37" s="44"/>
      <c r="K37" s="58">
        <f t="shared" si="3"/>
        <v>0</v>
      </c>
      <c r="L37" s="59">
        <f t="shared" si="4"/>
        <v>0</v>
      </c>
      <c r="M37" s="60"/>
      <c r="N37" s="140"/>
      <c r="O37" s="134">
        <f t="shared" si="8"/>
        <v>0</v>
      </c>
      <c r="P37" s="113">
        <f t="shared" si="9"/>
        <v>0</v>
      </c>
      <c r="R37" s="157">
        <v>113</v>
      </c>
      <c r="S37" s="157"/>
      <c r="T37" s="157">
        <v>3</v>
      </c>
      <c r="U37" s="157">
        <v>5</v>
      </c>
      <c r="V37" s="157">
        <v>4</v>
      </c>
      <c r="W37" s="157">
        <v>4</v>
      </c>
      <c r="X37" s="157">
        <v>4</v>
      </c>
      <c r="Y37" s="157">
        <v>4</v>
      </c>
      <c r="Z37" s="157">
        <v>3</v>
      </c>
      <c r="AA37" s="157">
        <v>4</v>
      </c>
      <c r="AB37" s="157">
        <v>4</v>
      </c>
      <c r="AC37" s="157">
        <v>4</v>
      </c>
      <c r="AD37" s="157">
        <v>4</v>
      </c>
      <c r="AE37" s="157">
        <v>4</v>
      </c>
      <c r="AF37" s="157">
        <v>4</v>
      </c>
      <c r="AG37" s="157">
        <v>4</v>
      </c>
      <c r="AH37" s="157">
        <v>4</v>
      </c>
      <c r="AI37" s="157">
        <v>4</v>
      </c>
      <c r="AJ37" s="157">
        <v>4</v>
      </c>
      <c r="AK37" s="157"/>
      <c r="AL37" s="157">
        <v>4</v>
      </c>
      <c r="AM37" s="157">
        <v>4</v>
      </c>
      <c r="AN37" s="157">
        <v>4</v>
      </c>
      <c r="AO37" s="157">
        <v>9</v>
      </c>
      <c r="AP37" s="157">
        <v>4</v>
      </c>
      <c r="AQ37" s="157">
        <v>4</v>
      </c>
      <c r="AR37" s="157">
        <v>5</v>
      </c>
      <c r="AS37" s="157">
        <v>5</v>
      </c>
      <c r="AT37" s="157">
        <v>5</v>
      </c>
      <c r="AU37" s="157"/>
      <c r="AV37" s="157">
        <v>6</v>
      </c>
      <c r="AW37" s="157">
        <v>8</v>
      </c>
      <c r="AX37" s="157">
        <v>8</v>
      </c>
      <c r="AY37" s="157">
        <v>8</v>
      </c>
      <c r="AZ37" s="157"/>
    </row>
    <row r="38" spans="1:52" ht="25.3" x14ac:dyDescent="0.6">
      <c r="A38" s="7"/>
      <c r="B38" s="20"/>
      <c r="C38" s="21" t="s">
        <v>102</v>
      </c>
      <c r="D38" s="17"/>
      <c r="E38" s="17"/>
      <c r="F38" s="35">
        <f t="shared" si="5"/>
        <v>146</v>
      </c>
      <c r="G38" s="36"/>
      <c r="H38" s="37">
        <f t="shared" si="2"/>
        <v>0</v>
      </c>
      <c r="I38" s="42"/>
      <c r="J38" s="44"/>
      <c r="K38" s="58">
        <f t="shared" si="3"/>
        <v>0</v>
      </c>
      <c r="L38" s="59">
        <f t="shared" si="4"/>
        <v>0</v>
      </c>
      <c r="M38" s="60"/>
      <c r="N38" s="140"/>
      <c r="O38" s="134">
        <f t="shared" si="8"/>
        <v>0</v>
      </c>
      <c r="P38" s="113">
        <f t="shared" si="9"/>
        <v>0</v>
      </c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>
        <v>58</v>
      </c>
      <c r="AV38" s="157"/>
      <c r="AW38" s="157">
        <v>4</v>
      </c>
      <c r="AX38" s="157"/>
      <c r="AY38" s="157"/>
      <c r="AZ38" s="157">
        <v>84</v>
      </c>
    </row>
    <row r="39" spans="1:52" ht="25.3" x14ac:dyDescent="0.6">
      <c r="A39" s="7"/>
      <c r="B39" s="20"/>
      <c r="C39" s="21" t="s">
        <v>103</v>
      </c>
      <c r="D39" s="17"/>
      <c r="E39" s="17"/>
      <c r="F39" s="35">
        <f t="shared" si="5"/>
        <v>226</v>
      </c>
      <c r="G39" s="36"/>
      <c r="H39" s="37">
        <f t="shared" si="2"/>
        <v>0</v>
      </c>
      <c r="I39" s="42"/>
      <c r="J39" s="44"/>
      <c r="K39" s="58">
        <f t="shared" si="3"/>
        <v>0</v>
      </c>
      <c r="L39" s="59">
        <f t="shared" si="4"/>
        <v>0</v>
      </c>
      <c r="M39" s="60"/>
      <c r="N39" s="140"/>
      <c r="O39" s="134">
        <f t="shared" si="8"/>
        <v>0</v>
      </c>
      <c r="P39" s="113">
        <f t="shared" si="9"/>
        <v>0</v>
      </c>
      <c r="R39" s="157"/>
      <c r="S39" s="157">
        <v>28</v>
      </c>
      <c r="T39" s="157">
        <v>6</v>
      </c>
      <c r="U39" s="157">
        <v>6</v>
      </c>
      <c r="V39" s="157">
        <v>27</v>
      </c>
      <c r="W39" s="157">
        <v>7</v>
      </c>
      <c r="X39" s="157">
        <v>8</v>
      </c>
      <c r="Y39" s="157">
        <v>8</v>
      </c>
      <c r="Z39" s="157">
        <v>7</v>
      </c>
      <c r="AA39" s="157">
        <v>8</v>
      </c>
      <c r="AB39" s="157">
        <v>8</v>
      </c>
      <c r="AC39" s="157">
        <v>8</v>
      </c>
      <c r="AD39" s="157">
        <v>7</v>
      </c>
      <c r="AE39" s="157">
        <v>8</v>
      </c>
      <c r="AF39" s="157">
        <v>8</v>
      </c>
      <c r="AG39" s="157">
        <v>3</v>
      </c>
      <c r="AH39" s="157">
        <v>7</v>
      </c>
      <c r="AI39" s="157">
        <v>8</v>
      </c>
      <c r="AJ39" s="157">
        <v>8</v>
      </c>
      <c r="AK39" s="157">
        <v>7</v>
      </c>
      <c r="AL39" s="157">
        <v>8</v>
      </c>
      <c r="AM39" s="157">
        <v>28</v>
      </c>
      <c r="AN39" s="157">
        <v>8</v>
      </c>
      <c r="AO39" s="157">
        <v>2</v>
      </c>
      <c r="AP39" s="157"/>
      <c r="AQ39" s="157"/>
      <c r="AR39" s="157"/>
      <c r="AS39" s="157"/>
      <c r="AT39" s="157"/>
      <c r="AU39" s="157"/>
      <c r="AV39" s="157"/>
      <c r="AW39" s="157">
        <v>3</v>
      </c>
      <c r="AX39" s="157"/>
      <c r="AY39" s="157"/>
      <c r="AZ39" s="157"/>
    </row>
    <row r="40" spans="1:52" ht="25.3" x14ac:dyDescent="0.6">
      <c r="A40" s="7"/>
      <c r="B40" s="20"/>
      <c r="C40" s="21" t="s">
        <v>104</v>
      </c>
      <c r="D40" s="17"/>
      <c r="E40" s="17"/>
      <c r="F40" s="35">
        <f t="shared" si="5"/>
        <v>4</v>
      </c>
      <c r="G40" s="36"/>
      <c r="H40" s="37">
        <f t="shared" si="2"/>
        <v>0</v>
      </c>
      <c r="I40" s="42"/>
      <c r="J40" s="44"/>
      <c r="K40" s="58">
        <f t="shared" si="3"/>
        <v>0</v>
      </c>
      <c r="L40" s="59">
        <f t="shared" si="4"/>
        <v>0</v>
      </c>
      <c r="M40" s="60"/>
      <c r="N40" s="140"/>
      <c r="O40" s="134">
        <f>ROUND(+I40*(1-N40),2)</f>
        <v>0</v>
      </c>
      <c r="P40" s="113">
        <f>+F40*O40</f>
        <v>0</v>
      </c>
      <c r="R40" s="157">
        <v>1</v>
      </c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>
        <v>3</v>
      </c>
      <c r="AQ40" s="157"/>
      <c r="AR40" s="157"/>
      <c r="AS40" s="157"/>
      <c r="AT40" s="157"/>
      <c r="AU40" s="157"/>
      <c r="AV40" s="157"/>
      <c r="AW40" s="157"/>
      <c r="AX40" s="157"/>
      <c r="AY40" s="157"/>
      <c r="AZ40" s="157"/>
    </row>
    <row r="41" spans="1:52" ht="25.3" x14ac:dyDescent="0.6">
      <c r="A41" s="7"/>
      <c r="B41" s="20"/>
      <c r="C41" s="21" t="s">
        <v>105</v>
      </c>
      <c r="D41" s="17"/>
      <c r="E41" s="17"/>
      <c r="F41" s="35">
        <f t="shared" si="5"/>
        <v>105</v>
      </c>
      <c r="G41" s="36"/>
      <c r="H41" s="37">
        <f t="shared" si="2"/>
        <v>0</v>
      </c>
      <c r="I41" s="42"/>
      <c r="J41" s="44"/>
      <c r="K41" s="58">
        <f t="shared" si="3"/>
        <v>0</v>
      </c>
      <c r="L41" s="59">
        <f t="shared" si="4"/>
        <v>0</v>
      </c>
      <c r="M41" s="60"/>
      <c r="N41" s="140"/>
      <c r="O41" s="134">
        <f>ROUND(+I41*(1-N41),2)</f>
        <v>0</v>
      </c>
      <c r="P41" s="113">
        <f>+F41*O41</f>
        <v>0</v>
      </c>
      <c r="R41" s="157"/>
      <c r="S41" s="157">
        <v>105</v>
      </c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7"/>
      <c r="AT41" s="157"/>
      <c r="AU41" s="157"/>
      <c r="AV41" s="157"/>
      <c r="AW41" s="157"/>
      <c r="AX41" s="157"/>
      <c r="AY41" s="157"/>
      <c r="AZ41" s="157"/>
    </row>
    <row r="42" spans="1:52" ht="25.3" x14ac:dyDescent="0.6">
      <c r="A42" s="7"/>
      <c r="B42" s="20"/>
      <c r="C42" s="21" t="s">
        <v>106</v>
      </c>
      <c r="D42" s="17"/>
      <c r="E42" s="17"/>
      <c r="F42" s="35">
        <f t="shared" si="5"/>
        <v>15</v>
      </c>
      <c r="G42" s="36"/>
      <c r="H42" s="37"/>
      <c r="I42" s="42"/>
      <c r="J42" s="44"/>
      <c r="K42" s="58"/>
      <c r="L42" s="59"/>
      <c r="M42" s="60"/>
      <c r="N42" s="140"/>
      <c r="O42" s="134"/>
      <c r="P42" s="113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>
        <v>2</v>
      </c>
      <c r="AS42" s="157">
        <v>2</v>
      </c>
      <c r="AT42" s="157">
        <v>2</v>
      </c>
      <c r="AU42" s="157"/>
      <c r="AV42" s="157"/>
      <c r="AW42" s="157">
        <v>3</v>
      </c>
      <c r="AX42" s="157">
        <v>3</v>
      </c>
      <c r="AY42" s="157">
        <v>3</v>
      </c>
      <c r="AZ42" s="157"/>
    </row>
    <row r="43" spans="1:52" ht="25.3" x14ac:dyDescent="0.6">
      <c r="A43" s="7"/>
      <c r="B43" s="20"/>
      <c r="C43" s="21" t="s">
        <v>107</v>
      </c>
      <c r="D43" s="17"/>
      <c r="E43" s="17"/>
      <c r="F43" s="35">
        <f t="shared" si="5"/>
        <v>328</v>
      </c>
      <c r="G43" s="36"/>
      <c r="H43" s="37">
        <f t="shared" ref="H43:H87" si="10">+G43*F43</f>
        <v>0</v>
      </c>
      <c r="I43" s="42"/>
      <c r="J43" s="44"/>
      <c r="K43" s="58">
        <f t="shared" ref="K43:K87" si="11">ROUND(+I43*(1-J43),2)</f>
        <v>0</v>
      </c>
      <c r="L43" s="59">
        <f t="shared" ref="L43:L87" si="12">+K43*F43</f>
        <v>0</v>
      </c>
      <c r="M43" s="60"/>
      <c r="N43" s="140"/>
      <c r="O43" s="134">
        <f t="shared" ref="O43:O87" si="13">ROUND(+I43*(1-N43),2)</f>
        <v>0</v>
      </c>
      <c r="P43" s="113">
        <f t="shared" ref="P43:P87" si="14">+F43*O43</f>
        <v>0</v>
      </c>
      <c r="R43" s="157"/>
      <c r="S43" s="157">
        <v>104</v>
      </c>
      <c r="T43" s="157">
        <v>152</v>
      </c>
      <c r="U43" s="157">
        <v>4</v>
      </c>
      <c r="V43" s="157"/>
      <c r="W43" s="157">
        <v>4</v>
      </c>
      <c r="X43" s="157"/>
      <c r="Y43" s="157">
        <v>4</v>
      </c>
      <c r="Z43" s="157">
        <v>4</v>
      </c>
      <c r="AA43" s="157">
        <v>4</v>
      </c>
      <c r="AB43" s="157">
        <v>4</v>
      </c>
      <c r="AC43" s="157">
        <v>4</v>
      </c>
      <c r="AD43" s="157">
        <v>4</v>
      </c>
      <c r="AE43" s="157">
        <v>4</v>
      </c>
      <c r="AF43" s="157">
        <v>4</v>
      </c>
      <c r="AG43" s="157">
        <v>4</v>
      </c>
      <c r="AH43" s="157">
        <v>4</v>
      </c>
      <c r="AI43" s="157">
        <v>4</v>
      </c>
      <c r="AJ43" s="157">
        <v>4</v>
      </c>
      <c r="AK43" s="157">
        <v>4</v>
      </c>
      <c r="AL43" s="157">
        <v>4</v>
      </c>
      <c r="AM43" s="157">
        <v>4</v>
      </c>
      <c r="AN43" s="157">
        <v>4</v>
      </c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</row>
    <row r="44" spans="1:52" ht="25.3" x14ac:dyDescent="0.6">
      <c r="A44" s="7"/>
      <c r="B44" s="20"/>
      <c r="C44" s="21" t="s">
        <v>108</v>
      </c>
      <c r="D44" s="17"/>
      <c r="E44" s="17"/>
      <c r="F44" s="35">
        <f t="shared" si="5"/>
        <v>0</v>
      </c>
      <c r="G44" s="36"/>
      <c r="H44" s="37">
        <f t="shared" si="10"/>
        <v>0</v>
      </c>
      <c r="I44" s="42"/>
      <c r="J44" s="44"/>
      <c r="K44" s="58">
        <f t="shared" si="11"/>
        <v>0</v>
      </c>
      <c r="L44" s="59">
        <f t="shared" si="12"/>
        <v>0</v>
      </c>
      <c r="M44" s="60"/>
      <c r="N44" s="140"/>
      <c r="O44" s="134">
        <f t="shared" si="13"/>
        <v>0</v>
      </c>
      <c r="P44" s="113">
        <f t="shared" si="14"/>
        <v>0</v>
      </c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</row>
    <row r="45" spans="1:52" ht="25.3" x14ac:dyDescent="0.6">
      <c r="A45" s="7"/>
      <c r="B45" s="20"/>
      <c r="C45" s="21" t="s">
        <v>109</v>
      </c>
      <c r="D45" s="17"/>
      <c r="E45" s="17"/>
      <c r="F45" s="35">
        <f t="shared" si="5"/>
        <v>51</v>
      </c>
      <c r="G45" s="36"/>
      <c r="H45" s="37">
        <f t="shared" si="10"/>
        <v>0</v>
      </c>
      <c r="I45" s="42"/>
      <c r="J45" s="44"/>
      <c r="K45" s="58">
        <f t="shared" si="11"/>
        <v>0</v>
      </c>
      <c r="L45" s="59">
        <f t="shared" si="12"/>
        <v>0</v>
      </c>
      <c r="M45" s="60"/>
      <c r="N45" s="140"/>
      <c r="O45" s="134">
        <f t="shared" si="13"/>
        <v>0</v>
      </c>
      <c r="P45" s="113">
        <f t="shared" si="14"/>
        <v>0</v>
      </c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>
        <v>2</v>
      </c>
      <c r="AQ45" s="157"/>
      <c r="AR45" s="157"/>
      <c r="AS45" s="157"/>
      <c r="AT45" s="157"/>
      <c r="AU45" s="157">
        <v>16</v>
      </c>
      <c r="AV45" s="157"/>
      <c r="AW45" s="157"/>
      <c r="AX45" s="157"/>
      <c r="AY45" s="157"/>
      <c r="AZ45" s="157">
        <v>33</v>
      </c>
    </row>
    <row r="46" spans="1:52" ht="25.3" x14ac:dyDescent="0.6">
      <c r="A46" s="7"/>
      <c r="B46" s="20"/>
      <c r="C46" s="21" t="s">
        <v>110</v>
      </c>
      <c r="D46" s="17"/>
      <c r="E46" s="17"/>
      <c r="F46" s="35">
        <f t="shared" si="5"/>
        <v>94</v>
      </c>
      <c r="G46" s="36"/>
      <c r="H46" s="37">
        <f t="shared" si="10"/>
        <v>0</v>
      </c>
      <c r="I46" s="42"/>
      <c r="J46" s="44"/>
      <c r="K46" s="58">
        <f t="shared" si="11"/>
        <v>0</v>
      </c>
      <c r="L46" s="59">
        <f t="shared" si="12"/>
        <v>0</v>
      </c>
      <c r="M46" s="60"/>
      <c r="N46" s="140"/>
      <c r="O46" s="134">
        <f t="shared" si="13"/>
        <v>0</v>
      </c>
      <c r="P46" s="113">
        <f t="shared" si="14"/>
        <v>0</v>
      </c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>
        <v>8</v>
      </c>
      <c r="AR46" s="157">
        <v>8</v>
      </c>
      <c r="AS46" s="157">
        <v>8</v>
      </c>
      <c r="AT46" s="157">
        <v>8</v>
      </c>
      <c r="AU46" s="157"/>
      <c r="AV46" s="157">
        <v>26</v>
      </c>
      <c r="AW46" s="157">
        <v>12</v>
      </c>
      <c r="AX46" s="157">
        <v>12</v>
      </c>
      <c r="AY46" s="157">
        <v>12</v>
      </c>
      <c r="AZ46" s="157"/>
    </row>
    <row r="47" spans="1:52" ht="25.3" x14ac:dyDescent="0.6">
      <c r="A47" s="7"/>
      <c r="B47" s="20"/>
      <c r="C47" s="21" t="s">
        <v>111</v>
      </c>
      <c r="D47" s="17"/>
      <c r="E47" s="17"/>
      <c r="F47" s="35">
        <f t="shared" si="5"/>
        <v>69</v>
      </c>
      <c r="G47" s="36"/>
      <c r="H47" s="37">
        <f t="shared" si="10"/>
        <v>0</v>
      </c>
      <c r="I47" s="42"/>
      <c r="J47" s="44"/>
      <c r="K47" s="58">
        <f t="shared" si="11"/>
        <v>0</v>
      </c>
      <c r="L47" s="59">
        <f t="shared" si="12"/>
        <v>0</v>
      </c>
      <c r="M47" s="60"/>
      <c r="N47" s="140"/>
      <c r="O47" s="134">
        <f t="shared" si="13"/>
        <v>0</v>
      </c>
      <c r="P47" s="113">
        <f t="shared" si="14"/>
        <v>0</v>
      </c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>
        <v>59</v>
      </c>
      <c r="AP47" s="157">
        <v>10</v>
      </c>
      <c r="AQ47" s="157"/>
      <c r="AR47" s="157"/>
      <c r="AS47" s="157"/>
      <c r="AT47" s="157"/>
      <c r="AU47" s="157"/>
      <c r="AV47" s="157"/>
      <c r="AW47" s="157"/>
      <c r="AX47" s="157"/>
      <c r="AY47" s="157"/>
      <c r="AZ47" s="157"/>
    </row>
    <row r="48" spans="1:52" ht="25.3" x14ac:dyDescent="0.6">
      <c r="A48" s="7"/>
      <c r="B48" s="20"/>
      <c r="C48" s="21" t="s">
        <v>112</v>
      </c>
      <c r="D48" s="17"/>
      <c r="E48" s="17"/>
      <c r="F48" s="35">
        <f t="shared" si="5"/>
        <v>30</v>
      </c>
      <c r="G48" s="36"/>
      <c r="H48" s="37">
        <f t="shared" si="10"/>
        <v>0</v>
      </c>
      <c r="I48" s="42"/>
      <c r="J48" s="44"/>
      <c r="K48" s="58">
        <f t="shared" si="11"/>
        <v>0</v>
      </c>
      <c r="L48" s="59">
        <f t="shared" si="12"/>
        <v>0</v>
      </c>
      <c r="M48" s="60"/>
      <c r="N48" s="140"/>
      <c r="O48" s="134">
        <f t="shared" si="13"/>
        <v>0</v>
      </c>
      <c r="P48" s="113">
        <f t="shared" si="14"/>
        <v>0</v>
      </c>
      <c r="R48" s="157">
        <v>1</v>
      </c>
      <c r="S48" s="157">
        <v>5</v>
      </c>
      <c r="T48" s="157">
        <v>4</v>
      </c>
      <c r="U48" s="157">
        <v>2</v>
      </c>
      <c r="V48" s="157"/>
      <c r="W48" s="157">
        <v>2</v>
      </c>
      <c r="X48" s="157"/>
      <c r="Y48" s="157"/>
      <c r="Z48" s="157">
        <v>2</v>
      </c>
      <c r="AA48" s="157"/>
      <c r="AB48" s="157"/>
      <c r="AC48" s="157"/>
      <c r="AD48" s="157">
        <v>2</v>
      </c>
      <c r="AE48" s="157"/>
      <c r="AF48" s="157"/>
      <c r="AG48" s="157"/>
      <c r="AH48" s="157">
        <v>2</v>
      </c>
      <c r="AI48" s="157"/>
      <c r="AJ48" s="157"/>
      <c r="AK48" s="157">
        <v>2</v>
      </c>
      <c r="AL48" s="157"/>
      <c r="AM48" s="157"/>
      <c r="AN48" s="157"/>
      <c r="AO48" s="157">
        <v>8</v>
      </c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</row>
    <row r="49" spans="1:52" ht="25.3" x14ac:dyDescent="0.6">
      <c r="A49" s="7"/>
      <c r="B49" s="20"/>
      <c r="C49" s="21" t="s">
        <v>113</v>
      </c>
      <c r="D49" s="17"/>
      <c r="E49" s="17"/>
      <c r="F49" s="35">
        <f t="shared" si="5"/>
        <v>168</v>
      </c>
      <c r="G49" s="36"/>
      <c r="H49" s="37">
        <f t="shared" si="10"/>
        <v>0</v>
      </c>
      <c r="I49" s="42"/>
      <c r="J49" s="44"/>
      <c r="K49" s="58">
        <f t="shared" si="11"/>
        <v>0</v>
      </c>
      <c r="L49" s="59">
        <f t="shared" si="12"/>
        <v>0</v>
      </c>
      <c r="M49" s="60"/>
      <c r="N49" s="140"/>
      <c r="O49" s="134">
        <f t="shared" si="13"/>
        <v>0</v>
      </c>
      <c r="P49" s="113">
        <f t="shared" si="14"/>
        <v>0</v>
      </c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>
        <v>168</v>
      </c>
      <c r="AR49" s="157"/>
      <c r="AS49" s="157"/>
      <c r="AT49" s="157"/>
      <c r="AU49" s="157"/>
      <c r="AV49" s="157"/>
      <c r="AW49" s="157"/>
      <c r="AX49" s="157"/>
      <c r="AY49" s="157"/>
      <c r="AZ49" s="157"/>
    </row>
    <row r="50" spans="1:52" ht="25.3" x14ac:dyDescent="0.6">
      <c r="A50" s="7"/>
      <c r="B50" s="20"/>
      <c r="C50" s="21" t="s">
        <v>114</v>
      </c>
      <c r="D50" s="17"/>
      <c r="E50" s="17"/>
      <c r="F50" s="35">
        <f t="shared" si="5"/>
        <v>14</v>
      </c>
      <c r="G50" s="36"/>
      <c r="H50" s="37">
        <f t="shared" si="10"/>
        <v>0</v>
      </c>
      <c r="I50" s="42"/>
      <c r="J50" s="44"/>
      <c r="K50" s="58">
        <f t="shared" si="11"/>
        <v>0</v>
      </c>
      <c r="L50" s="59">
        <f t="shared" si="12"/>
        <v>0</v>
      </c>
      <c r="M50" s="60"/>
      <c r="N50" s="140"/>
      <c r="O50" s="134">
        <f t="shared" si="13"/>
        <v>0</v>
      </c>
      <c r="P50" s="113">
        <f t="shared" si="14"/>
        <v>0</v>
      </c>
      <c r="R50" s="157"/>
      <c r="S50" s="157"/>
      <c r="T50" s="157"/>
      <c r="U50" s="157"/>
      <c r="V50" s="157"/>
      <c r="W50" s="157"/>
      <c r="X50" s="157"/>
      <c r="Y50" s="157"/>
      <c r="Z50" s="157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>
        <v>14</v>
      </c>
      <c r="AR50" s="157"/>
      <c r="AS50" s="157"/>
      <c r="AT50" s="157"/>
      <c r="AU50" s="157"/>
      <c r="AV50" s="157"/>
      <c r="AW50" s="157"/>
      <c r="AX50" s="157"/>
      <c r="AY50" s="157"/>
      <c r="AZ50" s="157"/>
    </row>
    <row r="51" spans="1:52" ht="25.3" x14ac:dyDescent="0.6">
      <c r="A51" s="7"/>
      <c r="B51" s="20"/>
      <c r="C51" s="21" t="s">
        <v>115</v>
      </c>
      <c r="D51" s="17"/>
      <c r="E51" s="169"/>
      <c r="F51" s="35">
        <f t="shared" si="5"/>
        <v>17</v>
      </c>
      <c r="G51" s="36"/>
      <c r="H51" s="37">
        <f t="shared" si="10"/>
        <v>0</v>
      </c>
      <c r="I51" s="42"/>
      <c r="J51" s="44"/>
      <c r="K51" s="58">
        <f t="shared" si="11"/>
        <v>0</v>
      </c>
      <c r="L51" s="59">
        <f t="shared" si="12"/>
        <v>0</v>
      </c>
      <c r="M51" s="60"/>
      <c r="N51" s="140"/>
      <c r="O51" s="134">
        <f t="shared" si="13"/>
        <v>0</v>
      </c>
      <c r="P51" s="113">
        <f t="shared" si="14"/>
        <v>0</v>
      </c>
      <c r="R51" s="157"/>
      <c r="S51" s="157"/>
      <c r="T51" s="157"/>
      <c r="U51" s="157"/>
      <c r="V51" s="157"/>
      <c r="W51" s="157"/>
      <c r="X51" s="157"/>
      <c r="Y51" s="157">
        <v>9</v>
      </c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57"/>
      <c r="AU51" s="157"/>
      <c r="AV51" s="157">
        <v>8</v>
      </c>
      <c r="AW51" s="157"/>
      <c r="AX51" s="157"/>
      <c r="AY51" s="157"/>
      <c r="AZ51" s="157"/>
    </row>
    <row r="52" spans="1:52" ht="25.3" x14ac:dyDescent="0.6">
      <c r="A52" s="7"/>
      <c r="B52" s="20"/>
      <c r="C52" s="21" t="s">
        <v>116</v>
      </c>
      <c r="D52" s="17"/>
      <c r="E52" s="169"/>
      <c r="F52" s="35">
        <f t="shared" si="5"/>
        <v>312</v>
      </c>
      <c r="G52" s="36"/>
      <c r="H52" s="37">
        <f t="shared" si="10"/>
        <v>0</v>
      </c>
      <c r="I52" s="42"/>
      <c r="J52" s="44"/>
      <c r="K52" s="58">
        <f t="shared" si="11"/>
        <v>0</v>
      </c>
      <c r="L52" s="59">
        <f t="shared" si="12"/>
        <v>0</v>
      </c>
      <c r="M52" s="60"/>
      <c r="N52" s="140"/>
      <c r="O52" s="134">
        <f t="shared" si="13"/>
        <v>0</v>
      </c>
      <c r="P52" s="113">
        <f t="shared" si="14"/>
        <v>0</v>
      </c>
      <c r="R52" s="157">
        <v>11</v>
      </c>
      <c r="S52" s="157">
        <v>9</v>
      </c>
      <c r="T52" s="157">
        <v>9</v>
      </c>
      <c r="U52" s="157">
        <v>9</v>
      </c>
      <c r="V52" s="157">
        <v>9</v>
      </c>
      <c r="W52" s="157">
        <v>9</v>
      </c>
      <c r="X52" s="157">
        <v>9</v>
      </c>
      <c r="Y52" s="157">
        <v>1</v>
      </c>
      <c r="Z52" s="157">
        <v>9</v>
      </c>
      <c r="AA52" s="157">
        <v>9</v>
      </c>
      <c r="AB52" s="157">
        <v>9</v>
      </c>
      <c r="AC52" s="157">
        <v>9</v>
      </c>
      <c r="AD52" s="157">
        <v>9</v>
      </c>
      <c r="AE52" s="157">
        <v>9</v>
      </c>
      <c r="AF52" s="157">
        <v>9</v>
      </c>
      <c r="AG52" s="157">
        <v>9</v>
      </c>
      <c r="AH52" s="157">
        <v>9</v>
      </c>
      <c r="AI52" s="157">
        <v>9</v>
      </c>
      <c r="AJ52" s="157">
        <v>9</v>
      </c>
      <c r="AK52" s="157">
        <v>9</v>
      </c>
      <c r="AL52" s="157">
        <v>9</v>
      </c>
      <c r="AM52" s="157">
        <v>9</v>
      </c>
      <c r="AN52" s="157">
        <v>9</v>
      </c>
      <c r="AO52" s="157">
        <v>9</v>
      </c>
      <c r="AP52" s="157"/>
      <c r="AQ52" s="157">
        <v>25</v>
      </c>
      <c r="AR52" s="157">
        <v>9</v>
      </c>
      <c r="AS52" s="157">
        <v>10</v>
      </c>
      <c r="AT52" s="157">
        <v>10</v>
      </c>
      <c r="AU52" s="157"/>
      <c r="AV52" s="157">
        <v>15</v>
      </c>
      <c r="AW52" s="157">
        <v>12</v>
      </c>
      <c r="AX52" s="157">
        <v>12</v>
      </c>
      <c r="AY52" s="157">
        <v>9</v>
      </c>
      <c r="AZ52" s="157"/>
    </row>
    <row r="53" spans="1:52" ht="25.3" x14ac:dyDescent="0.6">
      <c r="A53" s="7"/>
      <c r="B53" s="20"/>
      <c r="C53" s="21" t="s">
        <v>117</v>
      </c>
      <c r="D53" s="17"/>
      <c r="E53" s="169"/>
      <c r="F53" s="35">
        <f t="shared" si="5"/>
        <v>117</v>
      </c>
      <c r="G53" s="36"/>
      <c r="H53" s="37">
        <f t="shared" si="10"/>
        <v>0</v>
      </c>
      <c r="I53" s="42"/>
      <c r="J53" s="44"/>
      <c r="K53" s="58">
        <f t="shared" si="11"/>
        <v>0</v>
      </c>
      <c r="L53" s="59">
        <f t="shared" si="12"/>
        <v>0</v>
      </c>
      <c r="M53" s="60"/>
      <c r="N53" s="140"/>
      <c r="O53" s="134">
        <f t="shared" si="13"/>
        <v>0</v>
      </c>
      <c r="P53" s="113">
        <f t="shared" si="14"/>
        <v>0</v>
      </c>
      <c r="R53" s="157">
        <v>2</v>
      </c>
      <c r="S53" s="157">
        <v>1</v>
      </c>
      <c r="T53" s="157">
        <v>1</v>
      </c>
      <c r="U53" s="157">
        <v>1</v>
      </c>
      <c r="V53" s="157">
        <v>1</v>
      </c>
      <c r="W53" s="157">
        <v>1</v>
      </c>
      <c r="X53" s="157">
        <v>1</v>
      </c>
      <c r="Y53" s="157"/>
      <c r="Z53" s="157">
        <v>1</v>
      </c>
      <c r="AA53" s="157">
        <v>1</v>
      </c>
      <c r="AB53" s="157">
        <v>1</v>
      </c>
      <c r="AC53" s="157">
        <v>1</v>
      </c>
      <c r="AD53" s="157">
        <v>1</v>
      </c>
      <c r="AE53" s="157">
        <v>1</v>
      </c>
      <c r="AF53" s="157">
        <v>1</v>
      </c>
      <c r="AG53" s="157">
        <v>1</v>
      </c>
      <c r="AH53" s="157">
        <v>1</v>
      </c>
      <c r="AI53" s="157">
        <v>1</v>
      </c>
      <c r="AJ53" s="157">
        <v>1</v>
      </c>
      <c r="AK53" s="157">
        <v>1</v>
      </c>
      <c r="AL53" s="157">
        <v>1</v>
      </c>
      <c r="AM53" s="157">
        <v>1</v>
      </c>
      <c r="AN53" s="157">
        <v>1</v>
      </c>
      <c r="AO53" s="157">
        <v>1</v>
      </c>
      <c r="AP53" s="157"/>
      <c r="AQ53" s="157">
        <v>9</v>
      </c>
      <c r="AR53" s="157">
        <v>9</v>
      </c>
      <c r="AS53" s="157">
        <v>9</v>
      </c>
      <c r="AT53" s="157">
        <v>12</v>
      </c>
      <c r="AU53" s="157">
        <v>2</v>
      </c>
      <c r="AV53" s="157">
        <v>12</v>
      </c>
      <c r="AW53" s="157">
        <v>14</v>
      </c>
      <c r="AX53" s="157">
        <v>14</v>
      </c>
      <c r="AY53" s="157">
        <v>9</v>
      </c>
      <c r="AZ53" s="157">
        <v>3</v>
      </c>
    </row>
    <row r="54" spans="1:52" ht="25.3" x14ac:dyDescent="0.6">
      <c r="A54" s="7"/>
      <c r="B54" s="20"/>
      <c r="C54" s="21" t="s">
        <v>118</v>
      </c>
      <c r="D54" s="17"/>
      <c r="E54" s="169"/>
      <c r="F54" s="35">
        <f t="shared" si="5"/>
        <v>24</v>
      </c>
      <c r="G54" s="36"/>
      <c r="H54" s="37">
        <f t="shared" si="10"/>
        <v>0</v>
      </c>
      <c r="I54" s="42"/>
      <c r="J54" s="44"/>
      <c r="K54" s="58">
        <f t="shared" si="11"/>
        <v>0</v>
      </c>
      <c r="L54" s="59">
        <f t="shared" si="12"/>
        <v>0</v>
      </c>
      <c r="M54" s="60"/>
      <c r="N54" s="140"/>
      <c r="O54" s="134">
        <f t="shared" si="13"/>
        <v>0</v>
      </c>
      <c r="P54" s="113">
        <f t="shared" si="14"/>
        <v>0</v>
      </c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>
        <v>24</v>
      </c>
      <c r="AR54" s="157"/>
      <c r="AS54" s="157"/>
      <c r="AT54" s="157"/>
      <c r="AU54" s="157"/>
      <c r="AV54" s="157"/>
      <c r="AW54" s="157"/>
      <c r="AX54" s="157"/>
      <c r="AY54" s="157"/>
      <c r="AZ54" s="157"/>
    </row>
    <row r="55" spans="1:52" ht="25.3" x14ac:dyDescent="0.6">
      <c r="A55" s="7"/>
      <c r="B55" s="20"/>
      <c r="C55" s="21" t="s">
        <v>119</v>
      </c>
      <c r="D55" s="17"/>
      <c r="E55" s="169"/>
      <c r="F55" s="35">
        <f t="shared" si="5"/>
        <v>9</v>
      </c>
      <c r="G55" s="36"/>
      <c r="H55" s="37">
        <f t="shared" si="10"/>
        <v>0</v>
      </c>
      <c r="I55" s="42"/>
      <c r="J55" s="44"/>
      <c r="K55" s="58">
        <f t="shared" si="11"/>
        <v>0</v>
      </c>
      <c r="L55" s="59">
        <f t="shared" si="12"/>
        <v>0</v>
      </c>
      <c r="M55" s="60"/>
      <c r="N55" s="140"/>
      <c r="O55" s="134">
        <f t="shared" si="13"/>
        <v>0</v>
      </c>
      <c r="P55" s="113">
        <f t="shared" si="14"/>
        <v>0</v>
      </c>
      <c r="R55" s="157"/>
      <c r="S55" s="157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  <c r="AT55" s="157"/>
      <c r="AU55" s="157"/>
      <c r="AV55" s="157">
        <v>9</v>
      </c>
      <c r="AW55" s="157"/>
      <c r="AX55" s="157"/>
      <c r="AY55" s="157"/>
      <c r="AZ55" s="157"/>
    </row>
    <row r="56" spans="1:52" ht="25.3" x14ac:dyDescent="0.6">
      <c r="A56" s="7"/>
      <c r="B56" s="20"/>
      <c r="C56" s="21" t="s">
        <v>120</v>
      </c>
      <c r="D56" s="17"/>
      <c r="E56" s="169"/>
      <c r="F56" s="35">
        <f t="shared" si="5"/>
        <v>11</v>
      </c>
      <c r="G56" s="36"/>
      <c r="H56" s="37"/>
      <c r="I56" s="42"/>
      <c r="J56" s="44"/>
      <c r="K56" s="58"/>
      <c r="L56" s="59"/>
      <c r="M56" s="60"/>
      <c r="N56" s="140"/>
      <c r="O56" s="134"/>
      <c r="P56" s="113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>
        <v>11</v>
      </c>
      <c r="AR56" s="157"/>
      <c r="AS56" s="157"/>
      <c r="AT56" s="157"/>
      <c r="AU56" s="157"/>
      <c r="AV56" s="157"/>
      <c r="AW56" s="157"/>
      <c r="AX56" s="157"/>
      <c r="AY56" s="157"/>
      <c r="AZ56" s="157"/>
    </row>
    <row r="57" spans="1:52" ht="25.3" x14ac:dyDescent="0.6">
      <c r="A57" s="7"/>
      <c r="B57" s="20"/>
      <c r="C57" s="21" t="s">
        <v>121</v>
      </c>
      <c r="D57" s="17"/>
      <c r="E57" s="169"/>
      <c r="F57" s="35">
        <f t="shared" si="5"/>
        <v>12</v>
      </c>
      <c r="G57" s="36"/>
      <c r="H57" s="37">
        <f t="shared" si="10"/>
        <v>0</v>
      </c>
      <c r="I57" s="42"/>
      <c r="J57" s="44"/>
      <c r="K57" s="58">
        <f t="shared" si="11"/>
        <v>0</v>
      </c>
      <c r="L57" s="59">
        <f t="shared" si="12"/>
        <v>0</v>
      </c>
      <c r="M57" s="60"/>
      <c r="N57" s="140"/>
      <c r="O57" s="134">
        <f t="shared" si="13"/>
        <v>0</v>
      </c>
      <c r="P57" s="113">
        <f t="shared" si="14"/>
        <v>0</v>
      </c>
      <c r="R57" s="157"/>
      <c r="S57" s="157"/>
      <c r="T57" s="157"/>
      <c r="U57" s="157"/>
      <c r="V57" s="157">
        <v>4</v>
      </c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>
        <v>4</v>
      </c>
      <c r="AR57" s="157"/>
      <c r="AS57" s="157"/>
      <c r="AT57" s="157"/>
      <c r="AU57" s="157"/>
      <c r="AV57" s="157">
        <v>4</v>
      </c>
      <c r="AW57" s="157"/>
      <c r="AX57" s="157"/>
      <c r="AY57" s="157"/>
      <c r="AZ57" s="157"/>
    </row>
    <row r="58" spans="1:52" ht="25.3" x14ac:dyDescent="0.6">
      <c r="A58" s="7"/>
      <c r="B58" s="20"/>
      <c r="C58" s="21" t="s">
        <v>122</v>
      </c>
      <c r="D58" s="17"/>
      <c r="E58" s="169"/>
      <c r="F58" s="35">
        <f t="shared" si="5"/>
        <v>0</v>
      </c>
      <c r="G58" s="36"/>
      <c r="H58" s="37">
        <f t="shared" si="10"/>
        <v>0</v>
      </c>
      <c r="I58" s="42"/>
      <c r="J58" s="44"/>
      <c r="K58" s="58">
        <f t="shared" si="11"/>
        <v>0</v>
      </c>
      <c r="L58" s="59">
        <f t="shared" si="12"/>
        <v>0</v>
      </c>
      <c r="M58" s="60"/>
      <c r="N58" s="140"/>
      <c r="O58" s="134">
        <f t="shared" si="13"/>
        <v>0</v>
      </c>
      <c r="P58" s="113">
        <f t="shared" si="14"/>
        <v>0</v>
      </c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7"/>
      <c r="AV58" s="157"/>
      <c r="AW58" s="157"/>
      <c r="AX58" s="157"/>
      <c r="AY58" s="157"/>
      <c r="AZ58" s="157"/>
    </row>
    <row r="59" spans="1:52" ht="25.3" x14ac:dyDescent="0.6">
      <c r="A59" s="7"/>
      <c r="B59" s="20"/>
      <c r="C59" s="21" t="s">
        <v>123</v>
      </c>
      <c r="D59" s="17"/>
      <c r="E59" s="169"/>
      <c r="F59" s="35">
        <f t="shared" si="5"/>
        <v>33</v>
      </c>
      <c r="G59" s="36"/>
      <c r="H59" s="37">
        <f t="shared" si="10"/>
        <v>0</v>
      </c>
      <c r="I59" s="42"/>
      <c r="J59" s="44"/>
      <c r="K59" s="58">
        <f t="shared" si="11"/>
        <v>0</v>
      </c>
      <c r="L59" s="59">
        <f t="shared" si="12"/>
        <v>0</v>
      </c>
      <c r="M59" s="60"/>
      <c r="N59" s="140"/>
      <c r="O59" s="134">
        <f t="shared" si="13"/>
        <v>0</v>
      </c>
      <c r="P59" s="113">
        <f t="shared" si="14"/>
        <v>0</v>
      </c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>
        <v>4</v>
      </c>
      <c r="AR59" s="157">
        <v>3</v>
      </c>
      <c r="AS59" s="157">
        <v>3</v>
      </c>
      <c r="AT59" s="157">
        <v>4</v>
      </c>
      <c r="AU59" s="157"/>
      <c r="AV59" s="157">
        <v>5</v>
      </c>
      <c r="AW59" s="157">
        <v>5</v>
      </c>
      <c r="AX59" s="157">
        <v>5</v>
      </c>
      <c r="AY59" s="157">
        <v>4</v>
      </c>
      <c r="AZ59" s="157"/>
    </row>
    <row r="60" spans="1:52" ht="25.3" x14ac:dyDescent="0.6">
      <c r="A60" s="7"/>
      <c r="B60" s="20"/>
      <c r="C60" s="21" t="s">
        <v>124</v>
      </c>
      <c r="D60" s="17"/>
      <c r="E60" s="169"/>
      <c r="F60" s="35">
        <f t="shared" si="5"/>
        <v>15</v>
      </c>
      <c r="G60" s="36"/>
      <c r="H60" s="37">
        <f t="shared" si="10"/>
        <v>0</v>
      </c>
      <c r="I60" s="42"/>
      <c r="J60" s="44"/>
      <c r="K60" s="58">
        <f t="shared" si="11"/>
        <v>0</v>
      </c>
      <c r="L60" s="59">
        <f t="shared" si="12"/>
        <v>0</v>
      </c>
      <c r="M60" s="60"/>
      <c r="N60" s="140"/>
      <c r="O60" s="134">
        <f t="shared" si="13"/>
        <v>0</v>
      </c>
      <c r="P60" s="113">
        <f t="shared" si="14"/>
        <v>0</v>
      </c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157"/>
      <c r="AO60" s="157"/>
      <c r="AP60" s="157"/>
      <c r="AQ60" s="157">
        <v>6</v>
      </c>
      <c r="AR60" s="157"/>
      <c r="AS60" s="157"/>
      <c r="AT60" s="157"/>
      <c r="AU60" s="157"/>
      <c r="AV60" s="157">
        <v>9</v>
      </c>
      <c r="AW60" s="157"/>
      <c r="AX60" s="157"/>
      <c r="AY60" s="157"/>
      <c r="AZ60" s="157"/>
    </row>
    <row r="61" spans="1:52" ht="25.3" x14ac:dyDescent="0.6">
      <c r="A61" s="7"/>
      <c r="B61" s="20"/>
      <c r="C61" s="21" t="s">
        <v>125</v>
      </c>
      <c r="D61" s="17"/>
      <c r="E61" s="169"/>
      <c r="F61" s="35">
        <f t="shared" si="5"/>
        <v>194</v>
      </c>
      <c r="G61" s="36"/>
      <c r="H61" s="37">
        <f t="shared" si="10"/>
        <v>0</v>
      </c>
      <c r="I61" s="42"/>
      <c r="J61" s="44"/>
      <c r="K61" s="58">
        <f t="shared" si="11"/>
        <v>0</v>
      </c>
      <c r="L61" s="59">
        <f t="shared" si="12"/>
        <v>0</v>
      </c>
      <c r="M61" s="60"/>
      <c r="N61" s="140"/>
      <c r="O61" s="134">
        <f t="shared" si="13"/>
        <v>0</v>
      </c>
      <c r="P61" s="113">
        <f t="shared" si="14"/>
        <v>0</v>
      </c>
      <c r="R61" s="157"/>
      <c r="S61" s="157">
        <v>15</v>
      </c>
      <c r="T61" s="157">
        <v>2</v>
      </c>
      <c r="U61" s="157">
        <v>8</v>
      </c>
      <c r="V61" s="157">
        <v>9</v>
      </c>
      <c r="W61" s="157">
        <v>8</v>
      </c>
      <c r="X61" s="157">
        <v>8</v>
      </c>
      <c r="Y61" s="157">
        <v>8</v>
      </c>
      <c r="Z61" s="157">
        <v>7</v>
      </c>
      <c r="AA61" s="157">
        <v>8</v>
      </c>
      <c r="AB61" s="157">
        <v>8</v>
      </c>
      <c r="AC61" s="157">
        <v>8</v>
      </c>
      <c r="AD61" s="157">
        <v>8</v>
      </c>
      <c r="AE61" s="157">
        <v>8</v>
      </c>
      <c r="AF61" s="157">
        <v>8</v>
      </c>
      <c r="AG61" s="157">
        <v>8</v>
      </c>
      <c r="AH61" s="157">
        <v>8</v>
      </c>
      <c r="AI61" s="157">
        <v>8</v>
      </c>
      <c r="AJ61" s="157">
        <v>8</v>
      </c>
      <c r="AK61" s="157">
        <v>8</v>
      </c>
      <c r="AL61" s="157">
        <v>8</v>
      </c>
      <c r="AM61" s="157">
        <v>8</v>
      </c>
      <c r="AN61" s="157">
        <v>8</v>
      </c>
      <c r="AO61" s="157">
        <v>2</v>
      </c>
      <c r="AP61" s="157"/>
      <c r="AQ61" s="157">
        <v>2</v>
      </c>
      <c r="AR61" s="157">
        <v>4</v>
      </c>
      <c r="AS61" s="157">
        <v>3</v>
      </c>
      <c r="AT61" s="157">
        <v>2</v>
      </c>
      <c r="AU61" s="157"/>
      <c r="AV61" s="157">
        <v>2</v>
      </c>
      <c r="AW61" s="157"/>
      <c r="AX61" s="157">
        <v>2</v>
      </c>
      <c r="AY61" s="157"/>
      <c r="AZ61" s="157"/>
    </row>
    <row r="62" spans="1:52" ht="25.3" x14ac:dyDescent="0.6">
      <c r="A62" s="7"/>
      <c r="B62" s="20"/>
      <c r="C62" s="21" t="s">
        <v>126</v>
      </c>
      <c r="D62" s="17"/>
      <c r="E62" s="169"/>
      <c r="F62" s="35">
        <f t="shared" si="5"/>
        <v>22</v>
      </c>
      <c r="G62" s="36"/>
      <c r="H62" s="37">
        <f t="shared" si="10"/>
        <v>0</v>
      </c>
      <c r="I62" s="42"/>
      <c r="J62" s="44"/>
      <c r="K62" s="58">
        <f t="shared" si="11"/>
        <v>0</v>
      </c>
      <c r="L62" s="59">
        <f t="shared" si="12"/>
        <v>0</v>
      </c>
      <c r="M62" s="60"/>
      <c r="N62" s="140"/>
      <c r="O62" s="134">
        <f t="shared" si="13"/>
        <v>0</v>
      </c>
      <c r="P62" s="113">
        <f t="shared" si="14"/>
        <v>0</v>
      </c>
      <c r="R62" s="157"/>
      <c r="S62" s="157"/>
      <c r="T62" s="157">
        <v>10</v>
      </c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157"/>
      <c r="AP62" s="157"/>
      <c r="AQ62" s="157">
        <v>4</v>
      </c>
      <c r="AR62" s="157"/>
      <c r="AS62" s="157"/>
      <c r="AT62" s="157"/>
      <c r="AU62" s="157"/>
      <c r="AV62" s="157">
        <v>8</v>
      </c>
      <c r="AW62" s="157"/>
      <c r="AX62" s="157"/>
      <c r="AY62" s="157"/>
      <c r="AZ62" s="157"/>
    </row>
    <row r="63" spans="1:52" ht="25.3" x14ac:dyDescent="0.6">
      <c r="A63" s="7"/>
      <c r="B63" s="20"/>
      <c r="C63" s="21" t="s">
        <v>127</v>
      </c>
      <c r="D63" s="17"/>
      <c r="E63" s="169"/>
      <c r="F63" s="35">
        <f t="shared" si="5"/>
        <v>22</v>
      </c>
      <c r="G63" s="36"/>
      <c r="H63" s="37">
        <f t="shared" si="10"/>
        <v>0</v>
      </c>
      <c r="I63" s="42"/>
      <c r="J63" s="44"/>
      <c r="K63" s="58">
        <f t="shared" si="11"/>
        <v>0</v>
      </c>
      <c r="L63" s="59">
        <f t="shared" si="12"/>
        <v>0</v>
      </c>
      <c r="M63" s="60"/>
      <c r="N63" s="140"/>
      <c r="O63" s="134">
        <f t="shared" si="13"/>
        <v>0</v>
      </c>
      <c r="P63" s="113">
        <f t="shared" si="14"/>
        <v>0</v>
      </c>
      <c r="R63" s="157">
        <v>2</v>
      </c>
      <c r="S63" s="157">
        <v>1</v>
      </c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  <c r="AO63" s="157"/>
      <c r="AP63" s="157">
        <v>4</v>
      </c>
      <c r="AQ63" s="157"/>
      <c r="AR63" s="157"/>
      <c r="AS63" s="157"/>
      <c r="AT63" s="157"/>
      <c r="AU63" s="157">
        <v>6</v>
      </c>
      <c r="AV63" s="157"/>
      <c r="AW63" s="157"/>
      <c r="AX63" s="157"/>
      <c r="AY63" s="157"/>
      <c r="AZ63" s="157">
        <v>9</v>
      </c>
    </row>
    <row r="64" spans="1:52" ht="25.3" x14ac:dyDescent="0.6">
      <c r="A64" s="7"/>
      <c r="B64" s="20"/>
      <c r="C64" s="21" t="s">
        <v>128</v>
      </c>
      <c r="D64" s="17"/>
      <c r="E64" s="169"/>
      <c r="F64" s="35">
        <f t="shared" si="5"/>
        <v>26</v>
      </c>
      <c r="G64" s="36"/>
      <c r="H64" s="37"/>
      <c r="I64" s="42"/>
      <c r="J64" s="44"/>
      <c r="K64" s="58"/>
      <c r="L64" s="59"/>
      <c r="M64" s="60"/>
      <c r="N64" s="140"/>
      <c r="O64" s="134"/>
      <c r="P64" s="113"/>
      <c r="R64" s="157">
        <v>2</v>
      </c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157"/>
      <c r="AO64" s="157">
        <v>22</v>
      </c>
      <c r="AP64" s="157"/>
      <c r="AQ64" s="157"/>
      <c r="AR64" s="157"/>
      <c r="AS64" s="157"/>
      <c r="AT64" s="157"/>
      <c r="AU64" s="157"/>
      <c r="AV64" s="157">
        <v>2</v>
      </c>
      <c r="AW64" s="157"/>
      <c r="AX64" s="157"/>
      <c r="AY64" s="157"/>
      <c r="AZ64" s="157"/>
    </row>
    <row r="65" spans="1:52" ht="25.3" x14ac:dyDescent="0.6">
      <c r="A65" s="7"/>
      <c r="B65" s="20"/>
      <c r="C65" s="21" t="s">
        <v>129</v>
      </c>
      <c r="D65" s="17"/>
      <c r="E65" s="169"/>
      <c r="F65" s="35">
        <f t="shared" si="5"/>
        <v>16</v>
      </c>
      <c r="G65" s="36"/>
      <c r="H65" s="37"/>
      <c r="I65" s="42"/>
      <c r="J65" s="44"/>
      <c r="K65" s="58"/>
      <c r="L65" s="59"/>
      <c r="M65" s="60"/>
      <c r="N65" s="140"/>
      <c r="O65" s="134"/>
      <c r="P65" s="113"/>
      <c r="R65" s="157">
        <v>1</v>
      </c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157"/>
      <c r="AL65" s="157"/>
      <c r="AM65" s="157"/>
      <c r="AN65" s="157"/>
      <c r="AO65" s="157">
        <v>4</v>
      </c>
      <c r="AP65" s="157">
        <v>6</v>
      </c>
      <c r="AQ65" s="157"/>
      <c r="AR65" s="157"/>
      <c r="AS65" s="157"/>
      <c r="AT65" s="157"/>
      <c r="AU65" s="157">
        <v>2</v>
      </c>
      <c r="AV65" s="157"/>
      <c r="AW65" s="157"/>
      <c r="AX65" s="157"/>
      <c r="AY65" s="157"/>
      <c r="AZ65" s="157">
        <v>3</v>
      </c>
    </row>
    <row r="66" spans="1:52" ht="25.3" x14ac:dyDescent="0.6">
      <c r="A66" s="7"/>
      <c r="B66" s="20"/>
      <c r="C66" s="21" t="s">
        <v>130</v>
      </c>
      <c r="D66" s="17"/>
      <c r="E66" s="169"/>
      <c r="F66" s="35">
        <f t="shared" si="5"/>
        <v>3</v>
      </c>
      <c r="G66" s="36"/>
      <c r="H66" s="37"/>
      <c r="I66" s="42"/>
      <c r="J66" s="44"/>
      <c r="K66" s="58"/>
      <c r="L66" s="59"/>
      <c r="M66" s="60"/>
      <c r="N66" s="140"/>
      <c r="O66" s="134"/>
      <c r="P66" s="113"/>
      <c r="R66" s="157">
        <v>1</v>
      </c>
      <c r="S66" s="157"/>
      <c r="T66" s="157"/>
      <c r="U66" s="157"/>
      <c r="V66" s="157"/>
      <c r="W66" s="157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57"/>
      <c r="AI66" s="157"/>
      <c r="AJ66" s="157"/>
      <c r="AK66" s="157"/>
      <c r="AL66" s="157"/>
      <c r="AM66" s="157"/>
      <c r="AN66" s="157"/>
      <c r="AO66" s="157">
        <v>2</v>
      </c>
      <c r="AP66" s="157"/>
      <c r="AQ66" s="157"/>
      <c r="AR66" s="157"/>
      <c r="AS66" s="157"/>
      <c r="AT66" s="157"/>
      <c r="AU66" s="157"/>
      <c r="AV66" s="157"/>
      <c r="AW66" s="157"/>
      <c r="AX66" s="157"/>
      <c r="AY66" s="157"/>
      <c r="AZ66" s="157"/>
    </row>
    <row r="67" spans="1:52" ht="25.3" x14ac:dyDescent="0.6">
      <c r="A67" s="7"/>
      <c r="B67" s="20"/>
      <c r="C67" s="21" t="s">
        <v>131</v>
      </c>
      <c r="D67" s="17"/>
      <c r="E67" s="169"/>
      <c r="F67" s="35">
        <f t="shared" si="5"/>
        <v>10</v>
      </c>
      <c r="G67" s="36"/>
      <c r="H67" s="37"/>
      <c r="I67" s="42"/>
      <c r="J67" s="44"/>
      <c r="K67" s="58"/>
      <c r="L67" s="59"/>
      <c r="M67" s="60"/>
      <c r="N67" s="140"/>
      <c r="O67" s="134"/>
      <c r="P67" s="113"/>
      <c r="R67" s="157">
        <v>10</v>
      </c>
      <c r="S67" s="157"/>
      <c r="T67" s="157"/>
      <c r="U67" s="157"/>
      <c r="V67" s="157"/>
      <c r="W67" s="157"/>
      <c r="X67" s="157"/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7"/>
      <c r="AQ67" s="157"/>
      <c r="AR67" s="157"/>
      <c r="AS67" s="157"/>
      <c r="AT67" s="157"/>
      <c r="AU67" s="157"/>
      <c r="AV67" s="157"/>
      <c r="AW67" s="157"/>
      <c r="AX67" s="157"/>
      <c r="AY67" s="157"/>
      <c r="AZ67" s="157"/>
    </row>
    <row r="68" spans="1:52" ht="25.3" x14ac:dyDescent="0.6">
      <c r="A68" s="7"/>
      <c r="B68" s="20"/>
      <c r="C68" s="21" t="s">
        <v>132</v>
      </c>
      <c r="D68" s="17"/>
      <c r="E68" s="169"/>
      <c r="F68" s="35">
        <f t="shared" si="5"/>
        <v>5</v>
      </c>
      <c r="G68" s="36"/>
      <c r="H68" s="37"/>
      <c r="I68" s="42"/>
      <c r="J68" s="44"/>
      <c r="K68" s="58"/>
      <c r="L68" s="59"/>
      <c r="M68" s="60"/>
      <c r="N68" s="140"/>
      <c r="O68" s="134"/>
      <c r="P68" s="113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/>
      <c r="AI68" s="157"/>
      <c r="AJ68" s="157"/>
      <c r="AK68" s="157"/>
      <c r="AL68" s="157"/>
      <c r="AM68" s="157"/>
      <c r="AN68" s="157"/>
      <c r="AO68" s="157"/>
      <c r="AP68" s="157"/>
      <c r="AQ68" s="157">
        <v>5</v>
      </c>
      <c r="AR68" s="157"/>
      <c r="AS68" s="157"/>
      <c r="AT68" s="157"/>
      <c r="AU68" s="157"/>
      <c r="AV68" s="157"/>
      <c r="AW68" s="157"/>
      <c r="AX68" s="157"/>
      <c r="AY68" s="157"/>
      <c r="AZ68" s="157"/>
    </row>
    <row r="69" spans="1:52" ht="25.3" x14ac:dyDescent="0.6">
      <c r="A69" s="7"/>
      <c r="B69" s="20"/>
      <c r="C69" s="21" t="s">
        <v>133</v>
      </c>
      <c r="D69" s="17"/>
      <c r="E69" s="169"/>
      <c r="F69" s="35">
        <f t="shared" si="5"/>
        <v>5</v>
      </c>
      <c r="G69" s="36"/>
      <c r="H69" s="37"/>
      <c r="I69" s="42"/>
      <c r="J69" s="44"/>
      <c r="K69" s="58"/>
      <c r="L69" s="59"/>
      <c r="M69" s="60"/>
      <c r="N69" s="140"/>
      <c r="O69" s="134"/>
      <c r="P69" s="113"/>
      <c r="R69" s="157"/>
      <c r="S69" s="157"/>
      <c r="T69" s="157"/>
      <c r="U69" s="157"/>
      <c r="V69" s="157"/>
      <c r="W69" s="157"/>
      <c r="X69" s="157"/>
      <c r="Y69" s="157"/>
      <c r="Z69" s="157"/>
      <c r="AA69" s="157"/>
      <c r="AB69" s="157"/>
      <c r="AC69" s="157"/>
      <c r="AD69" s="157"/>
      <c r="AE69" s="157"/>
      <c r="AF69" s="157"/>
      <c r="AG69" s="157"/>
      <c r="AH69" s="157"/>
      <c r="AI69" s="157"/>
      <c r="AJ69" s="157"/>
      <c r="AK69" s="157"/>
      <c r="AL69" s="157"/>
      <c r="AM69" s="157"/>
      <c r="AN69" s="157"/>
      <c r="AO69" s="157"/>
      <c r="AP69" s="157">
        <v>3</v>
      </c>
      <c r="AQ69" s="157">
        <v>2</v>
      </c>
      <c r="AR69" s="157"/>
      <c r="AS69" s="157"/>
      <c r="AT69" s="157"/>
      <c r="AU69" s="157"/>
      <c r="AV69" s="157"/>
      <c r="AW69" s="157"/>
      <c r="AX69" s="157"/>
      <c r="AY69" s="157"/>
      <c r="AZ69" s="157"/>
    </row>
    <row r="70" spans="1:52" ht="25.3" x14ac:dyDescent="0.6">
      <c r="A70" s="7"/>
      <c r="B70" s="20"/>
      <c r="C70" s="21" t="s">
        <v>134</v>
      </c>
      <c r="D70" s="17"/>
      <c r="E70" s="169"/>
      <c r="F70" s="35">
        <f t="shared" si="5"/>
        <v>10</v>
      </c>
      <c r="G70" s="36"/>
      <c r="H70" s="37"/>
      <c r="I70" s="42"/>
      <c r="J70" s="44"/>
      <c r="K70" s="58"/>
      <c r="L70" s="59"/>
      <c r="M70" s="60"/>
      <c r="N70" s="140"/>
      <c r="O70" s="134"/>
      <c r="P70" s="113"/>
      <c r="R70" s="157">
        <v>10</v>
      </c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7"/>
    </row>
    <row r="71" spans="1:52" ht="25.3" x14ac:dyDescent="0.6">
      <c r="A71" s="7"/>
      <c r="B71" s="20"/>
      <c r="C71" s="21" t="s">
        <v>135</v>
      </c>
      <c r="D71" s="17"/>
      <c r="E71" s="169"/>
      <c r="F71" s="35">
        <f t="shared" si="5"/>
        <v>83</v>
      </c>
      <c r="G71" s="36"/>
      <c r="H71" s="37"/>
      <c r="I71" s="42"/>
      <c r="J71" s="44"/>
      <c r="K71" s="58"/>
      <c r="L71" s="59"/>
      <c r="M71" s="60"/>
      <c r="N71" s="140"/>
      <c r="O71" s="134"/>
      <c r="P71" s="113"/>
      <c r="R71" s="157"/>
      <c r="S71" s="157">
        <v>25</v>
      </c>
      <c r="T71" s="157"/>
      <c r="U71" s="157">
        <v>2</v>
      </c>
      <c r="V71" s="157">
        <v>2</v>
      </c>
      <c r="W71" s="157">
        <v>3</v>
      </c>
      <c r="X71" s="157">
        <v>3</v>
      </c>
      <c r="Y71" s="157">
        <v>3</v>
      </c>
      <c r="Z71" s="157">
        <v>3</v>
      </c>
      <c r="AA71" s="157">
        <v>3</v>
      </c>
      <c r="AB71" s="157">
        <v>3</v>
      </c>
      <c r="AC71" s="157">
        <v>3</v>
      </c>
      <c r="AD71" s="157">
        <v>3</v>
      </c>
      <c r="AE71" s="157">
        <v>3</v>
      </c>
      <c r="AF71" s="157">
        <v>3</v>
      </c>
      <c r="AG71" s="157">
        <v>3</v>
      </c>
      <c r="AH71" s="157">
        <v>3</v>
      </c>
      <c r="AI71" s="157">
        <v>3</v>
      </c>
      <c r="AJ71" s="157">
        <v>3</v>
      </c>
      <c r="AK71" s="157">
        <v>3</v>
      </c>
      <c r="AL71" s="157">
        <v>3</v>
      </c>
      <c r="AM71" s="157">
        <v>3</v>
      </c>
      <c r="AN71" s="157">
        <v>3</v>
      </c>
      <c r="AO71" s="157"/>
      <c r="AP71" s="157"/>
      <c r="AQ71" s="157"/>
      <c r="AR71" s="157"/>
      <c r="AS71" s="157"/>
      <c r="AT71" s="157"/>
      <c r="AU71" s="157"/>
      <c r="AV71" s="157"/>
      <c r="AW71" s="157"/>
      <c r="AX71" s="157"/>
      <c r="AY71" s="157"/>
      <c r="AZ71" s="157"/>
    </row>
    <row r="72" spans="1:52" ht="25.3" x14ac:dyDescent="0.6">
      <c r="A72" s="7"/>
      <c r="B72" s="20"/>
      <c r="C72" s="21" t="s">
        <v>136</v>
      </c>
      <c r="D72" s="17"/>
      <c r="E72" s="169"/>
      <c r="F72" s="35">
        <f t="shared" si="5"/>
        <v>68</v>
      </c>
      <c r="G72" s="36"/>
      <c r="H72" s="37"/>
      <c r="I72" s="42"/>
      <c r="J72" s="44"/>
      <c r="K72" s="58"/>
      <c r="L72" s="59"/>
      <c r="M72" s="60"/>
      <c r="N72" s="140"/>
      <c r="O72" s="134"/>
      <c r="P72" s="113"/>
      <c r="R72" s="157">
        <v>27</v>
      </c>
      <c r="S72" s="157"/>
      <c r="T72" s="157">
        <v>2</v>
      </c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7"/>
      <c r="AJ72" s="157"/>
      <c r="AK72" s="157"/>
      <c r="AL72" s="157"/>
      <c r="AM72" s="157"/>
      <c r="AN72" s="157"/>
      <c r="AO72" s="157"/>
      <c r="AP72" s="157"/>
      <c r="AQ72" s="157">
        <v>4</v>
      </c>
      <c r="AR72" s="157">
        <v>4</v>
      </c>
      <c r="AS72" s="157">
        <v>4</v>
      </c>
      <c r="AT72" s="157">
        <v>4</v>
      </c>
      <c r="AU72" s="157"/>
      <c r="AV72" s="157">
        <v>5</v>
      </c>
      <c r="AW72" s="157">
        <v>6</v>
      </c>
      <c r="AX72" s="157">
        <v>6</v>
      </c>
      <c r="AY72" s="157">
        <v>6</v>
      </c>
      <c r="AZ72" s="157"/>
    </row>
    <row r="73" spans="1:52" ht="25.3" x14ac:dyDescent="0.6">
      <c r="A73" s="7"/>
      <c r="B73" s="20"/>
      <c r="C73" s="21" t="s">
        <v>137</v>
      </c>
      <c r="D73" s="17"/>
      <c r="E73" s="169"/>
      <c r="F73" s="35">
        <f t="shared" si="5"/>
        <v>61</v>
      </c>
      <c r="G73" s="36"/>
      <c r="H73" s="37"/>
      <c r="I73" s="42"/>
      <c r="J73" s="44"/>
      <c r="K73" s="58"/>
      <c r="L73" s="59"/>
      <c r="M73" s="60"/>
      <c r="N73" s="140"/>
      <c r="O73" s="134"/>
      <c r="P73" s="113"/>
      <c r="R73" s="157"/>
      <c r="S73" s="157"/>
      <c r="T73" s="157">
        <v>12</v>
      </c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  <c r="AG73" s="157"/>
      <c r="AH73" s="157"/>
      <c r="AI73" s="157"/>
      <c r="AJ73" s="157"/>
      <c r="AK73" s="157"/>
      <c r="AL73" s="157"/>
      <c r="AM73" s="157"/>
      <c r="AN73" s="157"/>
      <c r="AO73" s="157"/>
      <c r="AP73" s="157"/>
      <c r="AQ73" s="157">
        <v>4</v>
      </c>
      <c r="AR73" s="157">
        <v>4</v>
      </c>
      <c r="AS73" s="157">
        <v>4</v>
      </c>
      <c r="AT73" s="157">
        <v>4</v>
      </c>
      <c r="AU73" s="157"/>
      <c r="AV73" s="157">
        <v>9</v>
      </c>
      <c r="AW73" s="157">
        <v>12</v>
      </c>
      <c r="AX73" s="157">
        <v>6</v>
      </c>
      <c r="AY73" s="157">
        <v>6</v>
      </c>
      <c r="AZ73" s="157"/>
    </row>
    <row r="74" spans="1:52" ht="25.3" x14ac:dyDescent="0.6">
      <c r="A74" s="7"/>
      <c r="B74" s="20"/>
      <c r="C74" s="21" t="s">
        <v>138</v>
      </c>
      <c r="D74" s="17"/>
      <c r="E74" s="169"/>
      <c r="F74" s="35">
        <f t="shared" si="5"/>
        <v>54</v>
      </c>
      <c r="G74" s="36"/>
      <c r="H74" s="37"/>
      <c r="I74" s="42"/>
      <c r="J74" s="44"/>
      <c r="K74" s="58"/>
      <c r="L74" s="59"/>
      <c r="M74" s="60"/>
      <c r="N74" s="140"/>
      <c r="O74" s="134"/>
      <c r="P74" s="113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  <c r="AK74" s="157"/>
      <c r="AL74" s="157"/>
      <c r="AM74" s="157"/>
      <c r="AN74" s="157"/>
      <c r="AO74" s="157"/>
      <c r="AP74" s="157"/>
      <c r="AQ74" s="157">
        <v>2</v>
      </c>
      <c r="AR74" s="157">
        <v>5</v>
      </c>
      <c r="AS74" s="157">
        <v>5</v>
      </c>
      <c r="AT74" s="157">
        <v>5</v>
      </c>
      <c r="AU74" s="157"/>
      <c r="AV74" s="157">
        <v>13</v>
      </c>
      <c r="AW74" s="157">
        <v>8</v>
      </c>
      <c r="AX74" s="157">
        <v>8</v>
      </c>
      <c r="AY74" s="157">
        <v>8</v>
      </c>
      <c r="AZ74" s="157"/>
    </row>
    <row r="75" spans="1:52" ht="25.3" x14ac:dyDescent="0.6">
      <c r="A75" s="7"/>
      <c r="B75" s="20"/>
      <c r="C75" s="21" t="s">
        <v>139</v>
      </c>
      <c r="D75" s="17"/>
      <c r="E75" s="169"/>
      <c r="F75" s="35">
        <f t="shared" si="5"/>
        <v>33</v>
      </c>
      <c r="G75" s="36"/>
      <c r="H75" s="37"/>
      <c r="I75" s="42"/>
      <c r="J75" s="44"/>
      <c r="K75" s="58"/>
      <c r="L75" s="59"/>
      <c r="M75" s="60"/>
      <c r="N75" s="140"/>
      <c r="O75" s="134"/>
      <c r="P75" s="113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  <c r="AN75" s="157"/>
      <c r="AO75" s="157"/>
      <c r="AP75" s="157"/>
      <c r="AQ75" s="157"/>
      <c r="AR75" s="157">
        <v>4</v>
      </c>
      <c r="AS75" s="157">
        <v>4</v>
      </c>
      <c r="AT75" s="157">
        <v>5</v>
      </c>
      <c r="AU75" s="157"/>
      <c r="AV75" s="157"/>
      <c r="AW75" s="157">
        <v>6</v>
      </c>
      <c r="AX75" s="157">
        <v>6</v>
      </c>
      <c r="AY75" s="157">
        <v>8</v>
      </c>
      <c r="AZ75" s="157"/>
    </row>
    <row r="76" spans="1:52" ht="25.3" x14ac:dyDescent="0.6">
      <c r="A76" s="7"/>
      <c r="B76" s="20"/>
      <c r="C76" s="21" t="s">
        <v>140</v>
      </c>
      <c r="D76" s="17"/>
      <c r="E76" s="169"/>
      <c r="F76" s="35">
        <f t="shared" si="5"/>
        <v>4</v>
      </c>
      <c r="G76" s="36"/>
      <c r="H76" s="37"/>
      <c r="I76" s="42"/>
      <c r="J76" s="44"/>
      <c r="K76" s="58"/>
      <c r="L76" s="59"/>
      <c r="M76" s="60"/>
      <c r="N76" s="140"/>
      <c r="O76" s="134"/>
      <c r="P76" s="113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7"/>
      <c r="AK76" s="157"/>
      <c r="AL76" s="157"/>
      <c r="AM76" s="157"/>
      <c r="AN76" s="157"/>
      <c r="AO76" s="157"/>
      <c r="AP76" s="157"/>
      <c r="AQ76" s="157"/>
      <c r="AR76" s="157"/>
      <c r="AS76" s="157"/>
      <c r="AT76" s="157"/>
      <c r="AU76" s="157"/>
      <c r="AV76" s="157">
        <v>4</v>
      </c>
      <c r="AW76" s="157"/>
      <c r="AX76" s="157"/>
      <c r="AY76" s="157"/>
      <c r="AZ76" s="157"/>
    </row>
    <row r="77" spans="1:52" ht="25.3" x14ac:dyDescent="0.6">
      <c r="A77" s="7"/>
      <c r="B77" s="20"/>
      <c r="C77" s="21" t="s">
        <v>141</v>
      </c>
      <c r="D77" s="17"/>
      <c r="E77" s="169"/>
      <c r="F77" s="35">
        <f t="shared" si="5"/>
        <v>3</v>
      </c>
      <c r="G77" s="36"/>
      <c r="H77" s="37"/>
      <c r="I77" s="42"/>
      <c r="J77" s="44"/>
      <c r="K77" s="58"/>
      <c r="L77" s="59"/>
      <c r="M77" s="60"/>
      <c r="N77" s="140"/>
      <c r="O77" s="134"/>
      <c r="P77" s="113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157"/>
      <c r="AS77" s="157"/>
      <c r="AT77" s="157"/>
      <c r="AU77" s="157"/>
      <c r="AV77" s="157">
        <v>3</v>
      </c>
      <c r="AW77" s="157"/>
      <c r="AX77" s="157"/>
      <c r="AY77" s="157"/>
      <c r="AZ77" s="157"/>
    </row>
    <row r="78" spans="1:52" ht="25.3" x14ac:dyDescent="0.6">
      <c r="A78" s="7"/>
      <c r="B78" s="20"/>
      <c r="C78" s="21" t="s">
        <v>142</v>
      </c>
      <c r="D78" s="17"/>
      <c r="E78" s="169"/>
      <c r="F78" s="35">
        <f t="shared" si="5"/>
        <v>22</v>
      </c>
      <c r="G78" s="36"/>
      <c r="H78" s="37"/>
      <c r="I78" s="42"/>
      <c r="J78" s="44"/>
      <c r="K78" s="58"/>
      <c r="L78" s="59"/>
      <c r="M78" s="60"/>
      <c r="N78" s="140"/>
      <c r="O78" s="134"/>
      <c r="P78" s="113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  <c r="AK78" s="157"/>
      <c r="AL78" s="157"/>
      <c r="AM78" s="157"/>
      <c r="AN78" s="157"/>
      <c r="AO78" s="157"/>
      <c r="AP78" s="157"/>
      <c r="AQ78" s="157"/>
      <c r="AR78" s="157"/>
      <c r="AS78" s="157"/>
      <c r="AT78" s="157">
        <v>22</v>
      </c>
      <c r="AU78" s="157"/>
      <c r="AV78" s="157"/>
      <c r="AW78" s="157"/>
      <c r="AX78" s="157"/>
      <c r="AY78" s="157"/>
      <c r="AZ78" s="157"/>
    </row>
    <row r="79" spans="1:52" ht="25.3" x14ac:dyDescent="0.6">
      <c r="A79" s="7"/>
      <c r="B79" s="20"/>
      <c r="C79" s="21" t="s">
        <v>143</v>
      </c>
      <c r="D79" s="17"/>
      <c r="E79" s="169"/>
      <c r="F79" s="35">
        <f t="shared" si="5"/>
        <v>21</v>
      </c>
      <c r="G79" s="36"/>
      <c r="H79" s="37"/>
      <c r="I79" s="42"/>
      <c r="J79" s="44"/>
      <c r="K79" s="58"/>
      <c r="L79" s="59"/>
      <c r="M79" s="60"/>
      <c r="N79" s="140"/>
      <c r="O79" s="134"/>
      <c r="P79" s="113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>
        <v>21</v>
      </c>
      <c r="AR79" s="157"/>
      <c r="AS79" s="157"/>
      <c r="AT79" s="157"/>
      <c r="AU79" s="157"/>
      <c r="AV79" s="157"/>
      <c r="AW79" s="157"/>
      <c r="AX79" s="157"/>
      <c r="AY79" s="157"/>
      <c r="AZ79" s="157"/>
    </row>
    <row r="80" spans="1:52" ht="25.3" x14ac:dyDescent="0.6">
      <c r="A80" s="7"/>
      <c r="B80" s="20"/>
      <c r="C80" s="21" t="s">
        <v>144</v>
      </c>
      <c r="D80" s="17"/>
      <c r="E80" s="169"/>
      <c r="F80" s="35">
        <f t="shared" si="5"/>
        <v>6</v>
      </c>
      <c r="G80" s="36"/>
      <c r="H80" s="37"/>
      <c r="I80" s="42"/>
      <c r="J80" s="44"/>
      <c r="K80" s="58"/>
      <c r="L80" s="59"/>
      <c r="M80" s="60"/>
      <c r="N80" s="140"/>
      <c r="O80" s="134"/>
      <c r="P80" s="113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57"/>
      <c r="AM80" s="157"/>
      <c r="AN80" s="157"/>
      <c r="AO80" s="157"/>
      <c r="AP80" s="157"/>
      <c r="AQ80" s="157"/>
      <c r="AR80" s="157"/>
      <c r="AS80" s="157"/>
      <c r="AT80" s="157"/>
      <c r="AU80" s="157"/>
      <c r="AV80" s="157"/>
      <c r="AW80" s="157"/>
      <c r="AX80" s="157"/>
      <c r="AY80" s="157">
        <v>6</v>
      </c>
      <c r="AZ80" s="157"/>
    </row>
    <row r="81" spans="1:52" ht="25.3" x14ac:dyDescent="0.6">
      <c r="A81" s="7"/>
      <c r="B81" s="20"/>
      <c r="C81" s="21" t="s">
        <v>145</v>
      </c>
      <c r="D81" s="17"/>
      <c r="E81" s="169"/>
      <c r="F81" s="35">
        <f t="shared" ref="F81:F96" si="15">SUM(R81:AZ81)</f>
        <v>8</v>
      </c>
      <c r="G81" s="36"/>
      <c r="H81" s="37"/>
      <c r="I81" s="42"/>
      <c r="J81" s="44"/>
      <c r="K81" s="58"/>
      <c r="L81" s="59"/>
      <c r="M81" s="60"/>
      <c r="N81" s="140"/>
      <c r="O81" s="134"/>
      <c r="P81" s="113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157"/>
      <c r="AO81" s="157"/>
      <c r="AP81" s="157"/>
      <c r="AQ81" s="157"/>
      <c r="AR81" s="157"/>
      <c r="AS81" s="157"/>
      <c r="AT81" s="157">
        <v>4</v>
      </c>
      <c r="AU81" s="157"/>
      <c r="AV81" s="157"/>
      <c r="AW81" s="157">
        <v>4</v>
      </c>
      <c r="AX81" s="157"/>
      <c r="AY81" s="157"/>
      <c r="AZ81" s="157"/>
    </row>
    <row r="82" spans="1:52" ht="25.3" x14ac:dyDescent="0.6">
      <c r="A82" s="7"/>
      <c r="B82" s="20"/>
      <c r="C82" s="21" t="s">
        <v>146</v>
      </c>
      <c r="D82" s="17"/>
      <c r="E82" s="169"/>
      <c r="F82" s="35">
        <f t="shared" si="15"/>
        <v>50</v>
      </c>
      <c r="G82" s="36"/>
      <c r="H82" s="37"/>
      <c r="I82" s="42"/>
      <c r="J82" s="44"/>
      <c r="K82" s="58"/>
      <c r="L82" s="59"/>
      <c r="M82" s="60"/>
      <c r="N82" s="140"/>
      <c r="O82" s="134"/>
      <c r="P82" s="113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  <c r="AQ82" s="157">
        <v>20</v>
      </c>
      <c r="AR82" s="157"/>
      <c r="AS82" s="157"/>
      <c r="AT82" s="157"/>
      <c r="AU82" s="157"/>
      <c r="AV82" s="157">
        <v>30</v>
      </c>
      <c r="AW82" s="157"/>
      <c r="AX82" s="157"/>
      <c r="AY82" s="157"/>
      <c r="AZ82" s="157"/>
    </row>
    <row r="83" spans="1:52" ht="25.3" x14ac:dyDescent="0.6">
      <c r="A83" s="7"/>
      <c r="B83" s="20"/>
      <c r="C83" s="21"/>
      <c r="D83" s="17"/>
      <c r="E83" s="169"/>
      <c r="F83" s="35">
        <f t="shared" si="15"/>
        <v>0</v>
      </c>
      <c r="G83" s="36"/>
      <c r="H83" s="37"/>
      <c r="I83" s="42"/>
      <c r="J83" s="44"/>
      <c r="K83" s="58"/>
      <c r="L83" s="59"/>
      <c r="M83" s="60"/>
      <c r="N83" s="140"/>
      <c r="O83" s="134"/>
      <c r="P83" s="113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157"/>
      <c r="AQ83" s="157"/>
      <c r="AR83" s="157"/>
      <c r="AS83" s="157"/>
      <c r="AT83" s="157"/>
      <c r="AU83" s="157"/>
      <c r="AV83" s="157"/>
      <c r="AW83" s="157"/>
      <c r="AX83" s="157"/>
      <c r="AY83" s="157"/>
      <c r="AZ83" s="157"/>
    </row>
    <row r="84" spans="1:52" ht="25.3" x14ac:dyDescent="0.6">
      <c r="A84" s="7"/>
      <c r="B84" s="20"/>
      <c r="C84" s="21" t="s">
        <v>147</v>
      </c>
      <c r="D84" s="17"/>
      <c r="E84" s="169"/>
      <c r="F84" s="35">
        <f t="shared" si="15"/>
        <v>86</v>
      </c>
      <c r="G84" s="36"/>
      <c r="H84" s="37"/>
      <c r="I84" s="42"/>
      <c r="J84" s="44"/>
      <c r="K84" s="58"/>
      <c r="L84" s="59"/>
      <c r="M84" s="60"/>
      <c r="N84" s="140"/>
      <c r="O84" s="134"/>
      <c r="P84" s="113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/>
      <c r="AN84" s="157"/>
      <c r="AO84" s="157"/>
      <c r="AP84" s="157"/>
      <c r="AQ84" s="157">
        <v>20</v>
      </c>
      <c r="AR84" s="157"/>
      <c r="AS84" s="157"/>
      <c r="AT84" s="157"/>
      <c r="AU84" s="157"/>
      <c r="AV84" s="157">
        <v>66</v>
      </c>
      <c r="AW84" s="157"/>
      <c r="AX84" s="157"/>
      <c r="AY84" s="157"/>
      <c r="AZ84" s="157"/>
    </row>
    <row r="85" spans="1:52" ht="25.3" x14ac:dyDescent="0.6">
      <c r="A85" s="7"/>
      <c r="B85" s="20"/>
      <c r="C85" s="21" t="s">
        <v>148</v>
      </c>
      <c r="D85" s="17"/>
      <c r="E85" s="169"/>
      <c r="F85" s="35">
        <f t="shared" si="15"/>
        <v>7</v>
      </c>
      <c r="G85" s="36"/>
      <c r="H85" s="37"/>
      <c r="I85" s="42"/>
      <c r="J85" s="44"/>
      <c r="K85" s="58"/>
      <c r="L85" s="59"/>
      <c r="M85" s="60"/>
      <c r="N85" s="140"/>
      <c r="O85" s="134"/>
      <c r="P85" s="113"/>
      <c r="R85" s="157"/>
      <c r="S85" s="157">
        <v>7</v>
      </c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/>
      <c r="AM85" s="157"/>
      <c r="AN85" s="157"/>
      <c r="AO85" s="157"/>
      <c r="AP85" s="157"/>
      <c r="AQ85" s="157"/>
      <c r="AR85" s="157"/>
      <c r="AS85" s="157"/>
      <c r="AT85" s="157"/>
      <c r="AU85" s="157"/>
      <c r="AV85" s="157"/>
      <c r="AW85" s="157"/>
      <c r="AX85" s="157"/>
      <c r="AY85" s="157"/>
      <c r="AZ85" s="157"/>
    </row>
    <row r="86" spans="1:52" ht="25.3" x14ac:dyDescent="0.6">
      <c r="A86" s="7"/>
      <c r="B86" s="20"/>
      <c r="C86" s="21" t="s">
        <v>149</v>
      </c>
      <c r="D86" s="17"/>
      <c r="E86" s="169"/>
      <c r="F86" s="35">
        <f t="shared" si="15"/>
        <v>0</v>
      </c>
      <c r="G86" s="36"/>
      <c r="H86" s="37"/>
      <c r="I86" s="42"/>
      <c r="J86" s="44"/>
      <c r="K86" s="58"/>
      <c r="L86" s="59"/>
      <c r="M86" s="60"/>
      <c r="N86" s="140"/>
      <c r="O86" s="134"/>
      <c r="P86" s="113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57"/>
      <c r="AM86" s="157"/>
      <c r="AN86" s="157"/>
      <c r="AO86" s="157"/>
      <c r="AP86" s="157"/>
      <c r="AQ86" s="157"/>
      <c r="AR86" s="157"/>
      <c r="AS86" s="157"/>
      <c r="AT86" s="157"/>
      <c r="AU86" s="157"/>
      <c r="AV86" s="157"/>
      <c r="AW86" s="157"/>
      <c r="AX86" s="157"/>
      <c r="AY86" s="157"/>
      <c r="AZ86" s="157"/>
    </row>
    <row r="87" spans="1:52" ht="25.3" x14ac:dyDescent="0.6">
      <c r="A87" s="7"/>
      <c r="B87" s="20"/>
      <c r="C87" s="21" t="s">
        <v>150</v>
      </c>
      <c r="D87" s="17"/>
      <c r="E87" s="169"/>
      <c r="F87" s="35">
        <f t="shared" si="15"/>
        <v>111</v>
      </c>
      <c r="G87" s="36"/>
      <c r="H87" s="37">
        <f t="shared" si="10"/>
        <v>0</v>
      </c>
      <c r="I87" s="42"/>
      <c r="J87" s="44"/>
      <c r="K87" s="58">
        <f t="shared" si="11"/>
        <v>0</v>
      </c>
      <c r="L87" s="59">
        <f t="shared" si="12"/>
        <v>0</v>
      </c>
      <c r="M87" s="60"/>
      <c r="N87" s="140"/>
      <c r="O87" s="134">
        <f t="shared" si="13"/>
        <v>0</v>
      </c>
      <c r="P87" s="113">
        <f t="shared" si="14"/>
        <v>0</v>
      </c>
      <c r="R87" s="157"/>
      <c r="S87" s="157">
        <v>1</v>
      </c>
      <c r="T87" s="157">
        <v>110</v>
      </c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157"/>
      <c r="AO87" s="157"/>
      <c r="AP87" s="157"/>
      <c r="AQ87" s="157"/>
      <c r="AR87" s="157"/>
      <c r="AS87" s="157"/>
      <c r="AT87" s="157"/>
      <c r="AU87" s="157"/>
      <c r="AV87" s="157"/>
      <c r="AW87" s="157"/>
      <c r="AX87" s="157"/>
      <c r="AY87" s="157"/>
      <c r="AZ87" s="157"/>
    </row>
    <row r="88" spans="1:52" ht="25.3" x14ac:dyDescent="0.6">
      <c r="A88" s="7"/>
      <c r="B88" s="20"/>
      <c r="C88" s="21" t="s">
        <v>151</v>
      </c>
      <c r="D88" s="17"/>
      <c r="E88" s="169"/>
      <c r="F88" s="35">
        <f t="shared" si="15"/>
        <v>12</v>
      </c>
      <c r="G88" s="36"/>
      <c r="H88" s="37">
        <f>+G88*F88</f>
        <v>0</v>
      </c>
      <c r="I88" s="42"/>
      <c r="J88" s="44"/>
      <c r="K88" s="58">
        <f>ROUND(+I88*(1-J88),2)</f>
        <v>0</v>
      </c>
      <c r="L88" s="59">
        <f>+K88*F88</f>
        <v>0</v>
      </c>
      <c r="M88" s="60"/>
      <c r="N88" s="140"/>
      <c r="O88" s="134">
        <f>ROUND(+I88*(1-N88),2)</f>
        <v>0</v>
      </c>
      <c r="P88" s="113">
        <f>+F88*O88</f>
        <v>0</v>
      </c>
      <c r="R88" s="157"/>
      <c r="S88" s="157"/>
      <c r="T88" s="157">
        <v>12</v>
      </c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  <c r="AK88" s="157"/>
      <c r="AL88" s="157"/>
      <c r="AM88" s="157"/>
      <c r="AN88" s="157"/>
      <c r="AO88" s="157"/>
      <c r="AP88" s="157"/>
      <c r="AQ88" s="157"/>
      <c r="AR88" s="157"/>
      <c r="AS88" s="157"/>
      <c r="AT88" s="157"/>
      <c r="AU88" s="157"/>
      <c r="AV88" s="157"/>
      <c r="AW88" s="157"/>
      <c r="AX88" s="157"/>
      <c r="AY88" s="157"/>
      <c r="AZ88" s="157"/>
    </row>
    <row r="89" spans="1:52" ht="25.3" x14ac:dyDescent="0.6">
      <c r="A89" s="7"/>
      <c r="B89" s="20"/>
      <c r="C89" s="21" t="s">
        <v>152</v>
      </c>
      <c r="D89" s="17"/>
      <c r="E89" s="169"/>
      <c r="F89" s="35">
        <f t="shared" si="15"/>
        <v>188</v>
      </c>
      <c r="G89" s="36"/>
      <c r="H89" s="37"/>
      <c r="I89" s="42"/>
      <c r="J89" s="44"/>
      <c r="K89" s="58"/>
      <c r="L89" s="59"/>
      <c r="M89" s="60"/>
      <c r="N89" s="140"/>
      <c r="O89" s="134"/>
      <c r="P89" s="113"/>
      <c r="R89" s="157"/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  <c r="AK89" s="157"/>
      <c r="AL89" s="157"/>
      <c r="AM89" s="157"/>
      <c r="AN89" s="157"/>
      <c r="AO89" s="157"/>
      <c r="AP89" s="157"/>
      <c r="AQ89" s="157">
        <v>10</v>
      </c>
      <c r="AR89" s="157">
        <v>20</v>
      </c>
      <c r="AS89" s="157">
        <v>20</v>
      </c>
      <c r="AT89" s="157">
        <v>20</v>
      </c>
      <c r="AU89" s="157"/>
      <c r="AV89" s="157">
        <v>28</v>
      </c>
      <c r="AW89" s="157">
        <v>30</v>
      </c>
      <c r="AX89" s="157">
        <v>30</v>
      </c>
      <c r="AY89" s="157">
        <v>30</v>
      </c>
      <c r="AZ89" s="157"/>
    </row>
    <row r="90" spans="1:52" ht="25.3" x14ac:dyDescent="0.6">
      <c r="A90" s="7"/>
      <c r="B90" s="20"/>
      <c r="C90" s="21" t="s">
        <v>153</v>
      </c>
      <c r="D90" s="17"/>
      <c r="E90" s="169"/>
      <c r="F90" s="35">
        <f t="shared" si="15"/>
        <v>0</v>
      </c>
      <c r="G90" s="36"/>
      <c r="H90" s="37"/>
      <c r="I90" s="42"/>
      <c r="J90" s="44"/>
      <c r="K90" s="58"/>
      <c r="L90" s="59"/>
      <c r="M90" s="60"/>
      <c r="N90" s="140"/>
      <c r="O90" s="134"/>
      <c r="P90" s="113"/>
      <c r="R90" s="157"/>
      <c r="S90" s="157"/>
      <c r="T90" s="157"/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57"/>
      <c r="AH90" s="157"/>
      <c r="AI90" s="157"/>
      <c r="AJ90" s="157"/>
      <c r="AK90" s="157"/>
      <c r="AL90" s="157"/>
      <c r="AM90" s="157"/>
      <c r="AN90" s="157"/>
      <c r="AO90" s="157"/>
      <c r="AP90" s="157"/>
      <c r="AQ90" s="157"/>
      <c r="AR90" s="157"/>
      <c r="AS90" s="157"/>
      <c r="AT90" s="157"/>
      <c r="AU90" s="157"/>
      <c r="AV90" s="157"/>
      <c r="AW90" s="157"/>
      <c r="AX90" s="157"/>
      <c r="AY90" s="157"/>
      <c r="AZ90" s="157"/>
    </row>
    <row r="91" spans="1:52" ht="25.3" x14ac:dyDescent="0.6">
      <c r="A91" s="7"/>
      <c r="B91" s="20"/>
      <c r="C91" s="21" t="s">
        <v>154</v>
      </c>
      <c r="D91" s="17"/>
      <c r="E91" s="169"/>
      <c r="F91" s="35">
        <f t="shared" si="15"/>
        <v>1240</v>
      </c>
      <c r="G91" s="36"/>
      <c r="H91" s="37"/>
      <c r="I91" s="42"/>
      <c r="J91" s="44"/>
      <c r="K91" s="58"/>
      <c r="L91" s="59"/>
      <c r="M91" s="60"/>
      <c r="N91" s="140"/>
      <c r="O91" s="134"/>
      <c r="P91" s="113"/>
      <c r="R91" s="157"/>
      <c r="S91" s="157"/>
      <c r="T91" s="157"/>
      <c r="U91" s="157">
        <v>62</v>
      </c>
      <c r="V91" s="157">
        <v>62</v>
      </c>
      <c r="W91" s="157">
        <v>62</v>
      </c>
      <c r="X91" s="157">
        <v>62</v>
      </c>
      <c r="Y91" s="157">
        <v>62</v>
      </c>
      <c r="Z91" s="157">
        <v>62</v>
      </c>
      <c r="AA91" s="157">
        <v>62</v>
      </c>
      <c r="AB91" s="157">
        <v>62</v>
      </c>
      <c r="AC91" s="157">
        <v>62</v>
      </c>
      <c r="AD91" s="157">
        <v>62</v>
      </c>
      <c r="AE91" s="157">
        <v>62</v>
      </c>
      <c r="AF91" s="157">
        <v>62</v>
      </c>
      <c r="AG91" s="157">
        <v>62</v>
      </c>
      <c r="AH91" s="157">
        <v>62</v>
      </c>
      <c r="AI91" s="157">
        <v>62</v>
      </c>
      <c r="AJ91" s="157">
        <v>62</v>
      </c>
      <c r="AK91" s="157">
        <v>62</v>
      </c>
      <c r="AL91" s="157">
        <v>62</v>
      </c>
      <c r="AM91" s="157">
        <v>62</v>
      </c>
      <c r="AN91" s="157">
        <v>62</v>
      </c>
      <c r="AO91" s="157"/>
      <c r="AP91" s="157"/>
      <c r="AQ91" s="157"/>
      <c r="AR91" s="157"/>
      <c r="AS91" s="157"/>
      <c r="AT91" s="157"/>
      <c r="AU91" s="157"/>
      <c r="AV91" s="157"/>
      <c r="AW91" s="157"/>
      <c r="AX91" s="157"/>
      <c r="AY91" s="157"/>
      <c r="AZ91" s="157"/>
    </row>
    <row r="92" spans="1:52" ht="25.3" x14ac:dyDescent="0.6">
      <c r="A92" s="7"/>
      <c r="B92" s="20"/>
      <c r="C92" s="21" t="s">
        <v>155</v>
      </c>
      <c r="D92" s="17"/>
      <c r="E92" s="169"/>
      <c r="F92" s="35">
        <f t="shared" si="15"/>
        <v>98</v>
      </c>
      <c r="G92" s="36"/>
      <c r="H92" s="37"/>
      <c r="I92" s="42"/>
      <c r="J92" s="44"/>
      <c r="K92" s="58"/>
      <c r="L92" s="59"/>
      <c r="M92" s="60"/>
      <c r="N92" s="140"/>
      <c r="O92" s="134"/>
      <c r="P92" s="113"/>
      <c r="R92" s="157">
        <v>90</v>
      </c>
      <c r="S92" s="157"/>
      <c r="T92" s="157"/>
      <c r="U92" s="157"/>
      <c r="V92" s="157">
        <v>8</v>
      </c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57"/>
      <c r="AL92" s="157"/>
      <c r="AM92" s="157"/>
      <c r="AN92" s="157"/>
      <c r="AO92" s="157"/>
      <c r="AP92" s="157"/>
      <c r="AQ92" s="157"/>
      <c r="AR92" s="157"/>
      <c r="AS92" s="157"/>
      <c r="AT92" s="157"/>
      <c r="AU92" s="157"/>
      <c r="AV92" s="157"/>
      <c r="AW92" s="157"/>
      <c r="AX92" s="157"/>
      <c r="AY92" s="157"/>
      <c r="AZ92" s="157"/>
    </row>
    <row r="93" spans="1:52" ht="25.3" x14ac:dyDescent="0.6">
      <c r="A93" s="7"/>
      <c r="B93" s="20"/>
      <c r="C93" s="21" t="s">
        <v>156</v>
      </c>
      <c r="D93" s="17"/>
      <c r="E93" s="169"/>
      <c r="F93" s="35">
        <f t="shared" si="15"/>
        <v>152</v>
      </c>
      <c r="G93" s="36"/>
      <c r="H93" s="37"/>
      <c r="I93" s="42"/>
      <c r="J93" s="44"/>
      <c r="K93" s="58"/>
      <c r="L93" s="59"/>
      <c r="M93" s="60"/>
      <c r="N93" s="140"/>
      <c r="O93" s="134"/>
      <c r="P93" s="113"/>
      <c r="R93" s="157"/>
      <c r="S93" s="157"/>
      <c r="T93" s="157"/>
      <c r="U93" s="157">
        <v>8</v>
      </c>
      <c r="V93" s="157"/>
      <c r="W93" s="157">
        <v>8</v>
      </c>
      <c r="X93" s="157">
        <v>8</v>
      </c>
      <c r="Y93" s="157">
        <v>8</v>
      </c>
      <c r="Z93" s="157">
        <v>8</v>
      </c>
      <c r="AA93" s="157">
        <v>8</v>
      </c>
      <c r="AB93" s="157">
        <v>8</v>
      </c>
      <c r="AC93" s="157">
        <v>8</v>
      </c>
      <c r="AD93" s="157">
        <v>8</v>
      </c>
      <c r="AE93" s="157">
        <v>8</v>
      </c>
      <c r="AF93" s="157">
        <v>8</v>
      </c>
      <c r="AG93" s="157">
        <v>8</v>
      </c>
      <c r="AH93" s="157">
        <v>8</v>
      </c>
      <c r="AI93" s="157">
        <v>8</v>
      </c>
      <c r="AJ93" s="157">
        <v>8</v>
      </c>
      <c r="AK93" s="157">
        <v>8</v>
      </c>
      <c r="AL93" s="157">
        <v>8</v>
      </c>
      <c r="AM93" s="157">
        <v>8</v>
      </c>
      <c r="AN93" s="157">
        <v>8</v>
      </c>
      <c r="AO93" s="157"/>
      <c r="AP93" s="157"/>
      <c r="AQ93" s="157"/>
      <c r="AR93" s="157"/>
      <c r="AS93" s="157"/>
      <c r="AT93" s="157"/>
      <c r="AU93" s="157"/>
      <c r="AV93" s="157"/>
      <c r="AW93" s="157"/>
      <c r="AX93" s="157"/>
      <c r="AY93" s="157"/>
      <c r="AZ93" s="157"/>
    </row>
    <row r="94" spans="1:52" ht="25.3" x14ac:dyDescent="0.6">
      <c r="A94" s="7"/>
      <c r="B94" s="20"/>
      <c r="C94" s="21" t="s">
        <v>157</v>
      </c>
      <c r="D94" s="17"/>
      <c r="E94" s="169"/>
      <c r="F94" s="35">
        <f t="shared" si="15"/>
        <v>0</v>
      </c>
      <c r="G94" s="36"/>
      <c r="H94" s="37"/>
      <c r="I94" s="42"/>
      <c r="J94" s="44"/>
      <c r="K94" s="58"/>
      <c r="L94" s="59"/>
      <c r="M94" s="60"/>
      <c r="N94" s="140"/>
      <c r="O94" s="134"/>
      <c r="P94" s="113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  <c r="AK94" s="157"/>
      <c r="AL94" s="157"/>
      <c r="AM94" s="157"/>
      <c r="AN94" s="157"/>
      <c r="AO94" s="157"/>
      <c r="AP94" s="157"/>
      <c r="AQ94" s="157"/>
      <c r="AR94" s="157"/>
      <c r="AS94" s="157"/>
      <c r="AT94" s="157"/>
      <c r="AU94" s="157"/>
      <c r="AV94" s="157"/>
      <c r="AW94" s="157"/>
      <c r="AX94" s="157"/>
      <c r="AY94" s="157"/>
      <c r="AZ94" s="157"/>
    </row>
    <row r="95" spans="1:52" ht="25.3" x14ac:dyDescent="0.6">
      <c r="A95" s="7"/>
      <c r="B95" s="20"/>
      <c r="C95" s="21" t="s">
        <v>158</v>
      </c>
      <c r="D95" s="17"/>
      <c r="E95" s="169"/>
      <c r="F95" s="35">
        <f t="shared" si="15"/>
        <v>46</v>
      </c>
      <c r="G95" s="36"/>
      <c r="H95" s="37"/>
      <c r="I95" s="42"/>
      <c r="J95" s="44"/>
      <c r="K95" s="58"/>
      <c r="L95" s="59"/>
      <c r="M95" s="60"/>
      <c r="N95" s="140"/>
      <c r="O95" s="134"/>
      <c r="P95" s="113"/>
      <c r="R95" s="157"/>
      <c r="S95" s="157">
        <v>2</v>
      </c>
      <c r="T95" s="157">
        <v>2</v>
      </c>
      <c r="U95" s="157">
        <v>2</v>
      </c>
      <c r="V95" s="157">
        <v>2</v>
      </c>
      <c r="W95" s="157">
        <v>2</v>
      </c>
      <c r="X95" s="157">
        <v>2</v>
      </c>
      <c r="Y95" s="157">
        <v>2</v>
      </c>
      <c r="Z95" s="157">
        <v>2</v>
      </c>
      <c r="AA95" s="157">
        <v>2</v>
      </c>
      <c r="AB95" s="157">
        <v>2</v>
      </c>
      <c r="AC95" s="157">
        <v>2</v>
      </c>
      <c r="AD95" s="157">
        <v>2</v>
      </c>
      <c r="AE95" s="157">
        <v>2</v>
      </c>
      <c r="AF95" s="157">
        <v>2</v>
      </c>
      <c r="AG95" s="157">
        <v>2</v>
      </c>
      <c r="AH95" s="157">
        <v>2</v>
      </c>
      <c r="AI95" s="157">
        <v>2</v>
      </c>
      <c r="AJ95" s="157">
        <v>2</v>
      </c>
      <c r="AK95" s="157">
        <v>2</v>
      </c>
      <c r="AL95" s="157">
        <v>2</v>
      </c>
      <c r="AM95" s="157">
        <v>2</v>
      </c>
      <c r="AN95" s="157">
        <v>2</v>
      </c>
      <c r="AO95" s="157">
        <v>2</v>
      </c>
      <c r="AP95" s="157"/>
      <c r="AQ95" s="157"/>
      <c r="AR95" s="157"/>
      <c r="AS95" s="157"/>
      <c r="AT95" s="157"/>
      <c r="AU95" s="157"/>
      <c r="AV95" s="157"/>
      <c r="AW95" s="157"/>
      <c r="AX95" s="157"/>
      <c r="AY95" s="157"/>
      <c r="AZ95" s="157"/>
    </row>
    <row r="96" spans="1:52" ht="25.3" x14ac:dyDescent="0.6">
      <c r="A96" s="7"/>
      <c r="B96" s="20"/>
      <c r="C96" s="21" t="s">
        <v>159</v>
      </c>
      <c r="D96" s="17"/>
      <c r="E96" s="169"/>
      <c r="F96" s="35">
        <f t="shared" si="15"/>
        <v>46</v>
      </c>
      <c r="G96" s="36"/>
      <c r="H96" s="37">
        <f>+G96*F96</f>
        <v>0</v>
      </c>
      <c r="I96" s="42"/>
      <c r="J96" s="44"/>
      <c r="K96" s="58">
        <f>ROUND(+I96*(1-J96),2)</f>
        <v>0</v>
      </c>
      <c r="L96" s="59">
        <f>+K96*F96</f>
        <v>0</v>
      </c>
      <c r="M96" s="60"/>
      <c r="N96" s="140"/>
      <c r="O96" s="134">
        <f>ROUND(+I96*(1-N96),2)</f>
        <v>0</v>
      </c>
      <c r="P96" s="113">
        <f>+F96*O96</f>
        <v>0</v>
      </c>
      <c r="R96" s="157"/>
      <c r="S96" s="157">
        <v>2</v>
      </c>
      <c r="T96" s="157">
        <v>2</v>
      </c>
      <c r="U96" s="157">
        <v>2</v>
      </c>
      <c r="V96" s="157">
        <v>2</v>
      </c>
      <c r="W96" s="157">
        <v>2</v>
      </c>
      <c r="X96" s="157">
        <v>2</v>
      </c>
      <c r="Y96" s="157">
        <v>2</v>
      </c>
      <c r="Z96" s="157">
        <v>2</v>
      </c>
      <c r="AA96" s="157">
        <v>2</v>
      </c>
      <c r="AB96" s="157">
        <v>2</v>
      </c>
      <c r="AC96" s="157">
        <v>2</v>
      </c>
      <c r="AD96" s="157">
        <v>2</v>
      </c>
      <c r="AE96" s="157">
        <v>2</v>
      </c>
      <c r="AF96" s="157">
        <v>2</v>
      </c>
      <c r="AG96" s="157">
        <v>2</v>
      </c>
      <c r="AH96" s="157">
        <v>2</v>
      </c>
      <c r="AI96" s="157">
        <v>2</v>
      </c>
      <c r="AJ96" s="157">
        <v>2</v>
      </c>
      <c r="AK96" s="157">
        <v>2</v>
      </c>
      <c r="AL96" s="157">
        <v>2</v>
      </c>
      <c r="AM96" s="157">
        <v>2</v>
      </c>
      <c r="AN96" s="157">
        <v>2</v>
      </c>
      <c r="AO96" s="157">
        <v>2</v>
      </c>
      <c r="AP96" s="157"/>
      <c r="AQ96" s="157"/>
      <c r="AR96" s="157"/>
      <c r="AS96" s="157"/>
      <c r="AT96" s="157"/>
      <c r="AU96" s="157"/>
      <c r="AV96" s="157"/>
      <c r="AW96" s="157"/>
      <c r="AX96" s="157"/>
      <c r="AY96" s="157"/>
      <c r="AZ96" s="157"/>
    </row>
    <row r="97" spans="1:52" ht="25.75" thickBot="1" x14ac:dyDescent="0.65">
      <c r="A97" s="7"/>
      <c r="B97" s="20"/>
      <c r="C97" s="21"/>
      <c r="D97" s="17"/>
      <c r="E97" s="169"/>
      <c r="F97" s="35">
        <f>SUM(R97:AN97)</f>
        <v>0</v>
      </c>
      <c r="G97" s="38"/>
      <c r="H97" s="156">
        <f>IF(TRUNC(SUM(H9:H96))+1-SUM(H9:H96)=1,0,TRUNC(SUM(H9:H96))+1-SUM(H9:H96))</f>
        <v>0</v>
      </c>
      <c r="I97" s="42"/>
      <c r="J97" s="44"/>
      <c r="K97" s="58">
        <f>ROUND(+I97*(1-J97),2)</f>
        <v>0</v>
      </c>
      <c r="L97" s="156">
        <f>IF(TRUNC(SUM(L9:L96))+1-SUM(L9:L96)=1,0,TRUNC(SUM(L9:L96))+1-SUM(L9:L96))</f>
        <v>0</v>
      </c>
      <c r="M97" s="61">
        <f>IF(TRUNC(SUM(M9:M96))+1-SUM(M9:M96)=1,0,TRUNC(SUM(M9:M96))+1-SUM(M9:M96))</f>
        <v>0</v>
      </c>
      <c r="N97" s="142"/>
      <c r="O97" s="134">
        <f>ROUND(+I97*(1-N97),2)</f>
        <v>0</v>
      </c>
      <c r="P97" s="113">
        <f>+F97*O97</f>
        <v>0</v>
      </c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7"/>
      <c r="AV97" s="157"/>
      <c r="AW97" s="157"/>
      <c r="AX97" s="157"/>
      <c r="AY97" s="157"/>
      <c r="AZ97" s="157"/>
    </row>
    <row r="98" spans="1:52" ht="26.15" thickTop="1" thickBot="1" x14ac:dyDescent="0.65">
      <c r="A98" s="173" t="str">
        <f>"Totaal blad "&amp;M6</f>
        <v>Totaal blad 1</v>
      </c>
      <c r="B98" s="25"/>
      <c r="C98" s="25"/>
      <c r="D98" s="25"/>
      <c r="E98" s="25"/>
      <c r="F98" s="78">
        <f>SUM(F14:F96)</f>
        <v>11907</v>
      </c>
      <c r="G98" s="39"/>
      <c r="H98" s="40">
        <f>SUM(H11:H97)</f>
        <v>0</v>
      </c>
      <c r="I98" s="45"/>
      <c r="J98" s="46"/>
      <c r="K98" s="46"/>
      <c r="L98" s="62">
        <f>SUM(L11:L97)</f>
        <v>0</v>
      </c>
      <c r="M98" s="62">
        <f>SUM(M11:M97)</f>
        <v>0</v>
      </c>
      <c r="N98" s="46"/>
      <c r="O98" s="133"/>
      <c r="P98" s="126">
        <f>SUM(P11:P97)</f>
        <v>0</v>
      </c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15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157"/>
      <c r="AO98" s="157"/>
      <c r="AP98" s="157"/>
      <c r="AQ98" s="157"/>
      <c r="AR98" s="157"/>
      <c r="AS98" s="157"/>
      <c r="AT98" s="157"/>
      <c r="AU98" s="157"/>
      <c r="AV98" s="157"/>
      <c r="AW98" s="157"/>
      <c r="AX98" s="157"/>
      <c r="AY98" s="157"/>
      <c r="AZ98" s="157"/>
    </row>
    <row r="99" spans="1:52" ht="25.75" thickTop="1" x14ac:dyDescent="0.6">
      <c r="A99" s="197"/>
      <c r="B99" s="197"/>
      <c r="C99" s="197"/>
      <c r="D99" s="197"/>
      <c r="E99" s="197"/>
      <c r="F99" s="197"/>
      <c r="G99" s="197"/>
      <c r="H99" s="197"/>
      <c r="K99" s="204"/>
      <c r="L99" s="204"/>
      <c r="M99" s="204"/>
      <c r="R99" s="157"/>
      <c r="S99" s="157"/>
      <c r="T99" s="157"/>
      <c r="U99" s="157"/>
      <c r="V99" s="157"/>
      <c r="W99" s="157"/>
      <c r="X99" s="157"/>
      <c r="Y99" s="157"/>
      <c r="Z99" s="157"/>
      <c r="AA99" s="157"/>
      <c r="AB99" s="157"/>
      <c r="AC99" s="157"/>
      <c r="AD99" s="157"/>
      <c r="AE99" s="157"/>
      <c r="AF99" s="157"/>
      <c r="AG99" s="157"/>
      <c r="AH99" s="157"/>
      <c r="AI99" s="157"/>
      <c r="AJ99" s="157"/>
      <c r="AK99" s="157"/>
      <c r="AL99" s="157"/>
      <c r="AM99" s="157"/>
      <c r="AN99" s="157"/>
      <c r="AO99" s="157"/>
      <c r="AP99" s="157"/>
      <c r="AQ99" s="157"/>
      <c r="AR99" s="157"/>
      <c r="AS99" s="157"/>
      <c r="AT99" s="157"/>
      <c r="AU99" s="157"/>
      <c r="AV99" s="157"/>
      <c r="AW99" s="157"/>
      <c r="AX99" s="157"/>
      <c r="AY99" s="157"/>
      <c r="AZ99" s="157"/>
    </row>
    <row r="100" spans="1:52" ht="25.3" x14ac:dyDescent="0.6">
      <c r="A100" s="197"/>
      <c r="B100" s="197"/>
      <c r="C100" s="197"/>
      <c r="D100" s="197"/>
      <c r="E100" s="197"/>
      <c r="F100" s="197"/>
      <c r="G100" s="197"/>
      <c r="H100" s="197"/>
      <c r="K100" s="204"/>
      <c r="L100" s="204"/>
      <c r="M100" s="204"/>
      <c r="R100" s="157"/>
      <c r="S100" s="157"/>
      <c r="T100" s="157"/>
      <c r="U100" s="157"/>
      <c r="V100" s="157"/>
      <c r="W100" s="157"/>
      <c r="X100" s="157"/>
      <c r="Y100" s="157"/>
      <c r="Z100" s="157"/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7"/>
      <c r="AK100" s="157"/>
      <c r="AL100" s="157"/>
      <c r="AM100" s="157"/>
      <c r="AN100" s="157"/>
      <c r="AO100" s="157"/>
      <c r="AP100" s="157"/>
      <c r="AQ100" s="157"/>
      <c r="AR100" s="157"/>
      <c r="AS100" s="157"/>
      <c r="AT100" s="157"/>
      <c r="AU100" s="157"/>
      <c r="AV100" s="157"/>
      <c r="AW100" s="157"/>
      <c r="AX100" s="157"/>
      <c r="AY100" s="157"/>
      <c r="AZ100" s="157"/>
    </row>
    <row r="101" spans="1:52" ht="25.3" x14ac:dyDescent="0.6">
      <c r="A101" s="197"/>
      <c r="B101" s="197"/>
      <c r="C101" s="197"/>
      <c r="D101" s="197"/>
      <c r="E101" s="197"/>
      <c r="F101" s="197"/>
      <c r="G101" s="207"/>
      <c r="H101" s="197"/>
      <c r="K101" s="204"/>
      <c r="L101" s="204"/>
      <c r="M101" s="204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7"/>
      <c r="AD101" s="157"/>
      <c r="AE101" s="157"/>
      <c r="AF101" s="157"/>
      <c r="AG101" s="157"/>
      <c r="AH101" s="157"/>
      <c r="AI101" s="157"/>
      <c r="AJ101" s="157"/>
      <c r="AK101" s="157"/>
      <c r="AL101" s="157"/>
      <c r="AM101" s="157"/>
      <c r="AN101" s="157"/>
      <c r="AO101" s="157"/>
      <c r="AP101" s="157"/>
      <c r="AQ101" s="157"/>
      <c r="AR101" s="157"/>
      <c r="AS101" s="157"/>
      <c r="AT101" s="157"/>
      <c r="AU101" s="157"/>
      <c r="AV101" s="157"/>
      <c r="AW101" s="157"/>
      <c r="AX101" s="157"/>
      <c r="AY101" s="157"/>
      <c r="AZ101" s="157"/>
    </row>
    <row r="102" spans="1:52" ht="25.3" x14ac:dyDescent="0.6">
      <c r="A102" s="197"/>
      <c r="B102" s="197"/>
      <c r="C102" s="197"/>
      <c r="D102" s="197"/>
      <c r="E102" s="197"/>
      <c r="F102" s="197"/>
      <c r="G102" s="207"/>
      <c r="H102" s="197"/>
      <c r="K102" s="204"/>
      <c r="L102" s="204"/>
      <c r="M102" s="204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  <c r="AB102" s="157"/>
      <c r="AC102" s="157"/>
      <c r="AD102" s="157"/>
      <c r="AE102" s="157"/>
      <c r="AF102" s="157"/>
      <c r="AG102" s="157"/>
      <c r="AH102" s="157"/>
      <c r="AI102" s="157"/>
      <c r="AJ102" s="157"/>
      <c r="AK102" s="157"/>
      <c r="AL102" s="157"/>
      <c r="AM102" s="157"/>
      <c r="AN102" s="157"/>
      <c r="AO102" s="157"/>
      <c r="AP102" s="157"/>
      <c r="AQ102" s="157"/>
      <c r="AR102" s="157"/>
      <c r="AS102" s="157"/>
      <c r="AT102" s="157"/>
      <c r="AU102" s="157"/>
      <c r="AV102" s="157"/>
      <c r="AW102" s="157"/>
      <c r="AX102" s="157"/>
      <c r="AY102" s="157"/>
      <c r="AZ102" s="157"/>
    </row>
    <row r="103" spans="1:52" ht="25.3" x14ac:dyDescent="0.6">
      <c r="A103" s="197"/>
      <c r="B103" s="197"/>
      <c r="C103" s="197"/>
      <c r="D103" s="197"/>
      <c r="E103" s="197"/>
      <c r="F103" s="197"/>
      <c r="G103" s="197"/>
      <c r="H103" s="197"/>
      <c r="K103" s="204"/>
      <c r="L103" s="204"/>
      <c r="M103" s="204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157"/>
      <c r="AO103" s="157"/>
      <c r="AP103" s="157"/>
      <c r="AQ103" s="157"/>
      <c r="AR103" s="157"/>
      <c r="AS103" s="157"/>
      <c r="AT103" s="157"/>
      <c r="AU103" s="157"/>
      <c r="AV103" s="157"/>
      <c r="AW103" s="157"/>
      <c r="AX103" s="157"/>
      <c r="AY103" s="157"/>
      <c r="AZ103" s="157"/>
    </row>
    <row r="104" spans="1:52" ht="24.9" x14ac:dyDescent="0.55000000000000004">
      <c r="A104" s="197"/>
      <c r="B104" s="197"/>
      <c r="C104" s="197"/>
      <c r="D104" s="197"/>
      <c r="E104" s="197"/>
      <c r="F104" s="197"/>
      <c r="G104" s="197"/>
      <c r="H104" s="197"/>
      <c r="K104" s="204"/>
      <c r="L104" s="204"/>
      <c r="M104" s="204"/>
      <c r="R104" s="158"/>
      <c r="S104" s="158"/>
      <c r="T104" s="158"/>
      <c r="U104" s="158"/>
      <c r="V104" s="158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158"/>
      <c r="AG104" s="158"/>
      <c r="AH104" s="158"/>
      <c r="AI104" s="158"/>
      <c r="AJ104" s="158"/>
      <c r="AK104" s="158"/>
      <c r="AL104" s="158"/>
      <c r="AM104" s="158"/>
      <c r="AN104" s="158"/>
      <c r="AO104" s="158"/>
      <c r="AP104" s="158"/>
      <c r="AQ104" s="158"/>
      <c r="AR104" s="158"/>
      <c r="AS104" s="158"/>
      <c r="AT104" s="158"/>
      <c r="AU104" s="158"/>
      <c r="AV104" s="158"/>
      <c r="AW104" s="158"/>
      <c r="AX104" s="158"/>
      <c r="AY104" s="158"/>
      <c r="AZ104" s="158"/>
    </row>
    <row r="105" spans="1:52" ht="24.9" x14ac:dyDescent="0.55000000000000004">
      <c r="A105" s="197"/>
      <c r="B105" s="197"/>
      <c r="C105" s="197"/>
      <c r="D105" s="197"/>
      <c r="E105" s="197"/>
      <c r="F105" s="197"/>
      <c r="G105" s="197"/>
      <c r="H105" s="197"/>
      <c r="K105" s="204"/>
      <c r="L105" s="204"/>
      <c r="M105" s="204"/>
      <c r="R105" s="159"/>
      <c r="S105" s="159"/>
      <c r="T105" s="159"/>
      <c r="U105" s="159"/>
      <c r="V105" s="159"/>
      <c r="W105" s="159"/>
      <c r="X105" s="159"/>
      <c r="Y105" s="159"/>
      <c r="Z105" s="159"/>
      <c r="AA105" s="159"/>
      <c r="AB105" s="159"/>
      <c r="AC105" s="159"/>
      <c r="AD105" s="159"/>
      <c r="AE105" s="159"/>
      <c r="AF105" s="159"/>
      <c r="AG105" s="159"/>
      <c r="AH105" s="159"/>
      <c r="AI105" s="159"/>
      <c r="AJ105" s="159"/>
      <c r="AK105" s="159"/>
      <c r="AL105" s="159"/>
      <c r="AM105" s="159"/>
      <c r="AN105" s="159"/>
      <c r="AO105" s="159"/>
      <c r="AP105" s="159"/>
      <c r="AQ105" s="159"/>
      <c r="AR105" s="159"/>
      <c r="AS105" s="159"/>
      <c r="AT105" s="159"/>
      <c r="AU105" s="159"/>
      <c r="AV105" s="159"/>
      <c r="AW105" s="159"/>
      <c r="AX105" s="159"/>
      <c r="AY105" s="159"/>
      <c r="AZ105" s="159"/>
    </row>
    <row r="106" spans="1:52" ht="24.9" x14ac:dyDescent="0.55000000000000004">
      <c r="A106" s="197"/>
      <c r="B106" s="197"/>
      <c r="C106" s="197"/>
      <c r="D106" s="197"/>
      <c r="E106" s="197"/>
      <c r="F106" s="197"/>
      <c r="G106" s="197"/>
      <c r="H106" s="197"/>
      <c r="K106" s="204"/>
      <c r="L106" s="204"/>
      <c r="M106" s="204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2"/>
      <c r="AL106" s="162"/>
      <c r="AM106" s="162"/>
      <c r="AN106" s="162"/>
      <c r="AO106" s="162"/>
      <c r="AP106" s="162"/>
      <c r="AQ106" s="162"/>
      <c r="AR106" s="162"/>
      <c r="AS106" s="162"/>
      <c r="AT106" s="162"/>
      <c r="AU106" s="162"/>
      <c r="AV106" s="162"/>
      <c r="AW106" s="162"/>
      <c r="AX106" s="162"/>
      <c r="AY106" s="162"/>
      <c r="AZ106" s="162"/>
    </row>
    <row r="107" spans="1:52" ht="24.9" x14ac:dyDescent="0.55000000000000004">
      <c r="A107" s="197"/>
      <c r="B107" s="197"/>
      <c r="C107" s="197"/>
      <c r="D107" s="197"/>
      <c r="E107" s="197"/>
      <c r="F107" s="197"/>
      <c r="G107" s="197"/>
      <c r="H107" s="197"/>
      <c r="K107" s="204"/>
      <c r="L107" s="204"/>
      <c r="M107" s="204"/>
      <c r="R107" s="162"/>
      <c r="S107" s="162"/>
      <c r="T107" s="162"/>
      <c r="U107" s="162"/>
      <c r="V107" s="162"/>
      <c r="W107" s="162"/>
      <c r="X107" s="162"/>
      <c r="Y107" s="162"/>
      <c r="Z107" s="162"/>
      <c r="AA107" s="162"/>
      <c r="AB107" s="162"/>
      <c r="AC107" s="162"/>
      <c r="AD107" s="162"/>
      <c r="AE107" s="162"/>
      <c r="AF107" s="162"/>
      <c r="AG107" s="162"/>
      <c r="AH107" s="162"/>
      <c r="AI107" s="162"/>
      <c r="AJ107" s="162"/>
      <c r="AK107" s="162"/>
      <c r="AL107" s="162"/>
      <c r="AM107" s="162"/>
      <c r="AN107" s="162"/>
      <c r="AO107" s="162"/>
      <c r="AP107" s="162"/>
      <c r="AQ107" s="162"/>
      <c r="AR107" s="162"/>
      <c r="AS107" s="162"/>
      <c r="AT107" s="162"/>
      <c r="AU107" s="162"/>
      <c r="AV107" s="162"/>
      <c r="AW107" s="162"/>
      <c r="AX107" s="162"/>
      <c r="AY107" s="162"/>
      <c r="AZ107" s="162"/>
    </row>
    <row r="108" spans="1:52" x14ac:dyDescent="0.3">
      <c r="A108" s="197"/>
      <c r="B108" s="197"/>
      <c r="C108" s="197"/>
      <c r="D108" s="197"/>
      <c r="E108" s="197"/>
      <c r="F108" s="197"/>
      <c r="G108" s="197"/>
      <c r="H108" s="197"/>
      <c r="K108" s="204"/>
      <c r="L108" s="204"/>
      <c r="M108" s="204"/>
    </row>
    <row r="109" spans="1:52" x14ac:dyDescent="0.3">
      <c r="A109" s="197"/>
      <c r="B109" s="197"/>
      <c r="C109" s="197"/>
      <c r="D109" s="197"/>
      <c r="E109" s="197"/>
      <c r="F109" s="197"/>
      <c r="G109" s="197"/>
      <c r="H109" s="197"/>
      <c r="K109" s="204"/>
      <c r="L109" s="204"/>
      <c r="M109" s="204"/>
    </row>
    <row r="110" spans="1:52" x14ac:dyDescent="0.3">
      <c r="A110" s="197"/>
      <c r="B110" s="197"/>
      <c r="C110" s="197"/>
      <c r="D110" s="197"/>
      <c r="E110" s="197"/>
      <c r="F110" s="197"/>
      <c r="G110" s="197"/>
      <c r="H110" s="197"/>
      <c r="K110" s="204"/>
      <c r="L110" s="204"/>
      <c r="M110" s="204"/>
    </row>
    <row r="111" spans="1:52" x14ac:dyDescent="0.3">
      <c r="A111" s="197"/>
      <c r="B111" s="197"/>
      <c r="C111" s="197"/>
      <c r="D111" s="197"/>
      <c r="E111" s="197"/>
      <c r="F111" s="197"/>
      <c r="G111" s="197"/>
      <c r="H111" s="197"/>
      <c r="K111" s="204"/>
      <c r="L111" s="204"/>
      <c r="M111" s="204"/>
    </row>
    <row r="112" spans="1:52" x14ac:dyDescent="0.3">
      <c r="A112" s="197"/>
      <c r="B112" s="197"/>
      <c r="C112" s="197"/>
      <c r="D112" s="197"/>
      <c r="E112" s="197"/>
      <c r="F112" s="197"/>
      <c r="G112" s="197"/>
      <c r="H112" s="197"/>
      <c r="K112" s="204"/>
      <c r="L112" s="204"/>
      <c r="M112" s="204"/>
    </row>
    <row r="113" spans="11:13" x14ac:dyDescent="0.3">
      <c r="K113" s="204"/>
      <c r="L113" s="204"/>
      <c r="M113" s="204"/>
    </row>
    <row r="114" spans="11:13" x14ac:dyDescent="0.3">
      <c r="K114" s="204"/>
      <c r="L114" s="204"/>
      <c r="M114" s="204"/>
    </row>
    <row r="115" spans="11:13" x14ac:dyDescent="0.3">
      <c r="K115" s="204"/>
      <c r="L115" s="204"/>
      <c r="M115" s="204"/>
    </row>
    <row r="116" spans="11:13" x14ac:dyDescent="0.3">
      <c r="K116" s="204"/>
      <c r="L116" s="204"/>
      <c r="M116" s="204"/>
    </row>
    <row r="117" spans="11:13" x14ac:dyDescent="0.3">
      <c r="K117" s="204"/>
      <c r="L117" s="204"/>
      <c r="M117" s="204"/>
    </row>
    <row r="118" spans="11:13" x14ac:dyDescent="0.3">
      <c r="K118" s="204"/>
      <c r="L118" s="204"/>
      <c r="M118" s="204"/>
    </row>
    <row r="119" spans="11:13" x14ac:dyDescent="0.3">
      <c r="K119" s="204"/>
      <c r="L119" s="204"/>
      <c r="M119" s="204"/>
    </row>
    <row r="120" spans="11:13" x14ac:dyDescent="0.3">
      <c r="K120" s="204"/>
      <c r="L120" s="204"/>
      <c r="M120" s="204"/>
    </row>
    <row r="121" spans="11:13" x14ac:dyDescent="0.3">
      <c r="K121" s="204"/>
      <c r="L121" s="204"/>
      <c r="M121" s="204"/>
    </row>
    <row r="122" spans="11:13" x14ac:dyDescent="0.3">
      <c r="K122" s="204"/>
      <c r="L122" s="204"/>
      <c r="M122" s="204"/>
    </row>
    <row r="123" spans="11:13" x14ac:dyDescent="0.3">
      <c r="K123" s="204"/>
      <c r="L123" s="204"/>
      <c r="M123" s="204"/>
    </row>
    <row r="124" spans="11:13" x14ac:dyDescent="0.3">
      <c r="K124" s="204"/>
      <c r="L124" s="204"/>
      <c r="M124" s="204"/>
    </row>
    <row r="125" spans="11:13" x14ac:dyDescent="0.3">
      <c r="K125" s="204"/>
      <c r="L125" s="204"/>
      <c r="M125" s="204"/>
    </row>
  </sheetData>
  <mergeCells count="37">
    <mergeCell ref="AZ5:AZ13"/>
    <mergeCell ref="AN5:AN13"/>
    <mergeCell ref="AJ5:AJ13"/>
    <mergeCell ref="AK5:AK13"/>
    <mergeCell ref="AL5:AL13"/>
    <mergeCell ref="AM5:AM13"/>
    <mergeCell ref="AO5:AO13"/>
    <mergeCell ref="AP5:AP13"/>
    <mergeCell ref="AQ5:AQ13"/>
    <mergeCell ref="AR5:AR13"/>
    <mergeCell ref="AS5:AS13"/>
    <mergeCell ref="AY5:AY13"/>
    <mergeCell ref="AT5:AT13"/>
    <mergeCell ref="AU5:AU13"/>
    <mergeCell ref="AV5:AV13"/>
    <mergeCell ref="AW5:AW13"/>
    <mergeCell ref="AE5:AE13"/>
    <mergeCell ref="AF5:AF13"/>
    <mergeCell ref="AG5:AG13"/>
    <mergeCell ref="AH5:AH13"/>
    <mergeCell ref="AI5:AI13"/>
    <mergeCell ref="AX5:AX13"/>
    <mergeCell ref="G6:H6"/>
    <mergeCell ref="G5:H5"/>
    <mergeCell ref="R5:R13"/>
    <mergeCell ref="S5:S13"/>
    <mergeCell ref="T5:T13"/>
    <mergeCell ref="U5:U13"/>
    <mergeCell ref="V5:V13"/>
    <mergeCell ref="W5:W13"/>
    <mergeCell ref="X5:X13"/>
    <mergeCell ref="Y5:Y13"/>
    <mergeCell ref="Z5:Z13"/>
    <mergeCell ref="AA5:AA13"/>
    <mergeCell ref="AB5:AB13"/>
    <mergeCell ref="AC5:AC13"/>
    <mergeCell ref="AD5:AD13"/>
  </mergeCells>
  <phoneticPr fontId="0" type="noConversion"/>
  <pageMargins left="0.84" right="0.31" top="0.8" bottom="1" header="0.5" footer="0.5"/>
  <pageSetup paperSize="9" scale="18" orientation="portrait" r:id="rId1"/>
  <headerFooter alignWithMargins="0"/>
  <customProperties>
    <customPr name="_pios_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64E78B5A63B340A56839324B4C9A16" ma:contentTypeVersion="2" ma:contentTypeDescription="Een nieuw document maken." ma:contentTypeScope="" ma:versionID="82ddc69a35bd6c8bf585ab7380a4feaf">
  <xsd:schema xmlns:xsd="http://www.w3.org/2001/XMLSchema" xmlns:xs="http://www.w3.org/2001/XMLSchema" xmlns:p="http://schemas.microsoft.com/office/2006/metadata/properties" xmlns:ns2="20576f97-f1ea-468a-9112-b9dca16c3431" targetNamespace="http://schemas.microsoft.com/office/2006/metadata/properties" ma:root="true" ma:fieldsID="06e14fa60952b81216884444201b91d8" ns2:_="">
    <xsd:import namespace="20576f97-f1ea-468a-9112-b9dca16c34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576f97-f1ea-468a-9112-b9dca16c34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20DC94-B1FF-4921-A2DD-4EB73B8B6C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E05637A-8948-417C-B3FF-03AB31F18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576f97-f1ea-468a-9112-b9dca16c3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DC6EF3-383E-4869-822A-FCF75B6C97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totaalblad</vt:lpstr>
      <vt:lpstr>1</vt:lpstr>
      <vt:lpstr>'1'!Afdrukbereik</vt:lpstr>
      <vt:lpstr>totaalblad!Afdrukbereik</vt:lpstr>
    </vt:vector>
  </TitlesOfParts>
  <Manager/>
  <Company>Stork WorkSphere Noord-West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M.Lataster</dc:creator>
  <cp:keywords/>
  <dc:description/>
  <cp:lastModifiedBy>Geutjes, Anita</cp:lastModifiedBy>
  <cp:revision/>
  <dcterms:created xsi:type="dcterms:W3CDTF">2003-10-22T09:15:11Z</dcterms:created>
  <dcterms:modified xsi:type="dcterms:W3CDTF">2025-04-14T05:00:26Z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0x0101008D64E78B5A63B340A56839324B4C9A16</vt:lpwstr>
  </property>
</Properties>
</file>