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veriusvm-my.sharepoint.com/personal/lex_viverius_nl/Documents/Projecten/Gemeentelijk vastgoed aanbesteding/Aanbesteden/"/>
    </mc:Choice>
  </mc:AlternateContent>
  <xr:revisionPtr revIDLastSave="0" documentId="8_{F31D51FD-042E-42C4-8603-E23F10F90ACB}" xr6:coauthVersionLast="47" xr6:coauthVersionMax="47" xr10:uidLastSave="{00000000-0000-0000-0000-000000000000}"/>
  <bookViews>
    <workbookView xWindow="28680" yWindow="-120" windowWidth="29040" windowHeight="15720" xr2:uid="{C5517DB9-0FF5-4294-B335-2EAD7C9D8761}"/>
  </bookViews>
  <sheets>
    <sheet name="2026" sheetId="1" r:id="rId1"/>
    <sheet name="2027" sheetId="2" r:id="rId2"/>
    <sheet name="2028" sheetId="4" r:id="rId3"/>
    <sheet name="2029" sheetId="5" r:id="rId4"/>
    <sheet name="2030 (verlenging 1)" sheetId="6" r:id="rId5"/>
    <sheet name="2031 (verlenging 2)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60" i="1" s="1"/>
  <c r="R68" i="2"/>
  <c r="R68" i="4"/>
  <c r="R68" i="5"/>
  <c r="R68" i="6"/>
  <c r="R68" i="7"/>
  <c r="R68" i="1"/>
  <c r="Q68" i="7"/>
  <c r="R67" i="7"/>
  <c r="Q67" i="7"/>
  <c r="P67" i="7"/>
  <c r="O67" i="7"/>
  <c r="R66" i="7"/>
  <c r="Q66" i="7"/>
  <c r="P66" i="7"/>
  <c r="O66" i="7"/>
  <c r="N66" i="7"/>
  <c r="M66" i="7"/>
  <c r="L66" i="7"/>
  <c r="R65" i="7"/>
  <c r="Q65" i="7"/>
  <c r="P65" i="7"/>
  <c r="O65" i="7"/>
  <c r="N65" i="7"/>
  <c r="M65" i="7"/>
  <c r="L65" i="7"/>
  <c r="K65" i="7"/>
  <c r="J65" i="7"/>
  <c r="J69" i="7" s="1"/>
  <c r="I65" i="7"/>
  <c r="I69" i="7" s="1"/>
  <c r="Q68" i="6"/>
  <c r="R67" i="6"/>
  <c r="Q67" i="6"/>
  <c r="P67" i="6"/>
  <c r="O67" i="6"/>
  <c r="R66" i="6"/>
  <c r="Q66" i="6"/>
  <c r="P66" i="6"/>
  <c r="O66" i="6"/>
  <c r="N66" i="6"/>
  <c r="M66" i="6"/>
  <c r="L66" i="6"/>
  <c r="R65" i="6"/>
  <c r="Q65" i="6"/>
  <c r="P65" i="6"/>
  <c r="O65" i="6"/>
  <c r="N65" i="6"/>
  <c r="M65" i="6"/>
  <c r="L65" i="6"/>
  <c r="K65" i="6"/>
  <c r="K69" i="6" s="1"/>
  <c r="J65" i="6"/>
  <c r="J69" i="6" s="1"/>
  <c r="I65" i="6"/>
  <c r="I69" i="6" s="1"/>
  <c r="Q68" i="5"/>
  <c r="R67" i="5"/>
  <c r="Q67" i="5"/>
  <c r="P67" i="5"/>
  <c r="O67" i="5"/>
  <c r="R66" i="5"/>
  <c r="Q66" i="5"/>
  <c r="P66" i="5"/>
  <c r="O66" i="5"/>
  <c r="N66" i="5"/>
  <c r="M66" i="5"/>
  <c r="L66" i="5"/>
  <c r="L69" i="5" s="1"/>
  <c r="R65" i="5"/>
  <c r="Q65" i="5"/>
  <c r="P65" i="5"/>
  <c r="O65" i="5"/>
  <c r="N65" i="5"/>
  <c r="N69" i="5" s="1"/>
  <c r="M65" i="5"/>
  <c r="L65" i="5"/>
  <c r="K65" i="5"/>
  <c r="K69" i="5" s="1"/>
  <c r="J65" i="5"/>
  <c r="J69" i="5" s="1"/>
  <c r="I65" i="5"/>
  <c r="I69" i="5" s="1"/>
  <c r="R67" i="4"/>
  <c r="Q67" i="4"/>
  <c r="P67" i="4"/>
  <c r="R66" i="4"/>
  <c r="Q66" i="4"/>
  <c r="P66" i="4"/>
  <c r="O66" i="4"/>
  <c r="N66" i="4"/>
  <c r="M66" i="4"/>
  <c r="R65" i="4"/>
  <c r="Q65" i="4"/>
  <c r="P65" i="4"/>
  <c r="O65" i="4"/>
  <c r="N65" i="4"/>
  <c r="M65" i="4"/>
  <c r="L65" i="4"/>
  <c r="K65" i="4"/>
  <c r="K69" i="4" s="1"/>
  <c r="J65" i="4"/>
  <c r="J69" i="4" s="1"/>
  <c r="R67" i="2"/>
  <c r="Q67" i="2"/>
  <c r="P67" i="2"/>
  <c r="R66" i="2"/>
  <c r="Q66" i="2"/>
  <c r="P66" i="2"/>
  <c r="O66" i="2"/>
  <c r="N66" i="2"/>
  <c r="M66" i="2"/>
  <c r="R65" i="2"/>
  <c r="Q65" i="2"/>
  <c r="P65" i="2"/>
  <c r="O65" i="2"/>
  <c r="N65" i="2"/>
  <c r="M65" i="2"/>
  <c r="L65" i="2"/>
  <c r="K65" i="2"/>
  <c r="K69" i="2" s="1"/>
  <c r="J65" i="2"/>
  <c r="J69" i="2" s="1"/>
  <c r="K69" i="7"/>
  <c r="H69" i="5"/>
  <c r="G69" i="5"/>
  <c r="F69" i="5"/>
  <c r="H69" i="6"/>
  <c r="G69" i="6"/>
  <c r="F69" i="6"/>
  <c r="H69" i="7"/>
  <c r="G69" i="7"/>
  <c r="F69" i="7"/>
  <c r="H69" i="4"/>
  <c r="G69" i="4"/>
  <c r="F69" i="4"/>
  <c r="Q68" i="4"/>
  <c r="O67" i="4"/>
  <c r="L66" i="4"/>
  <c r="I65" i="4"/>
  <c r="I69" i="4" s="1"/>
  <c r="H69" i="2"/>
  <c r="G69" i="2"/>
  <c r="F69" i="2"/>
  <c r="Q68" i="2"/>
  <c r="O67" i="2"/>
  <c r="L66" i="2"/>
  <c r="I65" i="2"/>
  <c r="I69" i="2" s="1"/>
  <c r="I65" i="1"/>
  <c r="I69" i="1" s="1"/>
  <c r="J65" i="1"/>
  <c r="K65" i="1"/>
  <c r="L65" i="1"/>
  <c r="M65" i="1"/>
  <c r="N65" i="1"/>
  <c r="O65" i="1"/>
  <c r="P65" i="1"/>
  <c r="Q65" i="1"/>
  <c r="R65" i="1"/>
  <c r="L66" i="1"/>
  <c r="M66" i="1"/>
  <c r="N66" i="1"/>
  <c r="O66" i="1"/>
  <c r="P66" i="1"/>
  <c r="Q66" i="1"/>
  <c r="R66" i="1"/>
  <c r="O67" i="1"/>
  <c r="P67" i="1"/>
  <c r="Q67" i="1"/>
  <c r="R67" i="1"/>
  <c r="Q68" i="1"/>
  <c r="Q69" i="1"/>
  <c r="K69" i="1"/>
  <c r="J69" i="1"/>
  <c r="D8" i="7"/>
  <c r="D60" i="7" s="1"/>
  <c r="D8" i="6"/>
  <c r="D60" i="6" s="1"/>
  <c r="D8" i="5"/>
  <c r="D60" i="5" s="1"/>
  <c r="D8" i="4"/>
  <c r="D8" i="2"/>
  <c r="D60" i="2" s="1"/>
  <c r="D60" i="4"/>
  <c r="G69" i="1"/>
  <c r="H69" i="1"/>
  <c r="F69" i="1"/>
  <c r="N69" i="6" l="1"/>
  <c r="M69" i="6"/>
  <c r="M70" i="6" s="1"/>
  <c r="N69" i="4"/>
  <c r="N70" i="4" s="1"/>
  <c r="Q69" i="4"/>
  <c r="Q70" i="4" s="1"/>
  <c r="M69" i="5"/>
  <c r="M70" i="5" s="1"/>
  <c r="O69" i="7"/>
  <c r="O70" i="7" s="1"/>
  <c r="R69" i="7"/>
  <c r="R70" i="7" s="1"/>
  <c r="R69" i="4"/>
  <c r="R70" i="4" s="1"/>
  <c r="P69" i="6"/>
  <c r="P70" i="6" s="1"/>
  <c r="Q69" i="6"/>
  <c r="Q70" i="6" s="1"/>
  <c r="O69" i="5"/>
  <c r="O70" i="5" s="1"/>
  <c r="R69" i="5"/>
  <c r="R70" i="5" s="1"/>
  <c r="R69" i="6"/>
  <c r="R70" i="6" s="1"/>
  <c r="M69" i="4"/>
  <c r="M70" i="4" s="1"/>
  <c r="Q69" i="7"/>
  <c r="Q70" i="7" s="1"/>
  <c r="L69" i="7"/>
  <c r="L70" i="7" s="1"/>
  <c r="P69" i="5"/>
  <c r="P70" i="5" s="1"/>
  <c r="Q69" i="5"/>
  <c r="Q70" i="5" s="1"/>
  <c r="O69" i="4"/>
  <c r="O70" i="4" s="1"/>
  <c r="M69" i="7"/>
  <c r="M70" i="7" s="1"/>
  <c r="P69" i="7"/>
  <c r="P70" i="7" s="1"/>
  <c r="O69" i="6"/>
  <c r="O70" i="6" s="1"/>
  <c r="L69" i="4"/>
  <c r="L70" i="4" s="1"/>
  <c r="P69" i="4"/>
  <c r="P70" i="4" s="1"/>
  <c r="N69" i="7"/>
  <c r="L69" i="6"/>
  <c r="L70" i="6" s="1"/>
  <c r="L69" i="2"/>
  <c r="L70" i="2" s="1"/>
  <c r="M69" i="2"/>
  <c r="M70" i="2" s="1"/>
  <c r="O69" i="2"/>
  <c r="O70" i="2" s="1"/>
  <c r="N69" i="2"/>
  <c r="N70" i="2" s="1"/>
  <c r="P69" i="2"/>
  <c r="P70" i="2" s="1"/>
  <c r="R69" i="2"/>
  <c r="R70" i="2" s="1"/>
  <c r="Q69" i="2"/>
  <c r="Q70" i="2" s="1"/>
  <c r="J70" i="7"/>
  <c r="N70" i="6"/>
  <c r="N70" i="7"/>
  <c r="N70" i="5"/>
  <c r="G70" i="6"/>
  <c r="G70" i="7"/>
  <c r="G70" i="4"/>
  <c r="G70" i="2"/>
  <c r="I70" i="6"/>
  <c r="J70" i="6"/>
  <c r="K70" i="6"/>
  <c r="F70" i="6"/>
  <c r="H70" i="6"/>
  <c r="I70" i="7"/>
  <c r="F70" i="7"/>
  <c r="H70" i="7"/>
  <c r="K70" i="7"/>
  <c r="F70" i="5"/>
  <c r="I70" i="5"/>
  <c r="G70" i="5"/>
  <c r="J70" i="5"/>
  <c r="H70" i="5"/>
  <c r="K70" i="5"/>
  <c r="L70" i="5"/>
  <c r="H70" i="4"/>
  <c r="K70" i="4"/>
  <c r="F70" i="4"/>
  <c r="J70" i="4"/>
  <c r="I70" i="4"/>
  <c r="H70" i="2"/>
  <c r="I70" i="2"/>
  <c r="F70" i="2"/>
  <c r="J70" i="2"/>
  <c r="K70" i="2"/>
  <c r="H70" i="1"/>
  <c r="R69" i="1"/>
  <c r="R70" i="1" s="1"/>
  <c r="L69" i="1"/>
  <c r="L70" i="1" s="1"/>
  <c r="J70" i="1"/>
  <c r="I70" i="1"/>
  <c r="N69" i="1"/>
  <c r="N70" i="1" s="1"/>
  <c r="F70" i="1"/>
  <c r="G70" i="1"/>
  <c r="K70" i="1"/>
  <c r="M69" i="1"/>
  <c r="M70" i="1" s="1"/>
  <c r="O69" i="1"/>
  <c r="O70" i="1" s="1"/>
  <c r="P69" i="1"/>
  <c r="P70" i="1" s="1"/>
  <c r="Q70" i="1"/>
  <c r="E70" i="1" l="1"/>
  <c r="E70" i="4"/>
  <c r="E70" i="5"/>
  <c r="E70" i="6"/>
  <c r="E70" i="2"/>
  <c r="E70" i="7"/>
</calcChain>
</file>

<file path=xl/sharedStrings.xml><?xml version="1.0" encoding="utf-8"?>
<sst xmlns="http://schemas.openxmlformats.org/spreadsheetml/2006/main" count="503" uniqueCount="82">
  <si>
    <t>Jaarbedrag</t>
  </si>
  <si>
    <t>Gebouw 1</t>
  </si>
  <si>
    <t>Gebouw 2</t>
  </si>
  <si>
    <t>Gebouw 3</t>
  </si>
  <si>
    <t>Gebouw 4</t>
  </si>
  <si>
    <t>Gebouw 5</t>
  </si>
  <si>
    <t>Gebouw 6</t>
  </si>
  <si>
    <t>Gebouw 7</t>
  </si>
  <si>
    <t>Gebouw 8</t>
  </si>
  <si>
    <t>Gebouw 9</t>
  </si>
  <si>
    <t>Gebouw 10</t>
  </si>
  <si>
    <t>Gebouw 11</t>
  </si>
  <si>
    <t>Gebouw 12</t>
  </si>
  <si>
    <t>Gebouw 13</t>
  </si>
  <si>
    <t>Gebouw 14</t>
  </si>
  <si>
    <t>Gebouw 15</t>
  </si>
  <si>
    <t>Gebouw 16</t>
  </si>
  <si>
    <t>Gebouw 17</t>
  </si>
  <si>
    <t>Gebouw 18</t>
  </si>
  <si>
    <t>Gebouw 19</t>
  </si>
  <si>
    <t>Gebouw 20</t>
  </si>
  <si>
    <t>Gebouw 21</t>
  </si>
  <si>
    <t>Gebouw 22</t>
  </si>
  <si>
    <t>Gebouw 23</t>
  </si>
  <si>
    <t>Gebouw 24</t>
  </si>
  <si>
    <t>Gebouw 25</t>
  </si>
  <si>
    <t>Gebouw 26</t>
  </si>
  <si>
    <t>Gebouw 27</t>
  </si>
  <si>
    <t>Gebouw 28</t>
  </si>
  <si>
    <t>Gebouw 29</t>
  </si>
  <si>
    <t>Gebouw 30</t>
  </si>
  <si>
    <t>Gebouw 31</t>
  </si>
  <si>
    <t>Gebouw 32</t>
  </si>
  <si>
    <t>Gebouw 33</t>
  </si>
  <si>
    <t>Gebouw 34</t>
  </si>
  <si>
    <t>Gebouw 35</t>
  </si>
  <si>
    <t>Gebouw 36</t>
  </si>
  <si>
    <t>Gebouw 37</t>
  </si>
  <si>
    <t>Gebouw 38</t>
  </si>
  <si>
    <t>Gebouw 39</t>
  </si>
  <si>
    <t>Gebouw 40</t>
  </si>
  <si>
    <t>Gebouw 41</t>
  </si>
  <si>
    <t>Gebouw 42</t>
  </si>
  <si>
    <t>Gebouw 43</t>
  </si>
  <si>
    <t>Gebouw 44</t>
  </si>
  <si>
    <t>Gebouw 45</t>
  </si>
  <si>
    <t>Gebouw 46</t>
  </si>
  <si>
    <t>Gebouw 47</t>
  </si>
  <si>
    <t>Gebouw 48</t>
  </si>
  <si>
    <t>Gebouw 49</t>
  </si>
  <si>
    <t>Gebouw 50</t>
  </si>
  <si>
    <t>4 kwartaal en maximaal 4 correcties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</si>
  <si>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</si>
  <si>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</si>
  <si>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</si>
  <si>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</si>
  <si>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</si>
  <si>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</si>
  <si>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</si>
  <si>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</si>
  <si>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</si>
  <si>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</si>
  <si>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</si>
  <si>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</si>
  <si>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Kwartaaltoetsing 1</t>
  </si>
  <si>
    <t>Kwartaaltoetsing 2</t>
  </si>
  <si>
    <t>Kwartaaltoetsing 3</t>
  </si>
  <si>
    <t>Kwartaaltoetsing 4</t>
  </si>
  <si>
    <t>Maandfactuur (in te zenden per 1e volgende maand)</t>
  </si>
  <si>
    <t>Uitgangspunt percentage jaarbedrag</t>
  </si>
  <si>
    <t>Gecorrigeerd</t>
  </si>
  <si>
    <t>na 31 dec</t>
  </si>
  <si>
    <t>Te factureren na</t>
  </si>
  <si>
    <t>Jaarbedrag inscrhijving</t>
  </si>
  <si>
    <t>Op te stellen betalingsvoorstellen preventief onderhoud, projectmanagement, 
beheer en overige contractuele verplichtingen</t>
  </si>
  <si>
    <t>Jaarbedrag preventief onderhoud, projectmanagement, 
beheer en overige contractuele verplichtingen</t>
  </si>
  <si>
    <t>Fee projectmanagement, beheer en overige contractuele verplichtingen</t>
  </si>
  <si>
    <t>Alsnog akkoord</t>
  </si>
  <si>
    <t>Contractjaar</t>
  </si>
  <si>
    <t>Akkoord facturatie</t>
  </si>
  <si>
    <t>kwartaaltermijn</t>
  </si>
  <si>
    <t>Akkoord
Kwartaaloverleg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</si>
</sst>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[$-413]d/mmm;@"/>
  </numFmts>
  <fonts count="10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"/>
      <color theme="3"/>
      <name val="Aptos Narrow"/>
      <family val="2"/>
      <scheme val="minor"/>
    </font>
    <font>
      <sz val="11"/>
      <color theme="3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/>
      <top/>
      <bottom style="medium">
        <color theme="4" tint="0.39997558519241921"/>
      </bottom>
      <diagonal/>
    </border>
    <border>
      <left style="medium">
        <color auto="1"/>
      </left>
      <right/>
      <top style="medium">
        <color auto="1"/>
      </top>
      <bottom style="thick">
        <color theme="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thick">
        <color theme="4"/>
      </top>
      <bottom/>
      <diagonal/>
    </border>
    <border>
      <left style="medium">
        <color auto="1"/>
      </left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ck">
        <color rgb="FF00B0F0"/>
      </left>
      <right style="thick">
        <color rgb="FF00B0F0"/>
      </right>
      <top style="thick">
        <color rgb="FF00B0F0"/>
      </top>
      <bottom/>
      <diagonal/>
    </border>
    <border>
      <left style="thick">
        <color rgb="FF00B0F0"/>
      </left>
      <right style="thick">
        <color rgb="FF00B0F0"/>
      </right>
      <top/>
      <bottom style="medium">
        <color rgb="FF00B0F0"/>
      </bottom>
      <diagonal/>
    </border>
    <border>
      <left style="thick">
        <color rgb="FF00B0F0"/>
      </left>
      <right style="thick">
        <color rgb="FF00B0F0"/>
      </right>
      <top style="medium">
        <color rgb="FF00B0F0"/>
      </top>
      <bottom style="medium">
        <color rgb="FF00B0F0"/>
      </bottom>
      <diagonal/>
    </border>
    <border>
      <left style="thick">
        <color rgb="FF00B0F0"/>
      </left>
      <right style="thick">
        <color rgb="FF00B0F0"/>
      </right>
      <top style="medium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medium">
        <color rgb="FF00B0F0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41" fontId="0" fillId="0" borderId="0" xfId="0" applyNumberFormat="1"/>
    <xf numFmtId="0" fontId="3" fillId="0" borderId="4" xfId="3" applyBorder="1"/>
    <xf numFmtId="9" fontId="0" fillId="0" borderId="0" xfId="0" applyNumberFormat="1"/>
    <xf numFmtId="0" fontId="0" fillId="0" borderId="6" xfId="0" applyBorder="1"/>
    <xf numFmtId="0" fontId="0" fillId="0" borderId="8" xfId="0" applyBorder="1"/>
    <xf numFmtId="0" fontId="2" fillId="0" borderId="7" xfId="2" applyBorder="1"/>
    <xf numFmtId="41" fontId="0" fillId="0" borderId="9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9" fontId="0" fillId="0" borderId="16" xfId="0" applyNumberFormat="1" applyBorder="1"/>
    <xf numFmtId="0" fontId="0" fillId="0" borderId="17" xfId="0" applyBorder="1"/>
    <xf numFmtId="0" fontId="2" fillId="0" borderId="0" xfId="2" applyBorder="1"/>
    <xf numFmtId="14" fontId="0" fillId="0" borderId="0" xfId="0" applyNumberFormat="1"/>
    <xf numFmtId="10" fontId="0" fillId="2" borderId="0" xfId="0" applyNumberFormat="1" applyFill="1"/>
    <xf numFmtId="0" fontId="6" fillId="0" borderId="0" xfId="2" applyFont="1" applyBorder="1"/>
    <xf numFmtId="41" fontId="5" fillId="0" borderId="0" xfId="0" applyNumberFormat="1" applyFont="1"/>
    <xf numFmtId="0" fontId="3" fillId="0" borderId="3" xfId="3"/>
    <xf numFmtId="0" fontId="3" fillId="0" borderId="0" xfId="3" applyBorder="1" applyAlignment="1">
      <alignment horizontal="right"/>
    </xf>
    <xf numFmtId="0" fontId="3" fillId="0" borderId="0" xfId="3" applyBorder="1"/>
    <xf numFmtId="0" fontId="3" fillId="0" borderId="0" xfId="3" applyFill="1" applyBorder="1"/>
    <xf numFmtId="0" fontId="1" fillId="0" borderId="5" xfId="1" applyBorder="1" applyAlignment="1">
      <alignment wrapText="1"/>
    </xf>
    <xf numFmtId="0" fontId="0" fillId="0" borderId="18" xfId="0" applyBorder="1"/>
    <xf numFmtId="0" fontId="2" fillId="0" borderId="19" xfId="2" applyBorder="1" applyAlignment="1">
      <alignment wrapText="1"/>
    </xf>
    <xf numFmtId="0" fontId="7" fillId="0" borderId="19" xfId="2" applyFont="1" applyBorder="1" applyAlignment="1">
      <alignment wrapText="1"/>
    </xf>
    <xf numFmtId="3" fontId="0" fillId="0" borderId="0" xfId="0" applyNumberFormat="1"/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0" fillId="0" borderId="20" xfId="0" applyBorder="1"/>
    <xf numFmtId="164" fontId="0" fillId="0" borderId="0" xfId="0" applyNumberFormat="1"/>
    <xf numFmtId="14" fontId="5" fillId="0" borderId="0" xfId="0" applyNumberFormat="1" applyFont="1" applyAlignment="1">
      <alignment horizontal="right"/>
    </xf>
    <xf numFmtId="3" fontId="5" fillId="0" borderId="9" xfId="0" applyNumberFormat="1" applyFont="1" applyBorder="1"/>
    <xf numFmtId="41" fontId="5" fillId="0" borderId="9" xfId="0" applyNumberFormat="1" applyFont="1" applyBorder="1"/>
    <xf numFmtId="0" fontId="0" fillId="0" borderId="21" xfId="0" applyBorder="1"/>
    <xf numFmtId="0" fontId="5" fillId="0" borderId="0" xfId="0" applyFont="1" applyAlignment="1">
      <alignment horizontal="center"/>
    </xf>
    <xf numFmtId="41" fontId="0" fillId="0" borderId="21" xfId="0" applyNumberFormat="1" applyBorder="1" applyAlignment="1">
      <alignment horizontal="center" wrapText="1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14" fontId="0" fillId="0" borderId="25" xfId="0" applyNumberFormat="1" applyBorder="1" applyAlignment="1" applyProtection="1">
      <alignment horizontal="center"/>
      <protection locked="0"/>
    </xf>
    <xf numFmtId="14" fontId="0" fillId="0" borderId="25" xfId="0" applyNumberFormat="1" applyBorder="1" applyProtection="1">
      <protection locked="0"/>
    </xf>
    <xf numFmtId="14" fontId="0" fillId="0" borderId="23" xfId="0" applyNumberFormat="1" applyBorder="1" applyAlignment="1" applyProtection="1">
      <alignment horizontal="center"/>
      <protection locked="0"/>
    </xf>
    <xf numFmtId="14" fontId="0" fillId="0" borderId="23" xfId="0" applyNumberFormat="1" applyBorder="1" applyProtection="1">
      <protection locked="0"/>
    </xf>
    <xf numFmtId="14" fontId="0" fillId="0" borderId="24" xfId="0" applyNumberFormat="1" applyBorder="1" applyAlignment="1" applyProtection="1">
      <alignment horizontal="center"/>
      <protection locked="0"/>
    </xf>
    <xf numFmtId="14" fontId="0" fillId="0" borderId="24" xfId="0" applyNumberFormat="1" applyBorder="1" applyProtection="1">
      <protection locked="0"/>
    </xf>
    <xf numFmtId="14" fontId="0" fillId="0" borderId="22" xfId="0" applyNumberFormat="1" applyBorder="1" applyProtection="1">
      <protection locked="0"/>
    </xf>
    <xf numFmtId="14" fontId="0" fillId="0" borderId="22" xfId="0" applyNumberFormat="1" applyBorder="1" applyAlignment="1" applyProtection="1">
      <alignment horizontal="center"/>
      <protection locked="0"/>
    </xf>
    <xf numFmtId="0" fontId="9" fillId="0" borderId="0" xfId="4"/>
  </cellXfs>
  <cellStyles count="5">
    <cellStyle name="Hyperlink" xfId="4" builtinId="8"/>
    <cellStyle name="Kop 1" xfId="1" builtinId="16"/>
    <cellStyle name="Kop 2" xfId="2" builtinId="17"/>
    <cellStyle name="Kop 3" xfId="3" builtinId="1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8D396-69E8-4F9A-A19B-9A1EFA9C6619}">
  <dimension ref="B3:S73"/>
  <sheetViews>
    <sheetView tabSelected="1" topLeftCell="A21" zoomScale="70" zoomScaleNormal="70" workbookViewId="0">
      <selection activeCell="E42" sqref="E42"/>
    </sheetView>
  </sheetViews>
  <sheetFormatPr defaultRowHeight="15" x14ac:dyDescent="0.25"/>
  <cols>
    <col min="1" max="1" width="6.7109375" customWidth="1"/>
    <col min="2" max="2" width="3" customWidth="1"/>
    <col min="3" max="3" width="61.5703125" customWidth="1"/>
    <col min="4" max="4" width="19.5703125" customWidth="1"/>
    <col min="5" max="5" width="14.28515625" customWidth="1"/>
    <col min="6" max="8" width="12.28515625" customWidth="1"/>
    <col min="9" max="9" width="12.140625" customWidth="1"/>
    <col min="10" max="18" width="12.28515625" customWidth="1"/>
    <col min="19" max="19" width="3.42578125" customWidth="1"/>
  </cols>
  <sheetData>
    <row r="3" spans="2:19" ht="15.75" thickBot="1" x14ac:dyDescent="0.3"/>
    <row r="4" spans="2:19" ht="16.5" thickTop="1" thickBot="1" x14ac:dyDescent="0.3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2:19" ht="59.25" thickBot="1" x14ac:dyDescent="0.35">
      <c r="B5" s="12"/>
      <c r="C5" s="27" t="s">
        <v>74</v>
      </c>
      <c r="D5" s="3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3"/>
    </row>
    <row r="6" spans="2:19" ht="15.75" thickTop="1" x14ac:dyDescent="0.25">
      <c r="B6" s="12"/>
      <c r="C6" s="28" t="s">
        <v>51</v>
      </c>
      <c r="S6" s="13"/>
    </row>
    <row r="7" spans="2:19" x14ac:dyDescent="0.25">
      <c r="B7" s="12"/>
      <c r="C7" s="4"/>
      <c r="S7" s="13"/>
    </row>
    <row r="8" spans="2:19" ht="36.75" thickBot="1" x14ac:dyDescent="0.45">
      <c r="B8" s="12"/>
      <c r="C8" s="29" t="s">
        <v>75</v>
      </c>
      <c r="D8" s="31">
        <f>SUM(D9:D59)</f>
        <v>0</v>
      </c>
      <c r="H8" s="33" t="s">
        <v>78</v>
      </c>
      <c r="I8" s="34">
        <v>2026</v>
      </c>
      <c r="J8" s="32"/>
      <c r="S8" s="13"/>
    </row>
    <row r="9" spans="2:19" ht="31.5" thickTop="1" thickBot="1" x14ac:dyDescent="0.3">
      <c r="B9" s="12"/>
      <c r="C9" s="30" t="s">
        <v>76</v>
      </c>
      <c r="D9" s="44"/>
      <c r="S9" s="13"/>
    </row>
    <row r="10" spans="2:19" ht="15.75" thickTop="1" x14ac:dyDescent="0.25">
      <c r="B10" s="12"/>
      <c r="C10" s="4" t="s">
        <v>1</v>
      </c>
      <c r="D10" s="44"/>
      <c r="S10" s="13"/>
    </row>
    <row r="11" spans="2:19" x14ac:dyDescent="0.25">
      <c r="B11" s="12"/>
      <c r="C11" s="4" t="s">
        <v>2</v>
      </c>
      <c r="D11" s="44"/>
      <c r="S11" s="13"/>
    </row>
    <row r="12" spans="2:19" x14ac:dyDescent="0.25">
      <c r="B12" s="12"/>
      <c r="C12" s="4" t="s">
        <v>3</v>
      </c>
      <c r="D12" s="44"/>
      <c r="S12" s="13"/>
    </row>
    <row r="13" spans="2:19" x14ac:dyDescent="0.25">
      <c r="B13" s="12"/>
      <c r="C13" s="4" t="s">
        <v>4</v>
      </c>
      <c r="D13" s="44"/>
      <c r="S13" s="13"/>
    </row>
    <row r="14" spans="2:19" x14ac:dyDescent="0.25">
      <c r="B14" s="12"/>
      <c r="C14" s="4" t="s">
        <v>5</v>
      </c>
      <c r="D14" s="44"/>
      <c r="S14" s="13"/>
    </row>
    <row r="15" spans="2:19" x14ac:dyDescent="0.25">
      <c r="B15" s="12"/>
      <c r="C15" s="4" t="s">
        <v>6</v>
      </c>
      <c r="D15" s="44"/>
      <c r="S15" s="13"/>
    </row>
    <row r="16" spans="2:19" x14ac:dyDescent="0.25">
      <c r="B16" s="12"/>
      <c r="C16" s="4" t="s">
        <v>7</v>
      </c>
      <c r="D16" s="44"/>
      <c r="S16" s="13"/>
    </row>
    <row r="17" spans="2:19" x14ac:dyDescent="0.25">
      <c r="B17" s="12"/>
      <c r="C17" s="4" t="s">
        <v>8</v>
      </c>
      <c r="D17" s="44"/>
      <c r="S17" s="13"/>
    </row>
    <row r="18" spans="2:19" x14ac:dyDescent="0.25">
      <c r="B18" s="12"/>
      <c r="C18" s="4" t="s">
        <v>9</v>
      </c>
      <c r="D18" s="44"/>
      <c r="S18" s="13"/>
    </row>
    <row r="19" spans="2:19" x14ac:dyDescent="0.25">
      <c r="B19" s="12"/>
      <c r="C19" s="4" t="s">
        <v>10</v>
      </c>
      <c r="D19" s="44"/>
      <c r="S19" s="13"/>
    </row>
    <row r="20" spans="2:19" x14ac:dyDescent="0.25">
      <c r="B20" s="12"/>
      <c r="C20" s="4" t="s">
        <v>11</v>
      </c>
      <c r="D20" s="44"/>
      <c r="S20" s="13"/>
    </row>
    <row r="21" spans="2:19" x14ac:dyDescent="0.25">
      <c r="B21" s="12"/>
      <c r="C21" s="4" t="s">
        <v>12</v>
      </c>
      <c r="D21" s="44"/>
      <c r="S21" s="13"/>
    </row>
    <row r="22" spans="2:19" x14ac:dyDescent="0.25">
      <c r="B22" s="12"/>
      <c r="C22" s="4" t="s">
        <v>13</v>
      </c>
      <c r="D22" s="44"/>
      <c r="S22" s="13"/>
    </row>
    <row r="23" spans="2:19" x14ac:dyDescent="0.25">
      <c r="B23" s="12"/>
      <c r="C23" s="4" t="s">
        <v>14</v>
      </c>
      <c r="D23" s="44"/>
      <c r="S23" s="13"/>
    </row>
    <row r="24" spans="2:19" x14ac:dyDescent="0.25">
      <c r="B24" s="12"/>
      <c r="C24" s="4" t="s">
        <v>15</v>
      </c>
      <c r="D24" s="44"/>
      <c r="S24" s="13"/>
    </row>
    <row r="25" spans="2:19" x14ac:dyDescent="0.25">
      <c r="B25" s="12"/>
      <c r="C25" s="4" t="s">
        <v>16</v>
      </c>
      <c r="D25" s="44"/>
      <c r="S25" s="13"/>
    </row>
    <row r="26" spans="2:19" x14ac:dyDescent="0.25">
      <c r="B26" s="12"/>
      <c r="C26" s="4" t="s">
        <v>17</v>
      </c>
      <c r="D26" s="44"/>
      <c r="S26" s="13"/>
    </row>
    <row r="27" spans="2:19" x14ac:dyDescent="0.25">
      <c r="B27" s="12"/>
      <c r="C27" s="4" t="s">
        <v>18</v>
      </c>
      <c r="D27" s="44"/>
      <c r="S27" s="13"/>
    </row>
    <row r="28" spans="2:19" x14ac:dyDescent="0.25">
      <c r="B28" s="12"/>
      <c r="C28" s="4" t="s">
        <v>19</v>
      </c>
      <c r="D28" s="44"/>
      <c r="S28" s="13"/>
    </row>
    <row r="29" spans="2:19" x14ac:dyDescent="0.25">
      <c r="B29" s="12"/>
      <c r="C29" s="4" t="s">
        <v>20</v>
      </c>
      <c r="D29" s="44"/>
      <c r="S29" s="13"/>
    </row>
    <row r="30" spans="2:19" x14ac:dyDescent="0.25">
      <c r="B30" s="12"/>
      <c r="C30" s="4" t="s">
        <v>21</v>
      </c>
      <c r="D30" s="44"/>
      <c r="S30" s="13"/>
    </row>
    <row r="31" spans="2:19" x14ac:dyDescent="0.25">
      <c r="B31" s="12"/>
      <c r="C31" s="4" t="s">
        <v>22</v>
      </c>
      <c r="D31" s="44"/>
      <c r="S31" s="13"/>
    </row>
    <row r="32" spans="2:19" x14ac:dyDescent="0.25">
      <c r="B32" s="12"/>
      <c r="C32" s="4" t="s">
        <v>23</v>
      </c>
      <c r="D32" s="44"/>
      <c r="S32" s="13"/>
    </row>
    <row r="33" spans="2:19" x14ac:dyDescent="0.25">
      <c r="B33" s="12"/>
      <c r="C33" s="4" t="s">
        <v>24</v>
      </c>
      <c r="D33" s="44"/>
      <c r="S33" s="13"/>
    </row>
    <row r="34" spans="2:19" x14ac:dyDescent="0.25">
      <c r="B34" s="12"/>
      <c r="C34" s="4" t="s">
        <v>25</v>
      </c>
      <c r="D34" s="44"/>
      <c r="S34" s="13"/>
    </row>
    <row r="35" spans="2:19" x14ac:dyDescent="0.25">
      <c r="B35" s="12"/>
      <c r="C35" s="4" t="s">
        <v>26</v>
      </c>
      <c r="D35" s="44"/>
      <c r="S35" s="13"/>
    </row>
    <row r="36" spans="2:19" x14ac:dyDescent="0.25">
      <c r="B36" s="12"/>
      <c r="C36" s="4" t="s">
        <v>27</v>
      </c>
      <c r="D36" s="44"/>
      <c r="S36" s="13"/>
    </row>
    <row r="37" spans="2:19" x14ac:dyDescent="0.25">
      <c r="B37" s="12"/>
      <c r="C37" s="4" t="s">
        <v>28</v>
      </c>
      <c r="D37" s="44"/>
      <c r="S37" s="13"/>
    </row>
    <row r="38" spans="2:19" x14ac:dyDescent="0.25">
      <c r="B38" s="12"/>
      <c r="C38" s="4" t="s">
        <v>29</v>
      </c>
      <c r="D38" s="44"/>
      <c r="S38" s="13"/>
    </row>
    <row r="39" spans="2:19" x14ac:dyDescent="0.25">
      <c r="B39" s="12"/>
      <c r="C39" s="4" t="s">
        <v>30</v>
      </c>
      <c r="D39" s="44"/>
      <c r="S39" s="13"/>
    </row>
    <row r="40" spans="2:19" x14ac:dyDescent="0.25">
      <c r="B40" s="12"/>
      <c r="C40" s="4" t="s">
        <v>31</v>
      </c>
      <c r="D40" s="44"/>
      <c r="S40" s="13"/>
    </row>
    <row r="41" spans="2:19" x14ac:dyDescent="0.25">
      <c r="B41" s="12"/>
      <c r="C41" s="4" t="s">
        <v>32</v>
      </c>
      <c r="D41" s="44"/>
      <c r="S41" s="13"/>
    </row>
    <row r="42" spans="2:19" x14ac:dyDescent="0.25">
      <c r="B42" s="12"/>
      <c r="C42" s="4" t="s">
        <v>33</v>
      </c>
      <c r="D42" s="44"/>
      <c r="S42" s="13"/>
    </row>
    <row r="43" spans="2:19" x14ac:dyDescent="0.25">
      <c r="B43" s="12"/>
      <c r="C43" s="4" t="s">
        <v>34</v>
      </c>
      <c r="D43" s="44"/>
      <c r="S43" s="13"/>
    </row>
    <row r="44" spans="2:19" x14ac:dyDescent="0.25">
      <c r="B44" s="12"/>
      <c r="C44" s="4" t="s">
        <v>35</v>
      </c>
      <c r="D44" s="44"/>
      <c r="S44" s="13"/>
    </row>
    <row r="45" spans="2:19" x14ac:dyDescent="0.25">
      <c r="B45" s="12"/>
      <c r="C45" s="4" t="s">
        <v>36</v>
      </c>
      <c r="D45" s="44"/>
      <c r="S45" s="13"/>
    </row>
    <row r="46" spans="2:19" x14ac:dyDescent="0.25">
      <c r="B46" s="12"/>
      <c r="C46" s="4" t="s">
        <v>37</v>
      </c>
      <c r="D46" s="44"/>
      <c r="S46" s="13"/>
    </row>
    <row r="47" spans="2:19" x14ac:dyDescent="0.25">
      <c r="B47" s="12"/>
      <c r="C47" s="4" t="s">
        <v>38</v>
      </c>
      <c r="D47" s="44"/>
      <c r="S47" s="13"/>
    </row>
    <row r="48" spans="2:19" x14ac:dyDescent="0.25">
      <c r="B48" s="12"/>
      <c r="C48" s="4" t="s">
        <v>39</v>
      </c>
      <c r="D48" s="44"/>
      <c r="S48" s="13"/>
    </row>
    <row r="49" spans="2:19" x14ac:dyDescent="0.25">
      <c r="B49" s="12"/>
      <c r="C49" s="4" t="s">
        <v>40</v>
      </c>
      <c r="D49" s="44"/>
      <c r="S49" s="13"/>
    </row>
    <row r="50" spans="2:19" x14ac:dyDescent="0.25">
      <c r="B50" s="12"/>
      <c r="C50" s="4" t="s">
        <v>41</v>
      </c>
      <c r="D50" s="44"/>
      <c r="S50" s="13"/>
    </row>
    <row r="51" spans="2:19" x14ac:dyDescent="0.25">
      <c r="B51" s="12"/>
      <c r="C51" s="4" t="s">
        <v>42</v>
      </c>
      <c r="D51" s="44"/>
      <c r="S51" s="13"/>
    </row>
    <row r="52" spans="2:19" x14ac:dyDescent="0.25">
      <c r="B52" s="12"/>
      <c r="C52" s="4" t="s">
        <v>43</v>
      </c>
      <c r="D52" s="44"/>
      <c r="S52" s="13"/>
    </row>
    <row r="53" spans="2:19" x14ac:dyDescent="0.25">
      <c r="B53" s="12"/>
      <c r="C53" s="4" t="s">
        <v>44</v>
      </c>
      <c r="D53" s="44"/>
      <c r="S53" s="13"/>
    </row>
    <row r="54" spans="2:19" x14ac:dyDescent="0.25">
      <c r="B54" s="12"/>
      <c r="C54" s="4" t="s">
        <v>45</v>
      </c>
      <c r="D54" s="44"/>
      <c r="S54" s="13"/>
    </row>
    <row r="55" spans="2:19" x14ac:dyDescent="0.25">
      <c r="B55" s="12"/>
      <c r="C55" s="4" t="s">
        <v>46</v>
      </c>
      <c r="D55" s="44"/>
      <c r="S55" s="13"/>
    </row>
    <row r="56" spans="2:19" x14ac:dyDescent="0.25">
      <c r="B56" s="12"/>
      <c r="C56" s="4" t="s">
        <v>47</v>
      </c>
      <c r="D56" s="44"/>
      <c r="S56" s="13"/>
    </row>
    <row r="57" spans="2:19" x14ac:dyDescent="0.25">
      <c r="B57" s="12"/>
      <c r="C57" s="4" t="s">
        <v>48</v>
      </c>
      <c r="D57" s="44"/>
      <c r="S57" s="13"/>
    </row>
    <row r="58" spans="2:19" x14ac:dyDescent="0.25">
      <c r="B58" s="12"/>
      <c r="C58" s="4" t="s">
        <v>49</v>
      </c>
      <c r="D58" s="44"/>
      <c r="S58" s="13"/>
    </row>
    <row r="59" spans="2:19" x14ac:dyDescent="0.25">
      <c r="B59" s="12"/>
      <c r="C59" s="4" t="s">
        <v>50</v>
      </c>
      <c r="D59" s="44"/>
      <c r="S59" s="13"/>
    </row>
    <row r="60" spans="2:19" ht="18" thickBot="1" x14ac:dyDescent="0.35">
      <c r="B60" s="12"/>
      <c r="C60" s="6" t="s">
        <v>0</v>
      </c>
      <c r="D60" s="38">
        <f>D8</f>
        <v>0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3"/>
    </row>
    <row r="61" spans="2:19" ht="17.25" x14ac:dyDescent="0.3">
      <c r="B61" s="12"/>
      <c r="C61" s="18"/>
      <c r="D61" s="1"/>
      <c r="S61" s="13"/>
    </row>
    <row r="62" spans="2:19" ht="17.25" x14ac:dyDescent="0.3">
      <c r="B62" s="12"/>
      <c r="C62" s="18">
        <v>2026</v>
      </c>
      <c r="D62" s="22"/>
      <c r="I62" s="41" t="s">
        <v>80</v>
      </c>
      <c r="L62" s="41" t="s">
        <v>80</v>
      </c>
      <c r="O62" s="41" t="s">
        <v>80</v>
      </c>
      <c r="Q62" s="41" t="s">
        <v>80</v>
      </c>
      <c r="R62" s="41"/>
      <c r="S62" s="13"/>
    </row>
    <row r="63" spans="2:19" ht="18" thickBot="1" x14ac:dyDescent="0.35">
      <c r="B63" s="12"/>
      <c r="C63" s="18" t="s">
        <v>68</v>
      </c>
      <c r="D63" s="1"/>
      <c r="F63" t="s">
        <v>52</v>
      </c>
      <c r="G63" t="s">
        <v>53</v>
      </c>
      <c r="H63" t="s">
        <v>54</v>
      </c>
      <c r="I63" t="s">
        <v>55</v>
      </c>
      <c r="J63" t="s">
        <v>56</v>
      </c>
      <c r="K63" t="s">
        <v>57</v>
      </c>
      <c r="L63" t="s">
        <v>58</v>
      </c>
      <c r="M63" t="s">
        <v>59</v>
      </c>
      <c r="N63" t="s">
        <v>60</v>
      </c>
      <c r="O63" t="s">
        <v>61</v>
      </c>
      <c r="P63" t="s">
        <v>62</v>
      </c>
      <c r="Q63" t="s">
        <v>63</v>
      </c>
      <c r="R63" t="s">
        <v>71</v>
      </c>
      <c r="S63" s="13"/>
    </row>
    <row r="64" spans="2:19" ht="31.5" thickTop="1" x14ac:dyDescent="0.3">
      <c r="B64" s="12"/>
      <c r="C64" s="21" t="s">
        <v>69</v>
      </c>
      <c r="D64" s="42" t="s">
        <v>81</v>
      </c>
      <c r="E64" s="40" t="s">
        <v>77</v>
      </c>
      <c r="F64" s="3">
        <v>0.15</v>
      </c>
      <c r="G64" s="3">
        <v>0.08</v>
      </c>
      <c r="H64" s="3">
        <v>0.08</v>
      </c>
      <c r="I64" s="3">
        <v>0.1</v>
      </c>
      <c r="J64" s="3">
        <v>0.08</v>
      </c>
      <c r="K64" s="3">
        <v>0.08</v>
      </c>
      <c r="L64" s="3">
        <v>0.1</v>
      </c>
      <c r="M64" s="3">
        <v>0.08</v>
      </c>
      <c r="N64" s="3">
        <v>0.08</v>
      </c>
      <c r="O64" s="3">
        <v>0.1</v>
      </c>
      <c r="P64" s="3">
        <v>0.02</v>
      </c>
      <c r="Q64" s="3">
        <v>0.05</v>
      </c>
      <c r="R64" s="1"/>
      <c r="S64" s="13"/>
    </row>
    <row r="65" spans="2:19" ht="15.75" thickBot="1" x14ac:dyDescent="0.3">
      <c r="B65" s="12"/>
      <c r="C65" s="23" t="s">
        <v>64</v>
      </c>
      <c r="D65" s="52"/>
      <c r="E65" s="51"/>
      <c r="I65" s="20">
        <f>IF(D65="nee",-10%,0)</f>
        <v>0</v>
      </c>
      <c r="J65" s="20" t="str">
        <f>IF(AND(MONTH($E65)=5,YEAR($E65)=I8),10%,"")</f>
        <v/>
      </c>
      <c r="K65" s="20" t="str">
        <f>IF(AND(MONTH($E65)=6,YEAR($E65)=I8),10%,"")</f>
        <v/>
      </c>
      <c r="L65" s="20" t="str">
        <f>IF(AND(MONTH($E65)=7,YEAR($E65)=I8),10%,"")</f>
        <v/>
      </c>
      <c r="M65" s="20" t="str">
        <f>IF(AND(MONTH($E65)=8,YEAR($E65)=I8),10%,"")</f>
        <v/>
      </c>
      <c r="N65" s="20" t="str">
        <f>IF(AND(MONTH($E65)=9,YEAR($E65)=I8),10%,"")</f>
        <v/>
      </c>
      <c r="O65" s="20" t="str">
        <f>IF(AND(MONTH($E65)=10,YEAR($E65)=I8),10%,"")</f>
        <v/>
      </c>
      <c r="P65" s="20" t="str">
        <f>IF(AND(MONTH($E65)=11,YEAR($E65)=I8),10%,"")</f>
        <v/>
      </c>
      <c r="Q65" s="20" t="str">
        <f>IF(AND(MONTH($E65)=12,YEAR($E65)=I8),10%,"")</f>
        <v/>
      </c>
      <c r="R65" s="20" t="str">
        <f>IF(YEAR($E65)=(I8+1),10%,"")</f>
        <v/>
      </c>
      <c r="S65" s="13"/>
    </row>
    <row r="66" spans="2:19" ht="15.75" thickBot="1" x14ac:dyDescent="0.3">
      <c r="B66" s="12"/>
      <c r="C66" s="23" t="s">
        <v>65</v>
      </c>
      <c r="D66" s="47"/>
      <c r="E66" s="48"/>
      <c r="L66" s="20">
        <f>IF($D66="nee",-10%,0)</f>
        <v>0</v>
      </c>
      <c r="M66" s="20" t="str">
        <f>IF(AND(MONTH($E66)=8,YEAR($E66)=I8),10%,"")</f>
        <v/>
      </c>
      <c r="N66" s="20" t="str">
        <f>IF(AND(MONTH($E66)=9,YEAR($E66)=I8),10%,"")</f>
        <v/>
      </c>
      <c r="O66" s="20" t="str">
        <f>IF(AND(MONTH($E66)=10,YEAR($E66)=I8),10%,"")</f>
        <v/>
      </c>
      <c r="P66" s="20" t="str">
        <f>IF(AND(MONTH($E66)=11,YEAR($E66)=I8),10%,"")</f>
        <v/>
      </c>
      <c r="Q66" s="20" t="str">
        <f>IF(AND(MONTH($E66)=12,YEAR($E66)=I8),10%,"")</f>
        <v/>
      </c>
      <c r="R66" s="20" t="str">
        <f>IF(YEAR($E66)=(I8+1),10%,"")</f>
        <v/>
      </c>
      <c r="S66" s="13"/>
    </row>
    <row r="67" spans="2:19" ht="15.75" thickBot="1" x14ac:dyDescent="0.3">
      <c r="B67" s="12"/>
      <c r="C67" s="23" t="s">
        <v>66</v>
      </c>
      <c r="D67" s="47"/>
      <c r="E67" s="48"/>
      <c r="O67" s="20">
        <f>IF($D67="nee",-10%,0)</f>
        <v>0</v>
      </c>
      <c r="P67" s="20" t="str">
        <f>IF(AND(MONTH($E67)=11,YEAR($E67)=I8),10%,"")</f>
        <v/>
      </c>
      <c r="Q67" s="20" t="str">
        <f>IF(AND(MONTH($E67)=12,YEAR($E67)=I8),10%,"")</f>
        <v/>
      </c>
      <c r="R67" s="20" t="str">
        <f>IF(YEAR($E67)=(I8+1),10%,"")</f>
        <v/>
      </c>
      <c r="S67" s="13"/>
    </row>
    <row r="68" spans="2:19" ht="15.75" thickBot="1" x14ac:dyDescent="0.3">
      <c r="B68" s="12"/>
      <c r="C68" s="23" t="s">
        <v>67</v>
      </c>
      <c r="D68" s="49"/>
      <c r="E68" s="50"/>
      <c r="Q68" s="20">
        <f>IF($D68="nee",-7%,0)</f>
        <v>0</v>
      </c>
      <c r="R68" s="20" t="str">
        <f>IF(YEAR($E68)=(I8+1),5%,"")</f>
        <v/>
      </c>
      <c r="S68" s="13"/>
    </row>
    <row r="69" spans="2:19" x14ac:dyDescent="0.25">
      <c r="B69" s="12"/>
      <c r="C69" s="24" t="s">
        <v>70</v>
      </c>
      <c r="D69" s="19"/>
      <c r="E69" s="19"/>
      <c r="F69" s="3">
        <f t="shared" ref="F69:R69" si="0">F64+SUM(F65:F68)</f>
        <v>0.15</v>
      </c>
      <c r="G69" s="3">
        <f t="shared" si="0"/>
        <v>0.08</v>
      </c>
      <c r="H69" s="3">
        <f t="shared" si="0"/>
        <v>0.08</v>
      </c>
      <c r="I69" s="3">
        <f t="shared" si="0"/>
        <v>0.1</v>
      </c>
      <c r="J69" s="3">
        <f t="shared" si="0"/>
        <v>0.08</v>
      </c>
      <c r="K69" s="3">
        <f t="shared" si="0"/>
        <v>0.08</v>
      </c>
      <c r="L69" s="3">
        <f t="shared" si="0"/>
        <v>0.1</v>
      </c>
      <c r="M69" s="3">
        <f t="shared" si="0"/>
        <v>0.08</v>
      </c>
      <c r="N69" s="3">
        <f t="shared" si="0"/>
        <v>0.08</v>
      </c>
      <c r="O69" s="3">
        <f t="shared" si="0"/>
        <v>0.1</v>
      </c>
      <c r="P69" s="3">
        <f t="shared" si="0"/>
        <v>0.02</v>
      </c>
      <c r="Q69" s="3">
        <f t="shared" si="0"/>
        <v>0.05</v>
      </c>
      <c r="R69" s="3">
        <f t="shared" si="0"/>
        <v>0</v>
      </c>
      <c r="S69" s="13"/>
    </row>
    <row r="70" spans="2:19" x14ac:dyDescent="0.25">
      <c r="B70" s="12"/>
      <c r="C70" s="25"/>
      <c r="D70" s="37"/>
      <c r="E70" s="22">
        <f>SUM(F70:R70)</f>
        <v>0</v>
      </c>
      <c r="F70" s="22">
        <f>F69*$D$60</f>
        <v>0</v>
      </c>
      <c r="G70" s="22">
        <f t="shared" ref="G70:R70" si="1">G69*$D$60</f>
        <v>0</v>
      </c>
      <c r="H70" s="22">
        <f t="shared" si="1"/>
        <v>0</v>
      </c>
      <c r="I70" s="22">
        <f t="shared" si="1"/>
        <v>0</v>
      </c>
      <c r="J70" s="22">
        <f t="shared" si="1"/>
        <v>0</v>
      </c>
      <c r="K70" s="22">
        <f t="shared" si="1"/>
        <v>0</v>
      </c>
      <c r="L70" s="22">
        <f t="shared" si="1"/>
        <v>0</v>
      </c>
      <c r="M70" s="22">
        <f t="shared" si="1"/>
        <v>0</v>
      </c>
      <c r="N70" s="22">
        <f t="shared" si="1"/>
        <v>0</v>
      </c>
      <c r="O70" s="22">
        <f t="shared" si="1"/>
        <v>0</v>
      </c>
      <c r="P70" s="22">
        <f t="shared" si="1"/>
        <v>0</v>
      </c>
      <c r="Q70" s="22">
        <f t="shared" si="1"/>
        <v>0</v>
      </c>
      <c r="R70" s="22">
        <f t="shared" si="1"/>
        <v>0</v>
      </c>
      <c r="S70" s="13"/>
    </row>
    <row r="71" spans="2:19" x14ac:dyDescent="0.25">
      <c r="B71" s="12"/>
      <c r="C71" s="26" t="s">
        <v>72</v>
      </c>
      <c r="D71" s="3"/>
      <c r="E71" s="3"/>
      <c r="F71" s="36">
        <v>45689</v>
      </c>
      <c r="G71" s="36">
        <v>45717</v>
      </c>
      <c r="H71" s="36">
        <v>45748</v>
      </c>
      <c r="I71" s="36">
        <v>45778</v>
      </c>
      <c r="J71" s="36">
        <v>45809</v>
      </c>
      <c r="K71" s="36">
        <v>45839</v>
      </c>
      <c r="L71" s="36">
        <v>45870</v>
      </c>
      <c r="M71" s="36">
        <v>45901</v>
      </c>
      <c r="N71" s="36">
        <v>45931</v>
      </c>
      <c r="O71" s="36">
        <v>45962</v>
      </c>
      <c r="P71" s="36">
        <v>45992</v>
      </c>
      <c r="Q71" s="36">
        <v>46023</v>
      </c>
      <c r="R71" s="36">
        <v>46054</v>
      </c>
      <c r="S71" s="13"/>
    </row>
    <row r="72" spans="2:19" ht="15.75" thickBot="1" x14ac:dyDescent="0.3">
      <c r="B72" s="14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7"/>
    </row>
    <row r="73" spans="2:19" ht="15.75" thickTop="1" x14ac:dyDescent="0.25"/>
  </sheetData>
  <sheetProtection algorithmName="SHA-512" hashValue="YTNxQ4OJ5PEy+Qx4mCcSXiH3u44ElmVVF61HShhOUnwmUgZgFl46kWFpPgR3galK1cqnVTjYX2a23sQMM/Kz5g==" saltValue="0w8sojLK+RS4F/WScGMvWg==" spinCount="100000" sheet="1" objects="1" scenarios="1"/>
  <phoneticPr fontId="4" type="noConversion"/>
  <dataValidations count="1">
    <dataValidation type="list" allowBlank="1" showInputMessage="1" showErrorMessage="1" sqref="D65:D68" xr:uid="{7A013DD5-EEC8-40EC-965D-E5B548841076}">
      <formula1>"ja, nee"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65D84-9209-4D94-BA64-B2B74595599E}">
  <dimension ref="B3:S73"/>
  <sheetViews>
    <sheetView topLeftCell="A40" zoomScale="85" zoomScaleNormal="85" workbookViewId="0">
      <selection activeCell="D68" sqref="D68"/>
    </sheetView>
  </sheetViews>
  <sheetFormatPr defaultRowHeight="15" x14ac:dyDescent="0.25"/>
  <cols>
    <col min="1" max="1" width="6.7109375" customWidth="1"/>
    <col min="2" max="2" width="3" customWidth="1"/>
    <col min="3" max="3" width="61.5703125" customWidth="1"/>
    <col min="4" max="4" width="15.7109375" customWidth="1"/>
    <col min="5" max="5" width="14.28515625" customWidth="1"/>
    <col min="6" max="8" width="12.28515625" customWidth="1"/>
    <col min="9" max="9" width="12.140625" customWidth="1"/>
    <col min="10" max="18" width="12.28515625" customWidth="1"/>
    <col min="19" max="19" width="3.42578125" customWidth="1"/>
  </cols>
  <sheetData>
    <row r="3" spans="2:19" ht="15.75" thickBot="1" x14ac:dyDescent="0.3"/>
    <row r="4" spans="2:19" ht="16.5" thickTop="1" thickBot="1" x14ac:dyDescent="0.3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2:19" ht="59.25" thickBot="1" x14ac:dyDescent="0.35">
      <c r="B5" s="12"/>
      <c r="C5" s="27" t="s">
        <v>74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3"/>
    </row>
    <row r="6" spans="2:19" ht="15.75" thickTop="1" x14ac:dyDescent="0.25">
      <c r="B6" s="12"/>
      <c r="C6" s="28" t="s">
        <v>51</v>
      </c>
      <c r="S6" s="13"/>
    </row>
    <row r="7" spans="2:19" x14ac:dyDescent="0.25">
      <c r="B7" s="12"/>
      <c r="C7" s="4"/>
      <c r="S7" s="13"/>
    </row>
    <row r="8" spans="2:19" ht="36.75" thickBot="1" x14ac:dyDescent="0.45">
      <c r="B8" s="12"/>
      <c r="C8" s="29" t="s">
        <v>75</v>
      </c>
      <c r="D8" s="31">
        <f>SUM(D9:D59)</f>
        <v>0</v>
      </c>
      <c r="H8" s="33" t="s">
        <v>78</v>
      </c>
      <c r="I8" s="34">
        <v>2027</v>
      </c>
      <c r="S8" s="13"/>
    </row>
    <row r="9" spans="2:19" ht="31.5" thickTop="1" thickBot="1" x14ac:dyDescent="0.3">
      <c r="B9" s="12"/>
      <c r="C9" s="30" t="s">
        <v>76</v>
      </c>
      <c r="D9" s="43"/>
      <c r="S9" s="13"/>
    </row>
    <row r="10" spans="2:19" ht="15.75" thickTop="1" x14ac:dyDescent="0.25">
      <c r="B10" s="12"/>
      <c r="C10" s="4" t="s">
        <v>1</v>
      </c>
      <c r="D10" s="43"/>
      <c r="S10" s="13"/>
    </row>
    <row r="11" spans="2:19" x14ac:dyDescent="0.25">
      <c r="B11" s="12"/>
      <c r="C11" s="4" t="s">
        <v>2</v>
      </c>
      <c r="D11" s="43"/>
      <c r="S11" s="13"/>
    </row>
    <row r="12" spans="2:19" x14ac:dyDescent="0.25">
      <c r="B12" s="12"/>
      <c r="C12" s="4" t="s">
        <v>3</v>
      </c>
      <c r="D12" s="43"/>
      <c r="S12" s="13"/>
    </row>
    <row r="13" spans="2:19" x14ac:dyDescent="0.25">
      <c r="B13" s="12"/>
      <c r="C13" s="4" t="s">
        <v>4</v>
      </c>
      <c r="D13" s="43"/>
      <c r="S13" s="13"/>
    </row>
    <row r="14" spans="2:19" x14ac:dyDescent="0.25">
      <c r="B14" s="12"/>
      <c r="C14" s="4" t="s">
        <v>5</v>
      </c>
      <c r="D14" s="43"/>
      <c r="S14" s="13"/>
    </row>
    <row r="15" spans="2:19" x14ac:dyDescent="0.25">
      <c r="B15" s="12"/>
      <c r="C15" s="4" t="s">
        <v>6</v>
      </c>
      <c r="D15" s="43"/>
      <c r="S15" s="13"/>
    </row>
    <row r="16" spans="2:19" x14ac:dyDescent="0.25">
      <c r="B16" s="12"/>
      <c r="C16" s="4" t="s">
        <v>7</v>
      </c>
      <c r="D16" s="43"/>
      <c r="S16" s="13"/>
    </row>
    <row r="17" spans="2:19" x14ac:dyDescent="0.25">
      <c r="B17" s="12"/>
      <c r="C17" s="4" t="s">
        <v>8</v>
      </c>
      <c r="D17" s="43"/>
      <c r="S17" s="13"/>
    </row>
    <row r="18" spans="2:19" x14ac:dyDescent="0.25">
      <c r="B18" s="12"/>
      <c r="C18" s="4" t="s">
        <v>9</v>
      </c>
      <c r="D18" s="43"/>
      <c r="S18" s="13"/>
    </row>
    <row r="19" spans="2:19" x14ac:dyDescent="0.25">
      <c r="B19" s="12"/>
      <c r="C19" s="4" t="s">
        <v>10</v>
      </c>
      <c r="D19" s="43"/>
      <c r="S19" s="13"/>
    </row>
    <row r="20" spans="2:19" x14ac:dyDescent="0.25">
      <c r="B20" s="12"/>
      <c r="C20" s="4" t="s">
        <v>11</v>
      </c>
      <c r="D20" s="43"/>
      <c r="S20" s="13"/>
    </row>
    <row r="21" spans="2:19" x14ac:dyDescent="0.25">
      <c r="B21" s="12"/>
      <c r="C21" s="4" t="s">
        <v>12</v>
      </c>
      <c r="D21" s="43"/>
      <c r="S21" s="13"/>
    </row>
    <row r="22" spans="2:19" x14ac:dyDescent="0.25">
      <c r="B22" s="12"/>
      <c r="C22" s="4" t="s">
        <v>13</v>
      </c>
      <c r="D22" s="43"/>
      <c r="S22" s="13"/>
    </row>
    <row r="23" spans="2:19" x14ac:dyDescent="0.25">
      <c r="B23" s="12"/>
      <c r="C23" s="4" t="s">
        <v>14</v>
      </c>
      <c r="D23" s="43"/>
      <c r="S23" s="13"/>
    </row>
    <row r="24" spans="2:19" x14ac:dyDescent="0.25">
      <c r="B24" s="12"/>
      <c r="C24" s="4" t="s">
        <v>15</v>
      </c>
      <c r="D24" s="43"/>
      <c r="S24" s="13"/>
    </row>
    <row r="25" spans="2:19" x14ac:dyDescent="0.25">
      <c r="B25" s="12"/>
      <c r="C25" s="4" t="s">
        <v>16</v>
      </c>
      <c r="D25" s="43"/>
      <c r="S25" s="13"/>
    </row>
    <row r="26" spans="2:19" x14ac:dyDescent="0.25">
      <c r="B26" s="12"/>
      <c r="C26" s="4" t="s">
        <v>17</v>
      </c>
      <c r="D26" s="43"/>
      <c r="S26" s="13"/>
    </row>
    <row r="27" spans="2:19" x14ac:dyDescent="0.25">
      <c r="B27" s="12"/>
      <c r="C27" s="4" t="s">
        <v>18</v>
      </c>
      <c r="D27" s="43"/>
      <c r="S27" s="13"/>
    </row>
    <row r="28" spans="2:19" x14ac:dyDescent="0.25">
      <c r="B28" s="12"/>
      <c r="C28" s="4" t="s">
        <v>19</v>
      </c>
      <c r="D28" s="43"/>
      <c r="S28" s="13"/>
    </row>
    <row r="29" spans="2:19" x14ac:dyDescent="0.25">
      <c r="B29" s="12"/>
      <c r="C29" s="4" t="s">
        <v>20</v>
      </c>
      <c r="D29" s="43"/>
      <c r="S29" s="13"/>
    </row>
    <row r="30" spans="2:19" x14ac:dyDescent="0.25">
      <c r="B30" s="12"/>
      <c r="C30" s="4" t="s">
        <v>21</v>
      </c>
      <c r="D30" s="43"/>
      <c r="S30" s="13"/>
    </row>
    <row r="31" spans="2:19" x14ac:dyDescent="0.25">
      <c r="B31" s="12"/>
      <c r="C31" s="4" t="s">
        <v>22</v>
      </c>
      <c r="D31" s="43"/>
      <c r="S31" s="13"/>
    </row>
    <row r="32" spans="2:19" x14ac:dyDescent="0.25">
      <c r="B32" s="12"/>
      <c r="C32" s="4" t="s">
        <v>23</v>
      </c>
      <c r="D32" s="43"/>
      <c r="S32" s="13"/>
    </row>
    <row r="33" spans="2:19" x14ac:dyDescent="0.25">
      <c r="B33" s="12"/>
      <c r="C33" s="4" t="s">
        <v>24</v>
      </c>
      <c r="D33" s="43"/>
      <c r="S33" s="13"/>
    </row>
    <row r="34" spans="2:19" x14ac:dyDescent="0.25">
      <c r="B34" s="12"/>
      <c r="C34" s="4" t="s">
        <v>25</v>
      </c>
      <c r="D34" s="43"/>
      <c r="S34" s="13"/>
    </row>
    <row r="35" spans="2:19" x14ac:dyDescent="0.25">
      <c r="B35" s="12"/>
      <c r="C35" s="4" t="s">
        <v>26</v>
      </c>
      <c r="D35" s="43"/>
      <c r="S35" s="13"/>
    </row>
    <row r="36" spans="2:19" x14ac:dyDescent="0.25">
      <c r="B36" s="12"/>
      <c r="C36" s="4" t="s">
        <v>27</v>
      </c>
      <c r="D36" s="43"/>
      <c r="S36" s="13"/>
    </row>
    <row r="37" spans="2:19" x14ac:dyDescent="0.25">
      <c r="B37" s="12"/>
      <c r="C37" s="4" t="s">
        <v>28</v>
      </c>
      <c r="D37" s="43"/>
      <c r="S37" s="13"/>
    </row>
    <row r="38" spans="2:19" x14ac:dyDescent="0.25">
      <c r="B38" s="12"/>
      <c r="C38" s="4" t="s">
        <v>29</v>
      </c>
      <c r="D38" s="43"/>
      <c r="S38" s="13"/>
    </row>
    <row r="39" spans="2:19" x14ac:dyDescent="0.25">
      <c r="B39" s="12"/>
      <c r="C39" s="4" t="s">
        <v>30</v>
      </c>
      <c r="D39" s="43"/>
      <c r="S39" s="13"/>
    </row>
    <row r="40" spans="2:19" x14ac:dyDescent="0.25">
      <c r="B40" s="12"/>
      <c r="C40" s="4" t="s">
        <v>31</v>
      </c>
      <c r="D40" s="43"/>
      <c r="S40" s="13"/>
    </row>
    <row r="41" spans="2:19" x14ac:dyDescent="0.25">
      <c r="B41" s="12"/>
      <c r="C41" s="4" t="s">
        <v>32</v>
      </c>
      <c r="D41" s="43"/>
      <c r="S41" s="13"/>
    </row>
    <row r="42" spans="2:19" x14ac:dyDescent="0.25">
      <c r="B42" s="12"/>
      <c r="C42" s="4" t="s">
        <v>33</v>
      </c>
      <c r="D42" s="43"/>
      <c r="S42" s="13"/>
    </row>
    <row r="43" spans="2:19" x14ac:dyDescent="0.25">
      <c r="B43" s="12"/>
      <c r="C43" s="4" t="s">
        <v>34</v>
      </c>
      <c r="D43" s="43"/>
      <c r="S43" s="13"/>
    </row>
    <row r="44" spans="2:19" x14ac:dyDescent="0.25">
      <c r="B44" s="12"/>
      <c r="C44" s="4" t="s">
        <v>35</v>
      </c>
      <c r="D44" s="43"/>
      <c r="S44" s="13"/>
    </row>
    <row r="45" spans="2:19" x14ac:dyDescent="0.25">
      <c r="B45" s="12"/>
      <c r="C45" s="4" t="s">
        <v>36</v>
      </c>
      <c r="D45" s="43"/>
      <c r="S45" s="13"/>
    </row>
    <row r="46" spans="2:19" x14ac:dyDescent="0.25">
      <c r="B46" s="12"/>
      <c r="C46" s="4" t="s">
        <v>37</v>
      </c>
      <c r="D46" s="43"/>
      <c r="S46" s="13"/>
    </row>
    <row r="47" spans="2:19" x14ac:dyDescent="0.25">
      <c r="B47" s="12"/>
      <c r="C47" s="4" t="s">
        <v>38</v>
      </c>
      <c r="D47" s="43"/>
      <c r="S47" s="13"/>
    </row>
    <row r="48" spans="2:19" x14ac:dyDescent="0.25">
      <c r="B48" s="12"/>
      <c r="C48" s="4" t="s">
        <v>39</v>
      </c>
      <c r="D48" s="43"/>
      <c r="G48" s="53"/>
      <c r="S48" s="13"/>
    </row>
    <row r="49" spans="2:19" x14ac:dyDescent="0.25">
      <c r="B49" s="12"/>
      <c r="C49" s="4" t="s">
        <v>40</v>
      </c>
      <c r="D49" s="43"/>
      <c r="S49" s="13"/>
    </row>
    <row r="50" spans="2:19" x14ac:dyDescent="0.25">
      <c r="B50" s="12"/>
      <c r="C50" s="4" t="s">
        <v>41</v>
      </c>
      <c r="D50" s="43"/>
      <c r="S50" s="13"/>
    </row>
    <row r="51" spans="2:19" x14ac:dyDescent="0.25">
      <c r="B51" s="12"/>
      <c r="C51" s="4" t="s">
        <v>42</v>
      </c>
      <c r="D51" s="43"/>
      <c r="S51" s="13"/>
    </row>
    <row r="52" spans="2:19" x14ac:dyDescent="0.25">
      <c r="B52" s="12"/>
      <c r="C52" s="4" t="s">
        <v>43</v>
      </c>
      <c r="D52" s="43"/>
      <c r="S52" s="13"/>
    </row>
    <row r="53" spans="2:19" x14ac:dyDescent="0.25">
      <c r="B53" s="12"/>
      <c r="C53" s="4" t="s">
        <v>44</v>
      </c>
      <c r="D53" s="43"/>
      <c r="S53" s="13"/>
    </row>
    <row r="54" spans="2:19" x14ac:dyDescent="0.25">
      <c r="B54" s="12"/>
      <c r="C54" s="4" t="s">
        <v>45</v>
      </c>
      <c r="D54" s="43"/>
      <c r="S54" s="13"/>
    </row>
    <row r="55" spans="2:19" x14ac:dyDescent="0.25">
      <c r="B55" s="12"/>
      <c r="C55" s="4" t="s">
        <v>46</v>
      </c>
      <c r="D55" s="43"/>
      <c r="S55" s="13"/>
    </row>
    <row r="56" spans="2:19" x14ac:dyDescent="0.25">
      <c r="B56" s="12"/>
      <c r="C56" s="4" t="s">
        <v>47</v>
      </c>
      <c r="D56" s="43"/>
      <c r="S56" s="13"/>
    </row>
    <row r="57" spans="2:19" x14ac:dyDescent="0.25">
      <c r="B57" s="12"/>
      <c r="C57" s="4" t="s">
        <v>48</v>
      </c>
      <c r="D57" s="43"/>
      <c r="S57" s="13"/>
    </row>
    <row r="58" spans="2:19" x14ac:dyDescent="0.25">
      <c r="B58" s="12"/>
      <c r="C58" s="4" t="s">
        <v>49</v>
      </c>
      <c r="D58" s="43"/>
      <c r="S58" s="13"/>
    </row>
    <row r="59" spans="2:19" x14ac:dyDescent="0.25">
      <c r="B59" s="12"/>
      <c r="C59" s="4" t="s">
        <v>50</v>
      </c>
      <c r="D59" s="43"/>
      <c r="S59" s="13"/>
    </row>
    <row r="60" spans="2:19" ht="18" thickBot="1" x14ac:dyDescent="0.35">
      <c r="B60" s="12"/>
      <c r="C60" s="6" t="s">
        <v>73</v>
      </c>
      <c r="D60" s="39">
        <f>D8</f>
        <v>0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3"/>
    </row>
    <row r="61" spans="2:19" ht="17.25" x14ac:dyDescent="0.3">
      <c r="B61" s="12"/>
      <c r="C61" s="18"/>
      <c r="D61" s="1"/>
      <c r="I61" s="41"/>
      <c r="L61" s="41"/>
      <c r="O61" s="41"/>
      <c r="Q61" s="41"/>
      <c r="R61" s="41"/>
      <c r="S61" s="13"/>
    </row>
    <row r="62" spans="2:19" ht="17.25" x14ac:dyDescent="0.3">
      <c r="B62" s="12"/>
      <c r="C62" s="18">
        <v>2027</v>
      </c>
      <c r="D62" s="1"/>
      <c r="I62" s="41" t="s">
        <v>80</v>
      </c>
      <c r="L62" s="41" t="s">
        <v>80</v>
      </c>
      <c r="O62" s="41" t="s">
        <v>80</v>
      </c>
      <c r="Q62" s="41" t="s">
        <v>80</v>
      </c>
      <c r="R62" s="41"/>
      <c r="S62" s="13"/>
    </row>
    <row r="63" spans="2:19" ht="18" thickBot="1" x14ac:dyDescent="0.35">
      <c r="B63" s="12"/>
      <c r="C63" s="18" t="s">
        <v>68</v>
      </c>
      <c r="D63" s="1"/>
      <c r="F63" t="s">
        <v>52</v>
      </c>
      <c r="G63" t="s">
        <v>53</v>
      </c>
      <c r="H63" t="s">
        <v>54</v>
      </c>
      <c r="I63" t="s">
        <v>55</v>
      </c>
      <c r="J63" t="s">
        <v>56</v>
      </c>
      <c r="K63" t="s">
        <v>57</v>
      </c>
      <c r="L63" t="s">
        <v>58</v>
      </c>
      <c r="M63" t="s">
        <v>59</v>
      </c>
      <c r="N63" t="s">
        <v>60</v>
      </c>
      <c r="O63" t="s">
        <v>61</v>
      </c>
      <c r="P63" t="s">
        <v>62</v>
      </c>
      <c r="Q63" t="s">
        <v>63</v>
      </c>
      <c r="R63" t="s">
        <v>71</v>
      </c>
      <c r="S63" s="13"/>
    </row>
    <row r="64" spans="2:19" ht="32.25" thickTop="1" thickBot="1" x14ac:dyDescent="0.35">
      <c r="B64" s="12"/>
      <c r="C64" s="21" t="s">
        <v>69</v>
      </c>
      <c r="D64" s="42" t="s">
        <v>81</v>
      </c>
      <c r="E64" s="40" t="s">
        <v>77</v>
      </c>
      <c r="F64" s="3">
        <v>0.15</v>
      </c>
      <c r="G64" s="3">
        <v>0.08</v>
      </c>
      <c r="H64" s="3">
        <v>0.08</v>
      </c>
      <c r="I64" s="3">
        <v>0.1</v>
      </c>
      <c r="J64" s="3">
        <v>0.08</v>
      </c>
      <c r="K64" s="3">
        <v>0.08</v>
      </c>
      <c r="L64" s="3">
        <v>0.1</v>
      </c>
      <c r="M64" s="3">
        <v>0.08</v>
      </c>
      <c r="N64" s="3">
        <v>0.08</v>
      </c>
      <c r="O64" s="3">
        <v>0.1</v>
      </c>
      <c r="P64" s="3">
        <v>0.02</v>
      </c>
      <c r="Q64" s="3">
        <v>0.05</v>
      </c>
      <c r="R64" s="1"/>
      <c r="S64" s="13"/>
    </row>
    <row r="65" spans="2:19" ht="16.5" thickTop="1" thickBot="1" x14ac:dyDescent="0.3">
      <c r="B65" s="12"/>
      <c r="C65" s="2" t="s">
        <v>64</v>
      </c>
      <c r="D65" s="45"/>
      <c r="E65" s="46"/>
      <c r="I65" s="20">
        <f>IF(D65="nee",-10%,0)</f>
        <v>0</v>
      </c>
      <c r="J65" s="20" t="str">
        <f>IF(AND(MONTH($E65)=5,YEAR($E65)=I8),10%,"")</f>
        <v/>
      </c>
      <c r="K65" s="20" t="str">
        <f>IF(AND(MONTH($E65)=6,YEAR($E65)=I8),10%,"")</f>
        <v/>
      </c>
      <c r="L65" s="20" t="str">
        <f>IF(AND(MONTH($E65)=7,YEAR($E65)=I8),10%,"")</f>
        <v/>
      </c>
      <c r="M65" s="20" t="str">
        <f>IF(AND(MONTH($E65)=8,YEAR($E65)=I8),10%,"")</f>
        <v/>
      </c>
      <c r="N65" s="20" t="str">
        <f>IF(AND(MONTH($E65)=9,YEAR($E65)=I8),10%,"")</f>
        <v/>
      </c>
      <c r="O65" s="20" t="str">
        <f>IF(AND(MONTH($E65)=10,YEAR($E65)=I8),10%,"")</f>
        <v/>
      </c>
      <c r="P65" s="20" t="str">
        <f>IF(AND(MONTH($E65)=11,YEAR($E65)=I8),10%,"")</f>
        <v/>
      </c>
      <c r="Q65" s="20" t="str">
        <f>IF(AND(MONTH($E65)=12,YEAR($E65)=I8),10%,"")</f>
        <v/>
      </c>
      <c r="R65" s="20" t="str">
        <f>IF(YEAR($E65)=(I8+1),10%,"")</f>
        <v/>
      </c>
      <c r="S65" s="13"/>
    </row>
    <row r="66" spans="2:19" ht="15.75" thickBot="1" x14ac:dyDescent="0.3">
      <c r="B66" s="12"/>
      <c r="C66" s="23" t="s">
        <v>65</v>
      </c>
      <c r="D66" s="47"/>
      <c r="E66" s="51"/>
      <c r="L66" s="20">
        <f>IF($D66="nee",-10%,0)</f>
        <v>0</v>
      </c>
      <c r="M66" s="20" t="str">
        <f>IF(AND(MONTH($E66)=8,YEAR($E66)=I8),10%,"")</f>
        <v/>
      </c>
      <c r="N66" s="20" t="str">
        <f>IF(AND(MONTH($E66)=9,YEAR($E66)=I8),10%,"")</f>
        <v/>
      </c>
      <c r="O66" s="20" t="str">
        <f>IF(AND(MONTH($E66)=10,YEAR($E66)=I8),10%,"")</f>
        <v/>
      </c>
      <c r="P66" s="20" t="str">
        <f>IF(AND(MONTH($E66)=11,YEAR($E66)=I8),10%,"")</f>
        <v/>
      </c>
      <c r="Q66" s="20" t="str">
        <f>IF(AND(MONTH($E66)=12,YEAR($E66)=I8),10%,"")</f>
        <v/>
      </c>
      <c r="R66" s="20" t="str">
        <f>IF(YEAR($E66)=(I8+1),10%,"")</f>
        <v/>
      </c>
      <c r="S66" s="13"/>
    </row>
    <row r="67" spans="2:19" ht="15.75" thickBot="1" x14ac:dyDescent="0.3">
      <c r="B67" s="12"/>
      <c r="C67" s="23" t="s">
        <v>66</v>
      </c>
      <c r="D67" s="47"/>
      <c r="E67" s="48"/>
      <c r="O67" s="20">
        <f>IF($D67="nee",-10%,0)</f>
        <v>0</v>
      </c>
      <c r="P67" s="20" t="str">
        <f>IF(AND(MONTH($E67)=11,YEAR($E67)=I8),10%,"")</f>
        <v/>
      </c>
      <c r="Q67" s="20" t="str">
        <f>IF(AND(MONTH($E67)=12,YEAR($E67)=I8),10%,"")</f>
        <v/>
      </c>
      <c r="R67" s="20" t="str">
        <f>IF(YEAR($E67)=(I8+1),10%,"")</f>
        <v/>
      </c>
      <c r="S67" s="13"/>
    </row>
    <row r="68" spans="2:19" ht="15.75" thickBot="1" x14ac:dyDescent="0.3">
      <c r="B68" s="12"/>
      <c r="C68" s="23" t="s">
        <v>67</v>
      </c>
      <c r="D68" s="49"/>
      <c r="E68" s="50"/>
      <c r="Q68" s="20">
        <f>IF($D68="nee",-7%,0)</f>
        <v>0</v>
      </c>
      <c r="R68" s="20" t="str">
        <f>IF(YEAR($E68)=(I8+1),5%,"")</f>
        <v/>
      </c>
      <c r="S68" s="13"/>
    </row>
    <row r="69" spans="2:19" x14ac:dyDescent="0.25">
      <c r="B69" s="12"/>
      <c r="C69" s="24" t="s">
        <v>70</v>
      </c>
      <c r="D69" s="19"/>
      <c r="E69" s="19"/>
      <c r="F69" s="3">
        <f t="shared" ref="F69:R69" si="0">F64+SUM(F65:F68)</f>
        <v>0.15</v>
      </c>
      <c r="G69" s="3">
        <f t="shared" si="0"/>
        <v>0.08</v>
      </c>
      <c r="H69" s="3">
        <f t="shared" si="0"/>
        <v>0.08</v>
      </c>
      <c r="I69" s="3">
        <f t="shared" si="0"/>
        <v>0.1</v>
      </c>
      <c r="J69" s="3">
        <f t="shared" si="0"/>
        <v>0.08</v>
      </c>
      <c r="K69" s="3">
        <f t="shared" si="0"/>
        <v>0.08</v>
      </c>
      <c r="L69" s="3">
        <f t="shared" si="0"/>
        <v>0.1</v>
      </c>
      <c r="M69" s="3">
        <f t="shared" si="0"/>
        <v>0.08</v>
      </c>
      <c r="N69" s="3">
        <f t="shared" si="0"/>
        <v>0.08</v>
      </c>
      <c r="O69" s="3">
        <f t="shared" si="0"/>
        <v>0.1</v>
      </c>
      <c r="P69" s="3">
        <f t="shared" si="0"/>
        <v>0.02</v>
      </c>
      <c r="Q69" s="3">
        <f t="shared" si="0"/>
        <v>0.05</v>
      </c>
      <c r="R69" s="3">
        <f t="shared" si="0"/>
        <v>0</v>
      </c>
      <c r="S69" s="13"/>
    </row>
    <row r="70" spans="2:19" x14ac:dyDescent="0.25">
      <c r="B70" s="12"/>
      <c r="C70" s="25"/>
      <c r="D70" s="37" t="s">
        <v>79</v>
      </c>
      <c r="E70" s="22">
        <f>SUM(F70:R70)</f>
        <v>0</v>
      </c>
      <c r="F70" s="22">
        <f>F69*$D$60</f>
        <v>0</v>
      </c>
      <c r="G70" s="22">
        <f t="shared" ref="G70:R70" si="1">G69*$D$60</f>
        <v>0</v>
      </c>
      <c r="H70" s="22">
        <f t="shared" si="1"/>
        <v>0</v>
      </c>
      <c r="I70" s="22">
        <f t="shared" si="1"/>
        <v>0</v>
      </c>
      <c r="J70" s="22">
        <f t="shared" si="1"/>
        <v>0</v>
      </c>
      <c r="K70" s="22">
        <f t="shared" si="1"/>
        <v>0</v>
      </c>
      <c r="L70" s="22">
        <f t="shared" si="1"/>
        <v>0</v>
      </c>
      <c r="M70" s="22">
        <f t="shared" si="1"/>
        <v>0</v>
      </c>
      <c r="N70" s="22">
        <f t="shared" si="1"/>
        <v>0</v>
      </c>
      <c r="O70" s="22">
        <f t="shared" si="1"/>
        <v>0</v>
      </c>
      <c r="P70" s="22">
        <f t="shared" si="1"/>
        <v>0</v>
      </c>
      <c r="Q70" s="22">
        <f t="shared" si="1"/>
        <v>0</v>
      </c>
      <c r="R70" s="22">
        <f t="shared" si="1"/>
        <v>0</v>
      </c>
      <c r="S70" s="13"/>
    </row>
    <row r="71" spans="2:19" x14ac:dyDescent="0.25">
      <c r="B71" s="12"/>
      <c r="C71" s="26" t="s">
        <v>72</v>
      </c>
      <c r="D71" s="3"/>
      <c r="E71" s="3"/>
      <c r="F71" s="36">
        <v>45689</v>
      </c>
      <c r="G71" s="36">
        <v>45717</v>
      </c>
      <c r="H71" s="36">
        <v>45748</v>
      </c>
      <c r="I71" s="36">
        <v>45778</v>
      </c>
      <c r="J71" s="36">
        <v>45809</v>
      </c>
      <c r="K71" s="36">
        <v>45839</v>
      </c>
      <c r="L71" s="36">
        <v>45870</v>
      </c>
      <c r="M71" s="36">
        <v>45901</v>
      </c>
      <c r="N71" s="36">
        <v>45931</v>
      </c>
      <c r="O71" s="36">
        <v>45962</v>
      </c>
      <c r="P71" s="36">
        <v>45992</v>
      </c>
      <c r="Q71" s="36">
        <v>46023</v>
      </c>
      <c r="R71" s="36">
        <v>46054</v>
      </c>
      <c r="S71" s="13"/>
    </row>
    <row r="72" spans="2:19" ht="15.75" thickBot="1" x14ac:dyDescent="0.3">
      <c r="B72" s="14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7"/>
    </row>
    <row r="73" spans="2:19" ht="15.75" thickTop="1" x14ac:dyDescent="0.25"/>
  </sheetData>
  <sheetProtection algorithmName="SHA-512" hashValue="+wWKZqRvLyPW9RRhEGg5b1slk+Fh6G685vRoa0Q4iN8dUAgQpKfQRtOYh+TL+acejVV8aZKi92AqsHf/DyccQw==" saltValue="5Th3Gl2eZYDnEe45eUiY8Q==" spinCount="100000" sheet="1" objects="1" scenarios="1"/>
  <dataValidations count="1">
    <dataValidation type="list" allowBlank="1" showInputMessage="1" showErrorMessage="1" sqref="D65:D68" xr:uid="{8B1A3BCE-01CD-471A-8647-C44568A7A827}">
      <formula1>"ja, nee"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10A4-02CF-4B1A-9E09-6621EA881316}">
  <dimension ref="B3:S73"/>
  <sheetViews>
    <sheetView topLeftCell="A38" zoomScale="85" zoomScaleNormal="85" workbookViewId="0">
      <selection activeCell="G57" sqref="G57"/>
    </sheetView>
  </sheetViews>
  <sheetFormatPr defaultRowHeight="15" x14ac:dyDescent="0.25"/>
  <cols>
    <col min="1" max="1" width="6.7109375" customWidth="1"/>
    <col min="2" max="2" width="3" customWidth="1"/>
    <col min="3" max="3" width="61.5703125" customWidth="1"/>
    <col min="4" max="5" width="14.28515625" customWidth="1"/>
    <col min="6" max="8" width="12.28515625" customWidth="1"/>
    <col min="9" max="9" width="12.140625" customWidth="1"/>
    <col min="10" max="18" width="12.28515625" customWidth="1"/>
    <col min="19" max="19" width="3.42578125" customWidth="1"/>
  </cols>
  <sheetData>
    <row r="3" spans="2:19" ht="15.75" thickBot="1" x14ac:dyDescent="0.3"/>
    <row r="4" spans="2:19" ht="16.5" thickTop="1" thickBot="1" x14ac:dyDescent="0.3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2:19" ht="59.25" thickBot="1" x14ac:dyDescent="0.35">
      <c r="B5" s="12"/>
      <c r="C5" s="27" t="s">
        <v>74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3"/>
    </row>
    <row r="6" spans="2:19" ht="15.75" thickTop="1" x14ac:dyDescent="0.25">
      <c r="B6" s="12"/>
      <c r="C6" s="28" t="s">
        <v>51</v>
      </c>
      <c r="S6" s="13"/>
    </row>
    <row r="7" spans="2:19" x14ac:dyDescent="0.25">
      <c r="B7" s="12"/>
      <c r="C7" s="4"/>
      <c r="S7" s="13"/>
    </row>
    <row r="8" spans="2:19" ht="36.75" thickBot="1" x14ac:dyDescent="0.45">
      <c r="B8" s="12"/>
      <c r="C8" s="29" t="s">
        <v>75</v>
      </c>
      <c r="D8" s="31">
        <f>SUM(D9:D59)</f>
        <v>0</v>
      </c>
      <c r="H8" s="33" t="s">
        <v>78</v>
      </c>
      <c r="I8" s="34">
        <v>2028</v>
      </c>
      <c r="S8" s="13"/>
    </row>
    <row r="9" spans="2:19" ht="31.5" thickTop="1" thickBot="1" x14ac:dyDescent="0.3">
      <c r="B9" s="12"/>
      <c r="C9" s="30" t="s">
        <v>76</v>
      </c>
      <c r="D9" s="43"/>
      <c r="S9" s="13"/>
    </row>
    <row r="10" spans="2:19" ht="15.75" thickTop="1" x14ac:dyDescent="0.25">
      <c r="B10" s="12"/>
      <c r="C10" s="4" t="s">
        <v>1</v>
      </c>
      <c r="D10" s="43"/>
      <c r="S10" s="13"/>
    </row>
    <row r="11" spans="2:19" x14ac:dyDescent="0.25">
      <c r="B11" s="12"/>
      <c r="C11" s="4" t="s">
        <v>2</v>
      </c>
      <c r="D11" s="43"/>
      <c r="S11" s="13"/>
    </row>
    <row r="12" spans="2:19" x14ac:dyDescent="0.25">
      <c r="B12" s="12"/>
      <c r="C12" s="4" t="s">
        <v>3</v>
      </c>
      <c r="D12" s="43"/>
      <c r="S12" s="13"/>
    </row>
    <row r="13" spans="2:19" x14ac:dyDescent="0.25">
      <c r="B13" s="12"/>
      <c r="C13" s="4" t="s">
        <v>4</v>
      </c>
      <c r="D13" s="43"/>
      <c r="S13" s="13"/>
    </row>
    <row r="14" spans="2:19" x14ac:dyDescent="0.25">
      <c r="B14" s="12"/>
      <c r="C14" s="4" t="s">
        <v>5</v>
      </c>
      <c r="D14" s="43"/>
      <c r="S14" s="13"/>
    </row>
    <row r="15" spans="2:19" x14ac:dyDescent="0.25">
      <c r="B15" s="12"/>
      <c r="C15" s="4" t="s">
        <v>6</v>
      </c>
      <c r="D15" s="43"/>
      <c r="S15" s="13"/>
    </row>
    <row r="16" spans="2:19" x14ac:dyDescent="0.25">
      <c r="B16" s="12"/>
      <c r="C16" s="4" t="s">
        <v>7</v>
      </c>
      <c r="D16" s="43"/>
      <c r="S16" s="13"/>
    </row>
    <row r="17" spans="2:19" x14ac:dyDescent="0.25">
      <c r="B17" s="12"/>
      <c r="C17" s="4" t="s">
        <v>8</v>
      </c>
      <c r="D17" s="43"/>
      <c r="S17" s="13"/>
    </row>
    <row r="18" spans="2:19" x14ac:dyDescent="0.25">
      <c r="B18" s="12"/>
      <c r="C18" s="4" t="s">
        <v>9</v>
      </c>
      <c r="D18" s="43"/>
      <c r="S18" s="13"/>
    </row>
    <row r="19" spans="2:19" x14ac:dyDescent="0.25">
      <c r="B19" s="12"/>
      <c r="C19" s="4" t="s">
        <v>10</v>
      </c>
      <c r="D19" s="43"/>
      <c r="S19" s="13"/>
    </row>
    <row r="20" spans="2:19" x14ac:dyDescent="0.25">
      <c r="B20" s="12"/>
      <c r="C20" s="4" t="s">
        <v>11</v>
      </c>
      <c r="D20" s="43"/>
      <c r="S20" s="13"/>
    </row>
    <row r="21" spans="2:19" x14ac:dyDescent="0.25">
      <c r="B21" s="12"/>
      <c r="C21" s="4" t="s">
        <v>12</v>
      </c>
      <c r="D21" s="43"/>
      <c r="S21" s="13"/>
    </row>
    <row r="22" spans="2:19" x14ac:dyDescent="0.25">
      <c r="B22" s="12"/>
      <c r="C22" s="4" t="s">
        <v>13</v>
      </c>
      <c r="D22" s="43"/>
      <c r="S22" s="13"/>
    </row>
    <row r="23" spans="2:19" x14ac:dyDescent="0.25">
      <c r="B23" s="12"/>
      <c r="C23" s="4" t="s">
        <v>14</v>
      </c>
      <c r="D23" s="43"/>
      <c r="S23" s="13"/>
    </row>
    <row r="24" spans="2:19" x14ac:dyDescent="0.25">
      <c r="B24" s="12"/>
      <c r="C24" s="4" t="s">
        <v>15</v>
      </c>
      <c r="D24" s="43"/>
      <c r="S24" s="13"/>
    </row>
    <row r="25" spans="2:19" x14ac:dyDescent="0.25">
      <c r="B25" s="12"/>
      <c r="C25" s="4" t="s">
        <v>16</v>
      </c>
      <c r="D25" s="43"/>
      <c r="S25" s="13"/>
    </row>
    <row r="26" spans="2:19" x14ac:dyDescent="0.25">
      <c r="B26" s="12"/>
      <c r="C26" s="4" t="s">
        <v>17</v>
      </c>
      <c r="D26" s="43"/>
      <c r="S26" s="13"/>
    </row>
    <row r="27" spans="2:19" x14ac:dyDescent="0.25">
      <c r="B27" s="12"/>
      <c r="C27" s="4" t="s">
        <v>18</v>
      </c>
      <c r="D27" s="43"/>
      <c r="S27" s="13"/>
    </row>
    <row r="28" spans="2:19" x14ac:dyDescent="0.25">
      <c r="B28" s="12"/>
      <c r="C28" s="4" t="s">
        <v>19</v>
      </c>
      <c r="D28" s="43"/>
      <c r="S28" s="13"/>
    </row>
    <row r="29" spans="2:19" x14ac:dyDescent="0.25">
      <c r="B29" s="12"/>
      <c r="C29" s="4" t="s">
        <v>20</v>
      </c>
      <c r="D29" s="43"/>
      <c r="S29" s="13"/>
    </row>
    <row r="30" spans="2:19" x14ac:dyDescent="0.25">
      <c r="B30" s="12"/>
      <c r="C30" s="4" t="s">
        <v>21</v>
      </c>
      <c r="D30" s="43"/>
      <c r="S30" s="13"/>
    </row>
    <row r="31" spans="2:19" x14ac:dyDescent="0.25">
      <c r="B31" s="12"/>
      <c r="C31" s="4" t="s">
        <v>22</v>
      </c>
      <c r="D31" s="43"/>
      <c r="S31" s="13"/>
    </row>
    <row r="32" spans="2:19" x14ac:dyDescent="0.25">
      <c r="B32" s="12"/>
      <c r="C32" s="4" t="s">
        <v>23</v>
      </c>
      <c r="D32" s="43"/>
      <c r="S32" s="13"/>
    </row>
    <row r="33" spans="2:19" x14ac:dyDescent="0.25">
      <c r="B33" s="12"/>
      <c r="C33" s="4" t="s">
        <v>24</v>
      </c>
      <c r="D33" s="43"/>
      <c r="S33" s="13"/>
    </row>
    <row r="34" spans="2:19" x14ac:dyDescent="0.25">
      <c r="B34" s="12"/>
      <c r="C34" s="4" t="s">
        <v>25</v>
      </c>
      <c r="D34" s="43"/>
      <c r="S34" s="13"/>
    </row>
    <row r="35" spans="2:19" x14ac:dyDescent="0.25">
      <c r="B35" s="12"/>
      <c r="C35" s="4" t="s">
        <v>26</v>
      </c>
      <c r="D35" s="43"/>
      <c r="S35" s="13"/>
    </row>
    <row r="36" spans="2:19" x14ac:dyDescent="0.25">
      <c r="B36" s="12"/>
      <c r="C36" s="4" t="s">
        <v>27</v>
      </c>
      <c r="D36" s="43"/>
      <c r="S36" s="13"/>
    </row>
    <row r="37" spans="2:19" x14ac:dyDescent="0.25">
      <c r="B37" s="12"/>
      <c r="C37" s="4" t="s">
        <v>28</v>
      </c>
      <c r="D37" s="43"/>
      <c r="S37" s="13"/>
    </row>
    <row r="38" spans="2:19" x14ac:dyDescent="0.25">
      <c r="B38" s="12"/>
      <c r="C38" s="4" t="s">
        <v>29</v>
      </c>
      <c r="D38" s="43"/>
      <c r="S38" s="13"/>
    </row>
    <row r="39" spans="2:19" x14ac:dyDescent="0.25">
      <c r="B39" s="12"/>
      <c r="C39" s="4" t="s">
        <v>30</v>
      </c>
      <c r="D39" s="43"/>
      <c r="S39" s="13"/>
    </row>
    <row r="40" spans="2:19" x14ac:dyDescent="0.25">
      <c r="B40" s="12"/>
      <c r="C40" s="4" t="s">
        <v>31</v>
      </c>
      <c r="D40" s="43"/>
      <c r="S40" s="13"/>
    </row>
    <row r="41" spans="2:19" x14ac:dyDescent="0.25">
      <c r="B41" s="12"/>
      <c r="C41" s="4" t="s">
        <v>32</v>
      </c>
      <c r="D41" s="43"/>
      <c r="S41" s="13"/>
    </row>
    <row r="42" spans="2:19" x14ac:dyDescent="0.25">
      <c r="B42" s="12"/>
      <c r="C42" s="4" t="s">
        <v>33</v>
      </c>
      <c r="D42" s="43"/>
      <c r="S42" s="13"/>
    </row>
    <row r="43" spans="2:19" x14ac:dyDescent="0.25">
      <c r="B43" s="12"/>
      <c r="C43" s="4" t="s">
        <v>34</v>
      </c>
      <c r="D43" s="43"/>
      <c r="S43" s="13"/>
    </row>
    <row r="44" spans="2:19" x14ac:dyDescent="0.25">
      <c r="B44" s="12"/>
      <c r="C44" s="4" t="s">
        <v>35</v>
      </c>
      <c r="D44" s="43"/>
      <c r="S44" s="13"/>
    </row>
    <row r="45" spans="2:19" x14ac:dyDescent="0.25">
      <c r="B45" s="12"/>
      <c r="C45" s="4" t="s">
        <v>36</v>
      </c>
      <c r="D45" s="43"/>
      <c r="S45" s="13"/>
    </row>
    <row r="46" spans="2:19" x14ac:dyDescent="0.25">
      <c r="B46" s="12"/>
      <c r="C46" s="4" t="s">
        <v>37</v>
      </c>
      <c r="D46" s="43"/>
      <c r="S46" s="13"/>
    </row>
    <row r="47" spans="2:19" x14ac:dyDescent="0.25">
      <c r="B47" s="12"/>
      <c r="C47" s="4" t="s">
        <v>38</v>
      </c>
      <c r="D47" s="43"/>
      <c r="S47" s="13"/>
    </row>
    <row r="48" spans="2:19" x14ac:dyDescent="0.25">
      <c r="B48" s="12"/>
      <c r="C48" s="4" t="s">
        <v>39</v>
      </c>
      <c r="D48" s="43"/>
      <c r="S48" s="13"/>
    </row>
    <row r="49" spans="2:19" x14ac:dyDescent="0.25">
      <c r="B49" s="12"/>
      <c r="C49" s="4" t="s">
        <v>40</v>
      </c>
      <c r="D49" s="43"/>
      <c r="S49" s="13"/>
    </row>
    <row r="50" spans="2:19" x14ac:dyDescent="0.25">
      <c r="B50" s="12"/>
      <c r="C50" s="4" t="s">
        <v>41</v>
      </c>
      <c r="D50" s="43"/>
      <c r="S50" s="13"/>
    </row>
    <row r="51" spans="2:19" x14ac:dyDescent="0.25">
      <c r="B51" s="12"/>
      <c r="C51" s="4" t="s">
        <v>42</v>
      </c>
      <c r="D51" s="43"/>
      <c r="S51" s="13"/>
    </row>
    <row r="52" spans="2:19" x14ac:dyDescent="0.25">
      <c r="B52" s="12"/>
      <c r="C52" s="4" t="s">
        <v>43</v>
      </c>
      <c r="D52" s="43"/>
      <c r="S52" s="13"/>
    </row>
    <row r="53" spans="2:19" x14ac:dyDescent="0.25">
      <c r="B53" s="12"/>
      <c r="C53" s="4" t="s">
        <v>44</v>
      </c>
      <c r="D53" s="43"/>
      <c r="S53" s="13"/>
    </row>
    <row r="54" spans="2:19" x14ac:dyDescent="0.25">
      <c r="B54" s="12"/>
      <c r="C54" s="4" t="s">
        <v>45</v>
      </c>
      <c r="D54" s="43"/>
      <c r="S54" s="13"/>
    </row>
    <row r="55" spans="2:19" x14ac:dyDescent="0.25">
      <c r="B55" s="12"/>
      <c r="C55" s="4" t="s">
        <v>46</v>
      </c>
      <c r="D55" s="43"/>
      <c r="S55" s="13"/>
    </row>
    <row r="56" spans="2:19" x14ac:dyDescent="0.25">
      <c r="B56" s="12"/>
      <c r="C56" s="4" t="s">
        <v>47</v>
      </c>
      <c r="D56" s="43"/>
      <c r="S56" s="13"/>
    </row>
    <row r="57" spans="2:19" x14ac:dyDescent="0.25">
      <c r="B57" s="12"/>
      <c r="C57" s="4" t="s">
        <v>48</v>
      </c>
      <c r="D57" s="43"/>
      <c r="S57" s="13"/>
    </row>
    <row r="58" spans="2:19" x14ac:dyDescent="0.25">
      <c r="B58" s="12"/>
      <c r="C58" s="4" t="s">
        <v>49</v>
      </c>
      <c r="D58" s="43"/>
      <c r="S58" s="13"/>
    </row>
    <row r="59" spans="2:19" x14ac:dyDescent="0.25">
      <c r="B59" s="12"/>
      <c r="C59" s="4" t="s">
        <v>50</v>
      </c>
      <c r="D59" s="43"/>
      <c r="S59" s="13"/>
    </row>
    <row r="60" spans="2:19" ht="18" thickBot="1" x14ac:dyDescent="0.35">
      <c r="B60" s="12"/>
      <c r="C60" s="6" t="s">
        <v>73</v>
      </c>
      <c r="D60" s="39">
        <f>D8</f>
        <v>0</v>
      </c>
      <c r="E60" s="7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3"/>
    </row>
    <row r="61" spans="2:19" ht="17.25" x14ac:dyDescent="0.3">
      <c r="B61" s="12"/>
      <c r="C61" s="18"/>
      <c r="D61" s="22"/>
      <c r="E61" s="1"/>
      <c r="S61" s="13"/>
    </row>
    <row r="62" spans="2:19" ht="17.25" x14ac:dyDescent="0.3">
      <c r="B62" s="12"/>
      <c r="C62" s="18">
        <v>2028</v>
      </c>
      <c r="D62" s="1"/>
      <c r="I62" s="41" t="s">
        <v>80</v>
      </c>
      <c r="L62" s="41" t="s">
        <v>80</v>
      </c>
      <c r="O62" s="41" t="s">
        <v>80</v>
      </c>
      <c r="Q62" s="41" t="s">
        <v>80</v>
      </c>
      <c r="R62" s="41"/>
      <c r="S62" s="13"/>
    </row>
    <row r="63" spans="2:19" ht="18" thickBot="1" x14ac:dyDescent="0.35">
      <c r="B63" s="12"/>
      <c r="C63" s="18" t="s">
        <v>68</v>
      </c>
      <c r="D63" s="1"/>
      <c r="F63" t="s">
        <v>52</v>
      </c>
      <c r="G63" t="s">
        <v>53</v>
      </c>
      <c r="H63" t="s">
        <v>54</v>
      </c>
      <c r="I63" t="s">
        <v>55</v>
      </c>
      <c r="J63" t="s">
        <v>56</v>
      </c>
      <c r="K63" t="s">
        <v>57</v>
      </c>
      <c r="L63" t="s">
        <v>58</v>
      </c>
      <c r="M63" t="s">
        <v>59</v>
      </c>
      <c r="N63" t="s">
        <v>60</v>
      </c>
      <c r="O63" t="s">
        <v>61</v>
      </c>
      <c r="P63" t="s">
        <v>62</v>
      </c>
      <c r="Q63" t="s">
        <v>63</v>
      </c>
      <c r="R63" t="s">
        <v>71</v>
      </c>
      <c r="S63" s="13"/>
    </row>
    <row r="64" spans="2:19" ht="47.25" thickTop="1" thickBot="1" x14ac:dyDescent="0.35">
      <c r="B64" s="12"/>
      <c r="C64" s="21" t="s">
        <v>69</v>
      </c>
      <c r="D64" s="42" t="s">
        <v>81</v>
      </c>
      <c r="E64" s="40" t="s">
        <v>77</v>
      </c>
      <c r="F64" s="3">
        <v>0.15</v>
      </c>
      <c r="G64" s="3">
        <v>0.08</v>
      </c>
      <c r="H64" s="3">
        <v>0.08</v>
      </c>
      <c r="I64" s="3">
        <v>0.1</v>
      </c>
      <c r="J64" s="3">
        <v>0.08</v>
      </c>
      <c r="K64" s="3">
        <v>0.08</v>
      </c>
      <c r="L64" s="3">
        <v>0.1</v>
      </c>
      <c r="M64" s="3">
        <v>0.08</v>
      </c>
      <c r="N64" s="3">
        <v>0.08</v>
      </c>
      <c r="O64" s="3">
        <v>0.1</v>
      </c>
      <c r="P64" s="3">
        <v>0.02</v>
      </c>
      <c r="Q64" s="3">
        <v>0.05</v>
      </c>
      <c r="R64" s="1"/>
      <c r="S64" s="13"/>
    </row>
    <row r="65" spans="2:19" ht="16.5" thickTop="1" thickBot="1" x14ac:dyDescent="0.3">
      <c r="B65" s="12"/>
      <c r="C65" s="2" t="s">
        <v>64</v>
      </c>
      <c r="D65" s="45"/>
      <c r="E65" s="46"/>
      <c r="I65" s="20">
        <f>IF(D65="nee",-10%,0)</f>
        <v>0</v>
      </c>
      <c r="J65" s="20" t="str">
        <f>IF(AND(MONTH($E65)=5,YEAR($E65)=I8),10%,"")</f>
        <v/>
      </c>
      <c r="K65" s="20" t="str">
        <f>IF(AND(MONTH($E65)=6,YEAR($E65)=I8),10%,"")</f>
        <v/>
      </c>
      <c r="L65" s="20" t="str">
        <f>IF(AND(MONTH($E65)=7,YEAR($E65)=I8),10%,"")</f>
        <v/>
      </c>
      <c r="M65" s="20" t="str">
        <f>IF(AND(MONTH($E65)=8,YEAR($E65)=I8),10%,"")</f>
        <v/>
      </c>
      <c r="N65" s="20" t="str">
        <f>IF(AND(MONTH($E65)=9,YEAR($E65)=I8),10%,"")</f>
        <v/>
      </c>
      <c r="O65" s="20" t="str">
        <f>IF(AND(MONTH($E65)=10,YEAR($E65)=I8),10%,"")</f>
        <v/>
      </c>
      <c r="P65" s="20" t="str">
        <f>IF(AND(MONTH($E65)=11,YEAR($E65)=I8),10%,"")</f>
        <v/>
      </c>
      <c r="Q65" s="20" t="str">
        <f>IF(AND(MONTH($E65)=12,YEAR($E65)=I8),10%,"")</f>
        <v/>
      </c>
      <c r="R65" s="20" t="str">
        <f>IF(YEAR($E65)=(I8+1),10%,"")</f>
        <v/>
      </c>
      <c r="S65" s="13"/>
    </row>
    <row r="66" spans="2:19" ht="15.75" thickBot="1" x14ac:dyDescent="0.3">
      <c r="B66" s="12"/>
      <c r="C66" s="23" t="s">
        <v>65</v>
      </c>
      <c r="D66" s="47"/>
      <c r="E66" s="51"/>
      <c r="L66" s="20">
        <f>IF($D66="nee",-10%,0)</f>
        <v>0</v>
      </c>
      <c r="M66" s="20" t="str">
        <f>IF(AND(MONTH($E66)=8,YEAR($E66)=I8),10%,"")</f>
        <v/>
      </c>
      <c r="N66" s="20" t="str">
        <f>IF(AND(MONTH($E66)=9,YEAR($E66)=I8),10%,"")</f>
        <v/>
      </c>
      <c r="O66" s="20" t="str">
        <f>IF(AND(MONTH($E66)=10,YEAR($E66)=I8),10%,"")</f>
        <v/>
      </c>
      <c r="P66" s="20" t="str">
        <f>IF(AND(MONTH($E66)=11,YEAR($E66)=I8),10%,"")</f>
        <v/>
      </c>
      <c r="Q66" s="20" t="str">
        <f>IF(AND(MONTH($E66)=12,YEAR($E66)=I8),10%,"")</f>
        <v/>
      </c>
      <c r="R66" s="20" t="str">
        <f>IF(YEAR($E66)=(I8+1),10%,"")</f>
        <v/>
      </c>
      <c r="S66" s="13"/>
    </row>
    <row r="67" spans="2:19" ht="15.75" thickBot="1" x14ac:dyDescent="0.3">
      <c r="B67" s="12"/>
      <c r="C67" s="23" t="s">
        <v>66</v>
      </c>
      <c r="D67" s="47"/>
      <c r="E67" s="51"/>
      <c r="O67" s="20">
        <f>IF($D67="nee",-10%,0)</f>
        <v>0</v>
      </c>
      <c r="P67" s="20" t="str">
        <f>IF(AND(MONTH($E67)=11,YEAR($E67)=I8),10%,"")</f>
        <v/>
      </c>
      <c r="Q67" s="20" t="str">
        <f>IF(AND(MONTH($E67)=12,YEAR($E67)=I8),10%,"")</f>
        <v/>
      </c>
      <c r="R67" s="20" t="str">
        <f>IF(YEAR($E67)=(I8+1),10%,"")</f>
        <v/>
      </c>
      <c r="S67" s="13"/>
    </row>
    <row r="68" spans="2:19" ht="15.75" thickBot="1" x14ac:dyDescent="0.3">
      <c r="B68" s="12"/>
      <c r="C68" s="23" t="s">
        <v>67</v>
      </c>
      <c r="D68" s="49"/>
      <c r="E68" s="50"/>
      <c r="Q68" s="20">
        <f>IF($D68="nee",-7%,0)</f>
        <v>0</v>
      </c>
      <c r="R68" s="20" t="str">
        <f>IF(YEAR($E68)=(I8+1),5%,"")</f>
        <v/>
      </c>
      <c r="S68" s="13"/>
    </row>
    <row r="69" spans="2:19" x14ac:dyDescent="0.25">
      <c r="B69" s="12"/>
      <c r="C69" s="24" t="s">
        <v>70</v>
      </c>
      <c r="D69" s="19"/>
      <c r="E69" s="19"/>
      <c r="F69" s="3">
        <f t="shared" ref="F69:R69" si="0">F64+SUM(F65:F68)</f>
        <v>0.15</v>
      </c>
      <c r="G69" s="3">
        <f t="shared" si="0"/>
        <v>0.08</v>
      </c>
      <c r="H69" s="3">
        <f t="shared" si="0"/>
        <v>0.08</v>
      </c>
      <c r="I69" s="3">
        <f t="shared" si="0"/>
        <v>0.1</v>
      </c>
      <c r="J69" s="3">
        <f t="shared" si="0"/>
        <v>0.08</v>
      </c>
      <c r="K69" s="3">
        <f t="shared" si="0"/>
        <v>0.08</v>
      </c>
      <c r="L69" s="3">
        <f t="shared" si="0"/>
        <v>0.1</v>
      </c>
      <c r="M69" s="3">
        <f t="shared" si="0"/>
        <v>0.08</v>
      </c>
      <c r="N69" s="3">
        <f t="shared" si="0"/>
        <v>0.08</v>
      </c>
      <c r="O69" s="3">
        <f t="shared" si="0"/>
        <v>0.1</v>
      </c>
      <c r="P69" s="3">
        <f t="shared" si="0"/>
        <v>0.02</v>
      </c>
      <c r="Q69" s="3">
        <f t="shared" si="0"/>
        <v>0.05</v>
      </c>
      <c r="R69" s="3">
        <f t="shared" si="0"/>
        <v>0</v>
      </c>
      <c r="S69" s="13"/>
    </row>
    <row r="70" spans="2:19" x14ac:dyDescent="0.25">
      <c r="B70" s="12"/>
      <c r="C70" s="25"/>
      <c r="D70" s="37" t="s">
        <v>79</v>
      </c>
      <c r="E70" s="22">
        <f>SUM(F70:R70)</f>
        <v>0</v>
      </c>
      <c r="F70" s="22">
        <f>F69*$D$60</f>
        <v>0</v>
      </c>
      <c r="G70" s="22">
        <f t="shared" ref="G70:R70" si="1">G69*$D$60</f>
        <v>0</v>
      </c>
      <c r="H70" s="22">
        <f t="shared" si="1"/>
        <v>0</v>
      </c>
      <c r="I70" s="22">
        <f t="shared" si="1"/>
        <v>0</v>
      </c>
      <c r="J70" s="22">
        <f t="shared" si="1"/>
        <v>0</v>
      </c>
      <c r="K70" s="22">
        <f t="shared" si="1"/>
        <v>0</v>
      </c>
      <c r="L70" s="22">
        <f t="shared" si="1"/>
        <v>0</v>
      </c>
      <c r="M70" s="22">
        <f t="shared" si="1"/>
        <v>0</v>
      </c>
      <c r="N70" s="22">
        <f t="shared" si="1"/>
        <v>0</v>
      </c>
      <c r="O70" s="22">
        <f t="shared" si="1"/>
        <v>0</v>
      </c>
      <c r="P70" s="22">
        <f t="shared" si="1"/>
        <v>0</v>
      </c>
      <c r="Q70" s="22">
        <f t="shared" si="1"/>
        <v>0</v>
      </c>
      <c r="R70" s="22">
        <f t="shared" si="1"/>
        <v>0</v>
      </c>
      <c r="S70" s="13"/>
    </row>
    <row r="71" spans="2:19" x14ac:dyDescent="0.25">
      <c r="B71" s="12"/>
      <c r="C71" s="26" t="s">
        <v>72</v>
      </c>
      <c r="D71" s="3"/>
      <c r="E71" s="3"/>
      <c r="F71" s="36">
        <v>45689</v>
      </c>
      <c r="G71" s="36">
        <v>45717</v>
      </c>
      <c r="H71" s="36">
        <v>45748</v>
      </c>
      <c r="I71" s="36">
        <v>45778</v>
      </c>
      <c r="J71" s="36">
        <v>45809</v>
      </c>
      <c r="K71" s="36">
        <v>45839</v>
      </c>
      <c r="L71" s="36">
        <v>45870</v>
      </c>
      <c r="M71" s="36">
        <v>45901</v>
      </c>
      <c r="N71" s="36">
        <v>45931</v>
      </c>
      <c r="O71" s="36">
        <v>45962</v>
      </c>
      <c r="P71" s="36">
        <v>45992</v>
      </c>
      <c r="Q71" s="36">
        <v>46023</v>
      </c>
      <c r="R71" s="36">
        <v>46054</v>
      </c>
      <c r="S71" s="13"/>
    </row>
    <row r="72" spans="2:19" ht="15.75" thickBot="1" x14ac:dyDescent="0.3">
      <c r="B72" s="14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7"/>
    </row>
    <row r="73" spans="2:19" ht="15.75" thickTop="1" x14ac:dyDescent="0.25"/>
  </sheetData>
  <sheetProtection algorithmName="SHA-512" hashValue="tGkPHKS69hcK2e98PbI+0b+TCdqESWKR2DHzGm6CQWgh7d8If+Y0fQ0xkwmxu++xZoQ1GnUR0UvBJ6cMqOF6UQ==" saltValue="D3f0A0EzyxXDPJqabUDZWg==" spinCount="100000" sheet="1" objects="1" scenarios="1"/>
  <dataValidations disablePrompts="1" count="1">
    <dataValidation type="list" allowBlank="1" showInputMessage="1" showErrorMessage="1" sqref="D65:D68" xr:uid="{6FD1C87E-9B48-4890-B318-807B2A77FECC}">
      <formula1>"ja, nee"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BB37-6957-4190-B927-C59958BCC667}">
  <dimension ref="B3:S73"/>
  <sheetViews>
    <sheetView topLeftCell="A32" zoomScale="85" zoomScaleNormal="85" workbookViewId="0">
      <selection activeCell="G57" sqref="G57"/>
    </sheetView>
  </sheetViews>
  <sheetFormatPr defaultRowHeight="15" x14ac:dyDescent="0.25"/>
  <cols>
    <col min="1" max="1" width="6.7109375" customWidth="1"/>
    <col min="2" max="2" width="3" customWidth="1"/>
    <col min="3" max="3" width="61.5703125" customWidth="1"/>
    <col min="4" max="5" width="14.28515625" customWidth="1"/>
    <col min="6" max="8" width="12.28515625" customWidth="1"/>
    <col min="9" max="9" width="12.140625" customWidth="1"/>
    <col min="10" max="18" width="12.28515625" customWidth="1"/>
    <col min="19" max="19" width="3.42578125" customWidth="1"/>
  </cols>
  <sheetData>
    <row r="3" spans="2:19" ht="15.75" thickBot="1" x14ac:dyDescent="0.3"/>
    <row r="4" spans="2:19" ht="16.5" thickTop="1" thickBot="1" x14ac:dyDescent="0.3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2:19" ht="59.25" thickBot="1" x14ac:dyDescent="0.35">
      <c r="B5" s="12"/>
      <c r="C5" s="27" t="s">
        <v>74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3"/>
    </row>
    <row r="6" spans="2:19" ht="15.75" thickTop="1" x14ac:dyDescent="0.25">
      <c r="B6" s="12"/>
      <c r="C6" s="28" t="s">
        <v>51</v>
      </c>
      <c r="S6" s="13"/>
    </row>
    <row r="7" spans="2:19" x14ac:dyDescent="0.25">
      <c r="B7" s="12"/>
      <c r="C7" s="4"/>
      <c r="S7" s="13"/>
    </row>
    <row r="8" spans="2:19" ht="36.75" thickBot="1" x14ac:dyDescent="0.45">
      <c r="B8" s="12"/>
      <c r="C8" s="29" t="s">
        <v>75</v>
      </c>
      <c r="D8" s="31">
        <f>SUM(D9:D59)</f>
        <v>0</v>
      </c>
      <c r="H8" s="33" t="s">
        <v>78</v>
      </c>
      <c r="I8" s="34">
        <v>2029</v>
      </c>
      <c r="S8" s="13"/>
    </row>
    <row r="9" spans="2:19" ht="31.5" thickTop="1" thickBot="1" x14ac:dyDescent="0.3">
      <c r="B9" s="12"/>
      <c r="C9" s="30" t="s">
        <v>76</v>
      </c>
      <c r="D9" s="43"/>
      <c r="S9" s="13"/>
    </row>
    <row r="10" spans="2:19" ht="15.75" thickTop="1" x14ac:dyDescent="0.25">
      <c r="B10" s="12"/>
      <c r="C10" s="4" t="s">
        <v>1</v>
      </c>
      <c r="D10" s="43"/>
      <c r="S10" s="13"/>
    </row>
    <row r="11" spans="2:19" x14ac:dyDescent="0.25">
      <c r="B11" s="12"/>
      <c r="C11" s="4" t="s">
        <v>2</v>
      </c>
      <c r="D11" s="43"/>
      <c r="S11" s="13"/>
    </row>
    <row r="12" spans="2:19" x14ac:dyDescent="0.25">
      <c r="B12" s="12"/>
      <c r="C12" s="4" t="s">
        <v>3</v>
      </c>
      <c r="D12" s="43"/>
      <c r="S12" s="13"/>
    </row>
    <row r="13" spans="2:19" x14ac:dyDescent="0.25">
      <c r="B13" s="12"/>
      <c r="C13" s="4" t="s">
        <v>4</v>
      </c>
      <c r="D13" s="43"/>
      <c r="S13" s="13"/>
    </row>
    <row r="14" spans="2:19" x14ac:dyDescent="0.25">
      <c r="B14" s="12"/>
      <c r="C14" s="4" t="s">
        <v>5</v>
      </c>
      <c r="D14" s="43"/>
      <c r="S14" s="13"/>
    </row>
    <row r="15" spans="2:19" x14ac:dyDescent="0.25">
      <c r="B15" s="12"/>
      <c r="C15" s="4" t="s">
        <v>6</v>
      </c>
      <c r="D15" s="43"/>
      <c r="S15" s="13"/>
    </row>
    <row r="16" spans="2:19" x14ac:dyDescent="0.25">
      <c r="B16" s="12"/>
      <c r="C16" s="4" t="s">
        <v>7</v>
      </c>
      <c r="D16" s="43"/>
      <c r="S16" s="13"/>
    </row>
    <row r="17" spans="2:19" x14ac:dyDescent="0.25">
      <c r="B17" s="12"/>
      <c r="C17" s="4" t="s">
        <v>8</v>
      </c>
      <c r="D17" s="43"/>
      <c r="S17" s="13"/>
    </row>
    <row r="18" spans="2:19" x14ac:dyDescent="0.25">
      <c r="B18" s="12"/>
      <c r="C18" s="4" t="s">
        <v>9</v>
      </c>
      <c r="D18" s="43"/>
      <c r="S18" s="13"/>
    </row>
    <row r="19" spans="2:19" x14ac:dyDescent="0.25">
      <c r="B19" s="12"/>
      <c r="C19" s="4" t="s">
        <v>10</v>
      </c>
      <c r="D19" s="43"/>
      <c r="S19" s="13"/>
    </row>
    <row r="20" spans="2:19" x14ac:dyDescent="0.25">
      <c r="B20" s="12"/>
      <c r="C20" s="4" t="s">
        <v>11</v>
      </c>
      <c r="D20" s="43"/>
      <c r="S20" s="13"/>
    </row>
    <row r="21" spans="2:19" x14ac:dyDescent="0.25">
      <c r="B21" s="12"/>
      <c r="C21" s="4" t="s">
        <v>12</v>
      </c>
      <c r="D21" s="43"/>
      <c r="S21" s="13"/>
    </row>
    <row r="22" spans="2:19" x14ac:dyDescent="0.25">
      <c r="B22" s="12"/>
      <c r="C22" s="4" t="s">
        <v>13</v>
      </c>
      <c r="D22" s="43"/>
      <c r="S22" s="13"/>
    </row>
    <row r="23" spans="2:19" x14ac:dyDescent="0.25">
      <c r="B23" s="12"/>
      <c r="C23" s="4" t="s">
        <v>14</v>
      </c>
      <c r="D23" s="43"/>
      <c r="S23" s="13"/>
    </row>
    <row r="24" spans="2:19" x14ac:dyDescent="0.25">
      <c r="B24" s="12"/>
      <c r="C24" s="4" t="s">
        <v>15</v>
      </c>
      <c r="D24" s="43"/>
      <c r="S24" s="13"/>
    </row>
    <row r="25" spans="2:19" x14ac:dyDescent="0.25">
      <c r="B25" s="12"/>
      <c r="C25" s="4" t="s">
        <v>16</v>
      </c>
      <c r="D25" s="43"/>
      <c r="S25" s="13"/>
    </row>
    <row r="26" spans="2:19" x14ac:dyDescent="0.25">
      <c r="B26" s="12"/>
      <c r="C26" s="4" t="s">
        <v>17</v>
      </c>
      <c r="D26" s="43"/>
      <c r="S26" s="13"/>
    </row>
    <row r="27" spans="2:19" x14ac:dyDescent="0.25">
      <c r="B27" s="12"/>
      <c r="C27" s="4" t="s">
        <v>18</v>
      </c>
      <c r="D27" s="43"/>
      <c r="S27" s="13"/>
    </row>
    <row r="28" spans="2:19" x14ac:dyDescent="0.25">
      <c r="B28" s="12"/>
      <c r="C28" s="4" t="s">
        <v>19</v>
      </c>
      <c r="D28" s="43"/>
      <c r="S28" s="13"/>
    </row>
    <row r="29" spans="2:19" x14ac:dyDescent="0.25">
      <c r="B29" s="12"/>
      <c r="C29" s="4" t="s">
        <v>20</v>
      </c>
      <c r="D29" s="43"/>
      <c r="S29" s="13"/>
    </row>
    <row r="30" spans="2:19" x14ac:dyDescent="0.25">
      <c r="B30" s="12"/>
      <c r="C30" s="4" t="s">
        <v>21</v>
      </c>
      <c r="D30" s="43"/>
      <c r="S30" s="13"/>
    </row>
    <row r="31" spans="2:19" x14ac:dyDescent="0.25">
      <c r="B31" s="12"/>
      <c r="C31" s="4" t="s">
        <v>22</v>
      </c>
      <c r="D31" s="43"/>
      <c r="S31" s="13"/>
    </row>
    <row r="32" spans="2:19" x14ac:dyDescent="0.25">
      <c r="B32" s="12"/>
      <c r="C32" s="4" t="s">
        <v>23</v>
      </c>
      <c r="D32" s="43"/>
      <c r="S32" s="13"/>
    </row>
    <row r="33" spans="2:19" x14ac:dyDescent="0.25">
      <c r="B33" s="12"/>
      <c r="C33" s="4" t="s">
        <v>24</v>
      </c>
      <c r="D33" s="43"/>
      <c r="S33" s="13"/>
    </row>
    <row r="34" spans="2:19" x14ac:dyDescent="0.25">
      <c r="B34" s="12"/>
      <c r="C34" s="4" t="s">
        <v>25</v>
      </c>
      <c r="D34" s="43"/>
      <c r="S34" s="13"/>
    </row>
    <row r="35" spans="2:19" x14ac:dyDescent="0.25">
      <c r="B35" s="12"/>
      <c r="C35" s="4" t="s">
        <v>26</v>
      </c>
      <c r="D35" s="43"/>
      <c r="S35" s="13"/>
    </row>
    <row r="36" spans="2:19" x14ac:dyDescent="0.25">
      <c r="B36" s="12"/>
      <c r="C36" s="4" t="s">
        <v>27</v>
      </c>
      <c r="D36" s="43"/>
      <c r="S36" s="13"/>
    </row>
    <row r="37" spans="2:19" x14ac:dyDescent="0.25">
      <c r="B37" s="12"/>
      <c r="C37" s="4" t="s">
        <v>28</v>
      </c>
      <c r="D37" s="43"/>
      <c r="S37" s="13"/>
    </row>
    <row r="38" spans="2:19" x14ac:dyDescent="0.25">
      <c r="B38" s="12"/>
      <c r="C38" s="4" t="s">
        <v>29</v>
      </c>
      <c r="D38" s="43"/>
      <c r="S38" s="13"/>
    </row>
    <row r="39" spans="2:19" x14ac:dyDescent="0.25">
      <c r="B39" s="12"/>
      <c r="C39" s="4" t="s">
        <v>30</v>
      </c>
      <c r="D39" s="43"/>
      <c r="S39" s="13"/>
    </row>
    <row r="40" spans="2:19" x14ac:dyDescent="0.25">
      <c r="B40" s="12"/>
      <c r="C40" s="4" t="s">
        <v>31</v>
      </c>
      <c r="D40" s="43"/>
      <c r="S40" s="13"/>
    </row>
    <row r="41" spans="2:19" x14ac:dyDescent="0.25">
      <c r="B41" s="12"/>
      <c r="C41" s="4" t="s">
        <v>32</v>
      </c>
      <c r="D41" s="43"/>
      <c r="S41" s="13"/>
    </row>
    <row r="42" spans="2:19" x14ac:dyDescent="0.25">
      <c r="B42" s="12"/>
      <c r="C42" s="4" t="s">
        <v>33</v>
      </c>
      <c r="D42" s="43"/>
      <c r="S42" s="13"/>
    </row>
    <row r="43" spans="2:19" x14ac:dyDescent="0.25">
      <c r="B43" s="12"/>
      <c r="C43" s="4" t="s">
        <v>34</v>
      </c>
      <c r="D43" s="43"/>
      <c r="S43" s="13"/>
    </row>
    <row r="44" spans="2:19" x14ac:dyDescent="0.25">
      <c r="B44" s="12"/>
      <c r="C44" s="4" t="s">
        <v>35</v>
      </c>
      <c r="D44" s="43"/>
      <c r="S44" s="13"/>
    </row>
    <row r="45" spans="2:19" x14ac:dyDescent="0.25">
      <c r="B45" s="12"/>
      <c r="C45" s="4" t="s">
        <v>36</v>
      </c>
      <c r="D45" s="43"/>
      <c r="S45" s="13"/>
    </row>
    <row r="46" spans="2:19" x14ac:dyDescent="0.25">
      <c r="B46" s="12"/>
      <c r="C46" s="4" t="s">
        <v>37</v>
      </c>
      <c r="D46" s="43"/>
      <c r="S46" s="13"/>
    </row>
    <row r="47" spans="2:19" x14ac:dyDescent="0.25">
      <c r="B47" s="12"/>
      <c r="C47" s="4" t="s">
        <v>38</v>
      </c>
      <c r="D47" s="43"/>
      <c r="S47" s="13"/>
    </row>
    <row r="48" spans="2:19" x14ac:dyDescent="0.25">
      <c r="B48" s="12"/>
      <c r="C48" s="4" t="s">
        <v>39</v>
      </c>
      <c r="D48" s="43"/>
      <c r="S48" s="13"/>
    </row>
    <row r="49" spans="2:19" x14ac:dyDescent="0.25">
      <c r="B49" s="12"/>
      <c r="C49" s="4" t="s">
        <v>40</v>
      </c>
      <c r="D49" s="43"/>
      <c r="S49" s="13"/>
    </row>
    <row r="50" spans="2:19" x14ac:dyDescent="0.25">
      <c r="B50" s="12"/>
      <c r="C50" s="4" t="s">
        <v>41</v>
      </c>
      <c r="D50" s="43"/>
      <c r="S50" s="13"/>
    </row>
    <row r="51" spans="2:19" x14ac:dyDescent="0.25">
      <c r="B51" s="12"/>
      <c r="C51" s="4" t="s">
        <v>42</v>
      </c>
      <c r="D51" s="43"/>
      <c r="S51" s="13"/>
    </row>
    <row r="52" spans="2:19" x14ac:dyDescent="0.25">
      <c r="B52" s="12"/>
      <c r="C52" s="4" t="s">
        <v>43</v>
      </c>
      <c r="D52" s="43"/>
      <c r="S52" s="13"/>
    </row>
    <row r="53" spans="2:19" x14ac:dyDescent="0.25">
      <c r="B53" s="12"/>
      <c r="C53" s="4" t="s">
        <v>44</v>
      </c>
      <c r="D53" s="43"/>
      <c r="S53" s="13"/>
    </row>
    <row r="54" spans="2:19" x14ac:dyDescent="0.25">
      <c r="B54" s="12"/>
      <c r="C54" s="4" t="s">
        <v>45</v>
      </c>
      <c r="D54" s="43"/>
      <c r="S54" s="13"/>
    </row>
    <row r="55" spans="2:19" x14ac:dyDescent="0.25">
      <c r="B55" s="12"/>
      <c r="C55" s="4" t="s">
        <v>46</v>
      </c>
      <c r="D55" s="43"/>
      <c r="S55" s="13"/>
    </row>
    <row r="56" spans="2:19" x14ac:dyDescent="0.25">
      <c r="B56" s="12"/>
      <c r="C56" s="4" t="s">
        <v>47</v>
      </c>
      <c r="D56" s="43"/>
      <c r="S56" s="13"/>
    </row>
    <row r="57" spans="2:19" x14ac:dyDescent="0.25">
      <c r="B57" s="12"/>
      <c r="C57" s="4" t="s">
        <v>48</v>
      </c>
      <c r="D57" s="43"/>
      <c r="S57" s="13"/>
    </row>
    <row r="58" spans="2:19" x14ac:dyDescent="0.25">
      <c r="B58" s="12"/>
      <c r="C58" s="4" t="s">
        <v>49</v>
      </c>
      <c r="D58" s="43"/>
      <c r="S58" s="13"/>
    </row>
    <row r="59" spans="2:19" x14ac:dyDescent="0.25">
      <c r="B59" s="12"/>
      <c r="C59" s="4" t="s">
        <v>50</v>
      </c>
      <c r="D59" s="43"/>
      <c r="S59" s="13"/>
    </row>
    <row r="60" spans="2:19" ht="18" thickBot="1" x14ac:dyDescent="0.35">
      <c r="B60" s="12"/>
      <c r="C60" s="6" t="s">
        <v>73</v>
      </c>
      <c r="D60" s="39">
        <f>D8</f>
        <v>0</v>
      </c>
      <c r="E60" s="7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3"/>
    </row>
    <row r="61" spans="2:19" ht="17.25" x14ac:dyDescent="0.3">
      <c r="B61" s="12"/>
      <c r="C61" s="18"/>
      <c r="D61" s="22"/>
      <c r="E61" s="1"/>
      <c r="S61" s="13"/>
    </row>
    <row r="62" spans="2:19" ht="17.25" x14ac:dyDescent="0.3">
      <c r="B62" s="12"/>
      <c r="C62" s="18">
        <v>2029</v>
      </c>
      <c r="D62" s="1"/>
      <c r="I62" s="41" t="s">
        <v>80</v>
      </c>
      <c r="L62" s="41" t="s">
        <v>80</v>
      </c>
      <c r="O62" s="41" t="s">
        <v>80</v>
      </c>
      <c r="Q62" s="41" t="s">
        <v>80</v>
      </c>
      <c r="R62" s="41"/>
      <c r="S62" s="13"/>
    </row>
    <row r="63" spans="2:19" ht="18" thickBot="1" x14ac:dyDescent="0.35">
      <c r="B63" s="12"/>
      <c r="C63" s="18" t="s">
        <v>68</v>
      </c>
      <c r="D63" s="1"/>
      <c r="F63" t="s">
        <v>52</v>
      </c>
      <c r="G63" t="s">
        <v>53</v>
      </c>
      <c r="H63" t="s">
        <v>54</v>
      </c>
      <c r="I63" t="s">
        <v>55</v>
      </c>
      <c r="J63" t="s">
        <v>56</v>
      </c>
      <c r="K63" t="s">
        <v>57</v>
      </c>
      <c r="L63" t="s">
        <v>58</v>
      </c>
      <c r="M63" t="s">
        <v>59</v>
      </c>
      <c r="N63" t="s">
        <v>60</v>
      </c>
      <c r="O63" t="s">
        <v>61</v>
      </c>
      <c r="P63" t="s">
        <v>62</v>
      </c>
      <c r="Q63" t="s">
        <v>63</v>
      </c>
      <c r="R63" t="s">
        <v>71</v>
      </c>
      <c r="S63" s="13"/>
    </row>
    <row r="64" spans="2:19" ht="47.25" thickTop="1" thickBot="1" x14ac:dyDescent="0.35">
      <c r="B64" s="12"/>
      <c r="C64" s="21" t="s">
        <v>69</v>
      </c>
      <c r="D64" s="42" t="s">
        <v>81</v>
      </c>
      <c r="E64" s="40" t="s">
        <v>77</v>
      </c>
      <c r="F64" s="3">
        <v>0.15</v>
      </c>
      <c r="G64" s="3">
        <v>0.08</v>
      </c>
      <c r="H64" s="3">
        <v>0.08</v>
      </c>
      <c r="I64" s="3">
        <v>0.1</v>
      </c>
      <c r="J64" s="3">
        <v>0.08</v>
      </c>
      <c r="K64" s="3">
        <v>0.08</v>
      </c>
      <c r="L64" s="3">
        <v>0.1</v>
      </c>
      <c r="M64" s="3">
        <v>0.08</v>
      </c>
      <c r="N64" s="3">
        <v>0.08</v>
      </c>
      <c r="O64" s="3">
        <v>0.1</v>
      </c>
      <c r="P64" s="3">
        <v>0.02</v>
      </c>
      <c r="Q64" s="3">
        <v>0.05</v>
      </c>
      <c r="R64" s="1"/>
      <c r="S64" s="13"/>
    </row>
    <row r="65" spans="2:19" ht="16.5" thickTop="1" thickBot="1" x14ac:dyDescent="0.3">
      <c r="B65" s="12"/>
      <c r="C65" s="2" t="s">
        <v>64</v>
      </c>
      <c r="D65" s="45"/>
      <c r="E65" s="46"/>
      <c r="I65" s="20">
        <f>IF(D65="nee",-10%,0)</f>
        <v>0</v>
      </c>
      <c r="J65" s="20" t="str">
        <f>IF(AND(MONTH($E65)=5,YEAR($E65)=I8),10%,"")</f>
        <v/>
      </c>
      <c r="K65" s="20" t="str">
        <f>IF(AND(MONTH($E65)=6,YEAR($E65)=I8),10%,"")</f>
        <v/>
      </c>
      <c r="L65" s="20" t="str">
        <f>IF(AND(MONTH($E65)=7,YEAR($E65)=I8),10%,"")</f>
        <v/>
      </c>
      <c r="M65" s="20" t="str">
        <f>IF(AND(MONTH($E65)=8,YEAR($E65)=I8),10%,"")</f>
        <v/>
      </c>
      <c r="N65" s="20" t="str">
        <f>IF(AND(MONTH($E65)=9,YEAR($E65)=I8),10%,"")</f>
        <v/>
      </c>
      <c r="O65" s="20" t="str">
        <f>IF(AND(MONTH($E65)=10,YEAR($E65)=I8),10%,"")</f>
        <v/>
      </c>
      <c r="P65" s="20" t="str">
        <f>IF(AND(MONTH($E65)=11,YEAR($E65)=I8),10%,"")</f>
        <v/>
      </c>
      <c r="Q65" s="20" t="str">
        <f>IF(AND(MONTH($E65)=12,YEAR($E65)=I8),10%,"")</f>
        <v/>
      </c>
      <c r="R65" s="20" t="str">
        <f>IF(YEAR($E65)=(I8+1),10%,"")</f>
        <v/>
      </c>
      <c r="S65" s="13"/>
    </row>
    <row r="66" spans="2:19" ht="15.75" thickBot="1" x14ac:dyDescent="0.3">
      <c r="B66" s="12"/>
      <c r="C66" s="23" t="s">
        <v>65</v>
      </c>
      <c r="D66" s="47"/>
      <c r="E66" s="48"/>
      <c r="L66" s="20">
        <f>IF($D66="nee",-10%,0)</f>
        <v>0</v>
      </c>
      <c r="M66" s="20" t="str">
        <f>IF(AND(MONTH($E66)=8,YEAR($E66)=I8),10%,"")</f>
        <v/>
      </c>
      <c r="N66" s="20" t="str">
        <f>IF(AND(MONTH($E66)=9,YEAR($E66)=I8),10%,"")</f>
        <v/>
      </c>
      <c r="O66" s="20" t="str">
        <f>IF(AND(MONTH($E66)=10,YEAR($E66)=I8),10%,"")</f>
        <v/>
      </c>
      <c r="P66" s="20" t="str">
        <f>IF(AND(MONTH($E66)=11,YEAR($E66)=I8),10%,"")</f>
        <v/>
      </c>
      <c r="Q66" s="20" t="str">
        <f>IF(AND(MONTH($E66)=12,YEAR($E66)=I8),10%,"")</f>
        <v/>
      </c>
      <c r="R66" s="20" t="str">
        <f>IF(YEAR($E66)=(I8+1),10%,"")</f>
        <v/>
      </c>
      <c r="S66" s="13"/>
    </row>
    <row r="67" spans="2:19" ht="15.75" thickBot="1" x14ac:dyDescent="0.3">
      <c r="B67" s="12"/>
      <c r="C67" s="23" t="s">
        <v>66</v>
      </c>
      <c r="D67" s="47"/>
      <c r="E67" s="48"/>
      <c r="O67" s="20">
        <f>IF($D67="nee",-10%,0)</f>
        <v>0</v>
      </c>
      <c r="P67" s="20" t="str">
        <f>IF(AND(MONTH($E67)=11,YEAR($E67)=I8),10%,"")</f>
        <v/>
      </c>
      <c r="Q67" s="20" t="str">
        <f>IF(AND(MONTH($E67)=12,YEAR($E67)=I8),10%,"")</f>
        <v/>
      </c>
      <c r="R67" s="20" t="str">
        <f>IF(YEAR($E67)=(I8+1),10%,"")</f>
        <v/>
      </c>
      <c r="S67" s="13"/>
    </row>
    <row r="68" spans="2:19" ht="15.75" thickBot="1" x14ac:dyDescent="0.3">
      <c r="B68" s="12"/>
      <c r="C68" s="23" t="s">
        <v>67</v>
      </c>
      <c r="D68" s="49"/>
      <c r="E68" s="50"/>
      <c r="Q68" s="20">
        <f>IF($D68="nee",-7%,0)</f>
        <v>0</v>
      </c>
      <c r="R68" s="20" t="str">
        <f>IF(YEAR($E68)=(I8+1),5%,"")</f>
        <v/>
      </c>
      <c r="S68" s="13"/>
    </row>
    <row r="69" spans="2:19" x14ac:dyDescent="0.25">
      <c r="B69" s="12"/>
      <c r="C69" s="24" t="s">
        <v>70</v>
      </c>
      <c r="D69" s="19"/>
      <c r="E69" s="19"/>
      <c r="F69" s="3">
        <f t="shared" ref="F69:R69" si="0">F64+SUM(F65:F68)</f>
        <v>0.15</v>
      </c>
      <c r="G69" s="3">
        <f t="shared" si="0"/>
        <v>0.08</v>
      </c>
      <c r="H69" s="3">
        <f t="shared" si="0"/>
        <v>0.08</v>
      </c>
      <c r="I69" s="3">
        <f t="shared" si="0"/>
        <v>0.1</v>
      </c>
      <c r="J69" s="3">
        <f t="shared" si="0"/>
        <v>0.08</v>
      </c>
      <c r="K69" s="3">
        <f t="shared" si="0"/>
        <v>0.08</v>
      </c>
      <c r="L69" s="3">
        <f t="shared" si="0"/>
        <v>0.1</v>
      </c>
      <c r="M69" s="3">
        <f t="shared" si="0"/>
        <v>0.08</v>
      </c>
      <c r="N69" s="3">
        <f t="shared" si="0"/>
        <v>0.08</v>
      </c>
      <c r="O69" s="3">
        <f t="shared" si="0"/>
        <v>0.1</v>
      </c>
      <c r="P69" s="3">
        <f t="shared" si="0"/>
        <v>0.02</v>
      </c>
      <c r="Q69" s="3">
        <f t="shared" si="0"/>
        <v>0.05</v>
      </c>
      <c r="R69" s="3">
        <f t="shared" si="0"/>
        <v>0</v>
      </c>
      <c r="S69" s="13"/>
    </row>
    <row r="70" spans="2:19" x14ac:dyDescent="0.25">
      <c r="B70" s="12"/>
      <c r="C70" s="25"/>
      <c r="D70" s="37" t="s">
        <v>79</v>
      </c>
      <c r="E70" s="22">
        <f>SUM(F70:R70)</f>
        <v>0</v>
      </c>
      <c r="F70" s="22">
        <f>F69*$D$60</f>
        <v>0</v>
      </c>
      <c r="G70" s="22">
        <f t="shared" ref="G70:R70" si="1">G69*$D$60</f>
        <v>0</v>
      </c>
      <c r="H70" s="22">
        <f t="shared" si="1"/>
        <v>0</v>
      </c>
      <c r="I70" s="22">
        <f t="shared" si="1"/>
        <v>0</v>
      </c>
      <c r="J70" s="22">
        <f t="shared" si="1"/>
        <v>0</v>
      </c>
      <c r="K70" s="22">
        <f t="shared" si="1"/>
        <v>0</v>
      </c>
      <c r="L70" s="22">
        <f t="shared" si="1"/>
        <v>0</v>
      </c>
      <c r="M70" s="22">
        <f t="shared" si="1"/>
        <v>0</v>
      </c>
      <c r="N70" s="22">
        <f t="shared" si="1"/>
        <v>0</v>
      </c>
      <c r="O70" s="22">
        <f t="shared" si="1"/>
        <v>0</v>
      </c>
      <c r="P70" s="22">
        <f t="shared" si="1"/>
        <v>0</v>
      </c>
      <c r="Q70" s="22">
        <f t="shared" si="1"/>
        <v>0</v>
      </c>
      <c r="R70" s="22">
        <f t="shared" si="1"/>
        <v>0</v>
      </c>
      <c r="S70" s="13"/>
    </row>
    <row r="71" spans="2:19" x14ac:dyDescent="0.25">
      <c r="B71" s="12"/>
      <c r="C71" s="26" t="s">
        <v>72</v>
      </c>
      <c r="D71" s="3"/>
      <c r="E71" s="3"/>
      <c r="F71" s="36">
        <v>45689</v>
      </c>
      <c r="G71" s="36">
        <v>45717</v>
      </c>
      <c r="H71" s="36">
        <v>45748</v>
      </c>
      <c r="I71" s="36">
        <v>45778</v>
      </c>
      <c r="J71" s="36">
        <v>45809</v>
      </c>
      <c r="K71" s="36">
        <v>45839</v>
      </c>
      <c r="L71" s="36">
        <v>45870</v>
      </c>
      <c r="M71" s="36">
        <v>45901</v>
      </c>
      <c r="N71" s="36">
        <v>45931</v>
      </c>
      <c r="O71" s="36">
        <v>45962</v>
      </c>
      <c r="P71" s="36">
        <v>45992</v>
      </c>
      <c r="Q71" s="36">
        <v>46023</v>
      </c>
      <c r="R71" s="36">
        <v>46054</v>
      </c>
      <c r="S71" s="13"/>
    </row>
    <row r="72" spans="2:19" ht="15.75" thickBot="1" x14ac:dyDescent="0.3">
      <c r="B72" s="14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7"/>
    </row>
    <row r="73" spans="2:19" ht="15.75" thickTop="1" x14ac:dyDescent="0.25"/>
  </sheetData>
  <sheetProtection algorithmName="SHA-512" hashValue="/TS3xSCn4rZ1Augi+pyMzFYFxKRXQjjYlPWU3Uqg6nWFXSdaCXzcdDkWe+gtbJtDbyoyDQ9w/zfx5+LQB2+J6g==" saltValue="kkslwKG3blrLLWh+7iIY6w==" spinCount="100000" sheet="1" objects="1" scenarios="1"/>
  <dataValidations disablePrompts="1" count="1">
    <dataValidation type="list" allowBlank="1" showInputMessage="1" showErrorMessage="1" sqref="D65:D68" xr:uid="{63010069-EFBF-4238-8FCA-56EB18BF9E9A}">
      <formula1>"ja, nee"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157E-CF21-4E41-B74D-64719FA4981E}">
  <dimension ref="B3:S73"/>
  <sheetViews>
    <sheetView topLeftCell="A38" zoomScale="85" zoomScaleNormal="85" workbookViewId="0">
      <selection activeCell="G57" sqref="G57"/>
    </sheetView>
  </sheetViews>
  <sheetFormatPr defaultRowHeight="15" x14ac:dyDescent="0.25"/>
  <cols>
    <col min="1" max="1" width="6.7109375" customWidth="1"/>
    <col min="2" max="2" width="3" customWidth="1"/>
    <col min="3" max="3" width="61.5703125" customWidth="1"/>
    <col min="4" max="5" width="14.28515625" customWidth="1"/>
    <col min="6" max="8" width="12.28515625" customWidth="1"/>
    <col min="9" max="9" width="12.140625" customWidth="1"/>
    <col min="10" max="18" width="12.28515625" customWidth="1"/>
    <col min="19" max="19" width="3.42578125" customWidth="1"/>
  </cols>
  <sheetData>
    <row r="3" spans="2:19" ht="15.75" thickBot="1" x14ac:dyDescent="0.3"/>
    <row r="4" spans="2:19" ht="16.5" thickTop="1" thickBot="1" x14ac:dyDescent="0.3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2:19" ht="59.25" thickBot="1" x14ac:dyDescent="0.35">
      <c r="B5" s="12"/>
      <c r="C5" s="27" t="s">
        <v>74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3"/>
    </row>
    <row r="6" spans="2:19" ht="15.75" thickTop="1" x14ac:dyDescent="0.25">
      <c r="B6" s="12"/>
      <c r="C6" s="28" t="s">
        <v>51</v>
      </c>
      <c r="S6" s="13"/>
    </row>
    <row r="7" spans="2:19" x14ac:dyDescent="0.25">
      <c r="B7" s="12"/>
      <c r="C7" s="4"/>
      <c r="S7" s="13"/>
    </row>
    <row r="8" spans="2:19" ht="36.75" thickBot="1" x14ac:dyDescent="0.45">
      <c r="B8" s="12"/>
      <c r="C8" s="29" t="s">
        <v>75</v>
      </c>
      <c r="D8" s="31">
        <f>SUM(D9:D59)</f>
        <v>0</v>
      </c>
      <c r="H8" s="33" t="s">
        <v>78</v>
      </c>
      <c r="I8" s="34">
        <v>2030</v>
      </c>
      <c r="S8" s="13"/>
    </row>
    <row r="9" spans="2:19" ht="31.5" thickTop="1" thickBot="1" x14ac:dyDescent="0.3">
      <c r="B9" s="12"/>
      <c r="C9" s="30" t="s">
        <v>76</v>
      </c>
      <c r="D9" s="43"/>
      <c r="S9" s="13"/>
    </row>
    <row r="10" spans="2:19" ht="15.75" thickTop="1" x14ac:dyDescent="0.25">
      <c r="B10" s="12"/>
      <c r="C10" s="4" t="s">
        <v>1</v>
      </c>
      <c r="D10" s="43"/>
      <c r="S10" s="13"/>
    </row>
    <row r="11" spans="2:19" x14ac:dyDescent="0.25">
      <c r="B11" s="12"/>
      <c r="C11" s="4" t="s">
        <v>2</v>
      </c>
      <c r="D11" s="43"/>
      <c r="S11" s="13"/>
    </row>
    <row r="12" spans="2:19" x14ac:dyDescent="0.25">
      <c r="B12" s="12"/>
      <c r="C12" s="4" t="s">
        <v>3</v>
      </c>
      <c r="D12" s="43"/>
      <c r="S12" s="13"/>
    </row>
    <row r="13" spans="2:19" x14ac:dyDescent="0.25">
      <c r="B13" s="12"/>
      <c r="C13" s="4" t="s">
        <v>4</v>
      </c>
      <c r="D13" s="43"/>
      <c r="S13" s="13"/>
    </row>
    <row r="14" spans="2:19" x14ac:dyDescent="0.25">
      <c r="B14" s="12"/>
      <c r="C14" s="4" t="s">
        <v>5</v>
      </c>
      <c r="D14" s="43"/>
      <c r="S14" s="13"/>
    </row>
    <row r="15" spans="2:19" x14ac:dyDescent="0.25">
      <c r="B15" s="12"/>
      <c r="C15" s="4" t="s">
        <v>6</v>
      </c>
      <c r="D15" s="43"/>
      <c r="S15" s="13"/>
    </row>
    <row r="16" spans="2:19" x14ac:dyDescent="0.25">
      <c r="B16" s="12"/>
      <c r="C16" s="4" t="s">
        <v>7</v>
      </c>
      <c r="D16" s="43"/>
      <c r="S16" s="13"/>
    </row>
    <row r="17" spans="2:19" x14ac:dyDescent="0.25">
      <c r="B17" s="12"/>
      <c r="C17" s="4" t="s">
        <v>8</v>
      </c>
      <c r="D17" s="43"/>
      <c r="S17" s="13"/>
    </row>
    <row r="18" spans="2:19" x14ac:dyDescent="0.25">
      <c r="B18" s="12"/>
      <c r="C18" s="4" t="s">
        <v>9</v>
      </c>
      <c r="D18" s="43"/>
      <c r="S18" s="13"/>
    </row>
    <row r="19" spans="2:19" x14ac:dyDescent="0.25">
      <c r="B19" s="12"/>
      <c r="C19" s="4" t="s">
        <v>10</v>
      </c>
      <c r="D19" s="43"/>
      <c r="S19" s="13"/>
    </row>
    <row r="20" spans="2:19" x14ac:dyDescent="0.25">
      <c r="B20" s="12"/>
      <c r="C20" s="4" t="s">
        <v>11</v>
      </c>
      <c r="D20" s="43"/>
      <c r="S20" s="13"/>
    </row>
    <row r="21" spans="2:19" x14ac:dyDescent="0.25">
      <c r="B21" s="12"/>
      <c r="C21" s="4" t="s">
        <v>12</v>
      </c>
      <c r="D21" s="43"/>
      <c r="S21" s="13"/>
    </row>
    <row r="22" spans="2:19" x14ac:dyDescent="0.25">
      <c r="B22" s="12"/>
      <c r="C22" s="4" t="s">
        <v>13</v>
      </c>
      <c r="D22" s="43"/>
      <c r="S22" s="13"/>
    </row>
    <row r="23" spans="2:19" x14ac:dyDescent="0.25">
      <c r="B23" s="12"/>
      <c r="C23" s="4" t="s">
        <v>14</v>
      </c>
      <c r="D23" s="43"/>
      <c r="S23" s="13"/>
    </row>
    <row r="24" spans="2:19" x14ac:dyDescent="0.25">
      <c r="B24" s="12"/>
      <c r="C24" s="4" t="s">
        <v>15</v>
      </c>
      <c r="D24" s="43"/>
      <c r="S24" s="13"/>
    </row>
    <row r="25" spans="2:19" x14ac:dyDescent="0.25">
      <c r="B25" s="12"/>
      <c r="C25" s="4" t="s">
        <v>16</v>
      </c>
      <c r="D25" s="43"/>
      <c r="S25" s="13"/>
    </row>
    <row r="26" spans="2:19" x14ac:dyDescent="0.25">
      <c r="B26" s="12"/>
      <c r="C26" s="4" t="s">
        <v>17</v>
      </c>
      <c r="D26" s="43"/>
      <c r="S26" s="13"/>
    </row>
    <row r="27" spans="2:19" x14ac:dyDescent="0.25">
      <c r="B27" s="12"/>
      <c r="C27" s="4" t="s">
        <v>18</v>
      </c>
      <c r="D27" s="43"/>
      <c r="S27" s="13"/>
    </row>
    <row r="28" spans="2:19" x14ac:dyDescent="0.25">
      <c r="B28" s="12"/>
      <c r="C28" s="4" t="s">
        <v>19</v>
      </c>
      <c r="D28" s="43"/>
      <c r="S28" s="13"/>
    </row>
    <row r="29" spans="2:19" x14ac:dyDescent="0.25">
      <c r="B29" s="12"/>
      <c r="C29" s="4" t="s">
        <v>20</v>
      </c>
      <c r="D29" s="43"/>
      <c r="S29" s="13"/>
    </row>
    <row r="30" spans="2:19" x14ac:dyDescent="0.25">
      <c r="B30" s="12"/>
      <c r="C30" s="4" t="s">
        <v>21</v>
      </c>
      <c r="D30" s="43"/>
      <c r="S30" s="13"/>
    </row>
    <row r="31" spans="2:19" x14ac:dyDescent="0.25">
      <c r="B31" s="12"/>
      <c r="C31" s="4" t="s">
        <v>22</v>
      </c>
      <c r="D31" s="43"/>
      <c r="S31" s="13"/>
    </row>
    <row r="32" spans="2:19" x14ac:dyDescent="0.25">
      <c r="B32" s="12"/>
      <c r="C32" s="4" t="s">
        <v>23</v>
      </c>
      <c r="D32" s="43"/>
      <c r="S32" s="13"/>
    </row>
    <row r="33" spans="2:19" x14ac:dyDescent="0.25">
      <c r="B33" s="12"/>
      <c r="C33" s="4" t="s">
        <v>24</v>
      </c>
      <c r="D33" s="43"/>
      <c r="S33" s="13"/>
    </row>
    <row r="34" spans="2:19" x14ac:dyDescent="0.25">
      <c r="B34" s="12"/>
      <c r="C34" s="4" t="s">
        <v>25</v>
      </c>
      <c r="D34" s="43"/>
      <c r="S34" s="13"/>
    </row>
    <row r="35" spans="2:19" x14ac:dyDescent="0.25">
      <c r="B35" s="12"/>
      <c r="C35" s="4" t="s">
        <v>26</v>
      </c>
      <c r="D35" s="43"/>
      <c r="S35" s="13"/>
    </row>
    <row r="36" spans="2:19" x14ac:dyDescent="0.25">
      <c r="B36" s="12"/>
      <c r="C36" s="4" t="s">
        <v>27</v>
      </c>
      <c r="D36" s="43"/>
      <c r="S36" s="13"/>
    </row>
    <row r="37" spans="2:19" x14ac:dyDescent="0.25">
      <c r="B37" s="12"/>
      <c r="C37" s="4" t="s">
        <v>28</v>
      </c>
      <c r="D37" s="43"/>
      <c r="S37" s="13"/>
    </row>
    <row r="38" spans="2:19" x14ac:dyDescent="0.25">
      <c r="B38" s="12"/>
      <c r="C38" s="4" t="s">
        <v>29</v>
      </c>
      <c r="D38" s="43"/>
      <c r="S38" s="13"/>
    </row>
    <row r="39" spans="2:19" x14ac:dyDescent="0.25">
      <c r="B39" s="12"/>
      <c r="C39" s="4" t="s">
        <v>30</v>
      </c>
      <c r="D39" s="43"/>
      <c r="S39" s="13"/>
    </row>
    <row r="40" spans="2:19" x14ac:dyDescent="0.25">
      <c r="B40" s="12"/>
      <c r="C40" s="4" t="s">
        <v>31</v>
      </c>
      <c r="D40" s="43"/>
      <c r="S40" s="13"/>
    </row>
    <row r="41" spans="2:19" x14ac:dyDescent="0.25">
      <c r="B41" s="12"/>
      <c r="C41" s="4" t="s">
        <v>32</v>
      </c>
      <c r="D41" s="43"/>
      <c r="S41" s="13"/>
    </row>
    <row r="42" spans="2:19" x14ac:dyDescent="0.25">
      <c r="B42" s="12"/>
      <c r="C42" s="4" t="s">
        <v>33</v>
      </c>
      <c r="D42" s="43"/>
      <c r="S42" s="13"/>
    </row>
    <row r="43" spans="2:19" x14ac:dyDescent="0.25">
      <c r="B43" s="12"/>
      <c r="C43" s="4" t="s">
        <v>34</v>
      </c>
      <c r="D43" s="43"/>
      <c r="S43" s="13"/>
    </row>
    <row r="44" spans="2:19" x14ac:dyDescent="0.25">
      <c r="B44" s="12"/>
      <c r="C44" s="4" t="s">
        <v>35</v>
      </c>
      <c r="D44" s="43"/>
      <c r="S44" s="13"/>
    </row>
    <row r="45" spans="2:19" x14ac:dyDescent="0.25">
      <c r="B45" s="12"/>
      <c r="C45" s="4" t="s">
        <v>36</v>
      </c>
      <c r="D45" s="43"/>
      <c r="S45" s="13"/>
    </row>
    <row r="46" spans="2:19" x14ac:dyDescent="0.25">
      <c r="B46" s="12"/>
      <c r="C46" s="4" t="s">
        <v>37</v>
      </c>
      <c r="D46" s="43"/>
      <c r="S46" s="13"/>
    </row>
    <row r="47" spans="2:19" x14ac:dyDescent="0.25">
      <c r="B47" s="12"/>
      <c r="C47" s="4" t="s">
        <v>38</v>
      </c>
      <c r="D47" s="43"/>
      <c r="S47" s="13"/>
    </row>
    <row r="48" spans="2:19" x14ac:dyDescent="0.25">
      <c r="B48" s="12"/>
      <c r="C48" s="4" t="s">
        <v>39</v>
      </c>
      <c r="D48" s="43"/>
      <c r="S48" s="13"/>
    </row>
    <row r="49" spans="2:19" x14ac:dyDescent="0.25">
      <c r="B49" s="12"/>
      <c r="C49" s="4" t="s">
        <v>40</v>
      </c>
      <c r="D49" s="43"/>
      <c r="S49" s="13"/>
    </row>
    <row r="50" spans="2:19" x14ac:dyDescent="0.25">
      <c r="B50" s="12"/>
      <c r="C50" s="4" t="s">
        <v>41</v>
      </c>
      <c r="D50" s="43"/>
      <c r="S50" s="13"/>
    </row>
    <row r="51" spans="2:19" x14ac:dyDescent="0.25">
      <c r="B51" s="12"/>
      <c r="C51" s="4" t="s">
        <v>42</v>
      </c>
      <c r="D51" s="43"/>
      <c r="S51" s="13"/>
    </row>
    <row r="52" spans="2:19" x14ac:dyDescent="0.25">
      <c r="B52" s="12"/>
      <c r="C52" s="4" t="s">
        <v>43</v>
      </c>
      <c r="D52" s="43"/>
      <c r="S52" s="13"/>
    </row>
    <row r="53" spans="2:19" x14ac:dyDescent="0.25">
      <c r="B53" s="12"/>
      <c r="C53" s="4" t="s">
        <v>44</v>
      </c>
      <c r="D53" s="43"/>
      <c r="S53" s="13"/>
    </row>
    <row r="54" spans="2:19" x14ac:dyDescent="0.25">
      <c r="B54" s="12"/>
      <c r="C54" s="4" t="s">
        <v>45</v>
      </c>
      <c r="D54" s="43"/>
      <c r="S54" s="13"/>
    </row>
    <row r="55" spans="2:19" x14ac:dyDescent="0.25">
      <c r="B55" s="12"/>
      <c r="C55" s="4" t="s">
        <v>46</v>
      </c>
      <c r="D55" s="43"/>
      <c r="S55" s="13"/>
    </row>
    <row r="56" spans="2:19" x14ac:dyDescent="0.25">
      <c r="B56" s="12"/>
      <c r="C56" s="4" t="s">
        <v>47</v>
      </c>
      <c r="D56" s="43"/>
      <c r="S56" s="13"/>
    </row>
    <row r="57" spans="2:19" x14ac:dyDescent="0.25">
      <c r="B57" s="12"/>
      <c r="C57" s="4" t="s">
        <v>48</v>
      </c>
      <c r="D57" s="43"/>
      <c r="S57" s="13"/>
    </row>
    <row r="58" spans="2:19" x14ac:dyDescent="0.25">
      <c r="B58" s="12"/>
      <c r="C58" s="4" t="s">
        <v>49</v>
      </c>
      <c r="D58" s="43"/>
      <c r="S58" s="13"/>
    </row>
    <row r="59" spans="2:19" x14ac:dyDescent="0.25">
      <c r="B59" s="12"/>
      <c r="C59" s="4" t="s">
        <v>50</v>
      </c>
      <c r="D59" s="43"/>
      <c r="S59" s="13"/>
    </row>
    <row r="60" spans="2:19" ht="18" thickBot="1" x14ac:dyDescent="0.35">
      <c r="B60" s="12"/>
      <c r="C60" s="6" t="s">
        <v>73</v>
      </c>
      <c r="D60" s="39">
        <f>D8</f>
        <v>0</v>
      </c>
      <c r="E60" s="7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3"/>
    </row>
    <row r="61" spans="2:19" ht="17.25" x14ac:dyDescent="0.3">
      <c r="B61" s="12"/>
      <c r="C61" s="18"/>
      <c r="D61" s="22"/>
      <c r="E61" s="1"/>
      <c r="S61" s="13"/>
    </row>
    <row r="62" spans="2:19" ht="17.25" x14ac:dyDescent="0.3">
      <c r="B62" s="12"/>
      <c r="C62" s="18">
        <v>2030</v>
      </c>
      <c r="D62" s="1"/>
      <c r="I62" s="41" t="s">
        <v>80</v>
      </c>
      <c r="L62" s="41" t="s">
        <v>80</v>
      </c>
      <c r="O62" s="41" t="s">
        <v>80</v>
      </c>
      <c r="Q62" s="41" t="s">
        <v>80</v>
      </c>
      <c r="R62" s="41"/>
      <c r="S62" s="13"/>
    </row>
    <row r="63" spans="2:19" ht="18" thickBot="1" x14ac:dyDescent="0.35">
      <c r="B63" s="12"/>
      <c r="C63" s="18" t="s">
        <v>68</v>
      </c>
      <c r="D63" s="1"/>
      <c r="F63" t="s">
        <v>52</v>
      </c>
      <c r="G63" t="s">
        <v>53</v>
      </c>
      <c r="H63" t="s">
        <v>54</v>
      </c>
      <c r="I63" t="s">
        <v>55</v>
      </c>
      <c r="J63" t="s">
        <v>56</v>
      </c>
      <c r="K63" t="s">
        <v>57</v>
      </c>
      <c r="L63" t="s">
        <v>58</v>
      </c>
      <c r="M63" t="s">
        <v>59</v>
      </c>
      <c r="N63" t="s">
        <v>60</v>
      </c>
      <c r="O63" t="s">
        <v>61</v>
      </c>
      <c r="P63" t="s">
        <v>62</v>
      </c>
      <c r="Q63" t="s">
        <v>63</v>
      </c>
      <c r="R63" t="s">
        <v>71</v>
      </c>
      <c r="S63" s="13"/>
    </row>
    <row r="64" spans="2:19" ht="47.25" thickTop="1" thickBot="1" x14ac:dyDescent="0.35">
      <c r="B64" s="12"/>
      <c r="C64" s="21" t="s">
        <v>69</v>
      </c>
      <c r="D64" s="42" t="s">
        <v>81</v>
      </c>
      <c r="E64" s="40" t="s">
        <v>77</v>
      </c>
      <c r="F64" s="3">
        <v>0.15</v>
      </c>
      <c r="G64" s="3">
        <v>0.08</v>
      </c>
      <c r="H64" s="3">
        <v>0.08</v>
      </c>
      <c r="I64" s="3">
        <v>0.1</v>
      </c>
      <c r="J64" s="3">
        <v>0.08</v>
      </c>
      <c r="K64" s="3">
        <v>0.08</v>
      </c>
      <c r="L64" s="3">
        <v>0.1</v>
      </c>
      <c r="M64" s="3">
        <v>0.08</v>
      </c>
      <c r="N64" s="3">
        <v>0.08</v>
      </c>
      <c r="O64" s="3">
        <v>0.1</v>
      </c>
      <c r="P64" s="3">
        <v>0.02</v>
      </c>
      <c r="Q64" s="3">
        <v>0.05</v>
      </c>
      <c r="R64" s="1"/>
      <c r="S64" s="13"/>
    </row>
    <row r="65" spans="2:19" ht="16.5" thickTop="1" thickBot="1" x14ac:dyDescent="0.3">
      <c r="B65" s="12"/>
      <c r="C65" s="2" t="s">
        <v>64</v>
      </c>
      <c r="D65" s="45"/>
      <c r="E65" s="46"/>
      <c r="I65" s="20">
        <f>IF(D65="nee",-10%,0)</f>
        <v>0</v>
      </c>
      <c r="J65" s="20" t="str">
        <f>IF(AND(MONTH($E65)=5,YEAR($E65)=I8),10%,"")</f>
        <v/>
      </c>
      <c r="K65" s="20" t="str">
        <f>IF(AND(MONTH($E65)=6,YEAR($E65)=I8),10%,"")</f>
        <v/>
      </c>
      <c r="L65" s="20" t="str">
        <f>IF(AND(MONTH($E65)=7,YEAR($E65)=I8),10%,"")</f>
        <v/>
      </c>
      <c r="M65" s="20" t="str">
        <f>IF(AND(MONTH($E65)=8,YEAR($E65)=I8),10%,"")</f>
        <v/>
      </c>
      <c r="N65" s="20" t="str">
        <f>IF(AND(MONTH($E65)=9,YEAR($E65)=I8),10%,"")</f>
        <v/>
      </c>
      <c r="O65" s="20" t="str">
        <f>IF(AND(MONTH($E65)=10,YEAR($E65)=I8),10%,"")</f>
        <v/>
      </c>
      <c r="P65" s="20" t="str">
        <f>IF(AND(MONTH($E65)=11,YEAR($E65)=I8),10%,"")</f>
        <v/>
      </c>
      <c r="Q65" s="20" t="str">
        <f>IF(AND(MONTH($E65)=12,YEAR($E65)=I8),10%,"")</f>
        <v/>
      </c>
      <c r="R65" s="20" t="str">
        <f>IF(YEAR($E65)=(I8+1),10%,"")</f>
        <v/>
      </c>
      <c r="S65" s="13"/>
    </row>
    <row r="66" spans="2:19" ht="15.75" thickBot="1" x14ac:dyDescent="0.3">
      <c r="B66" s="12"/>
      <c r="C66" s="23" t="s">
        <v>65</v>
      </c>
      <c r="D66" s="47"/>
      <c r="E66" s="48"/>
      <c r="L66" s="20">
        <f>IF($D66="nee",-10%,0)</f>
        <v>0</v>
      </c>
      <c r="M66" s="20" t="str">
        <f>IF(AND(MONTH($E66)=8,YEAR($E66)=I8),10%,"")</f>
        <v/>
      </c>
      <c r="N66" s="20" t="str">
        <f>IF(AND(MONTH($E66)=9,YEAR($E66)=I8),10%,"")</f>
        <v/>
      </c>
      <c r="O66" s="20" t="str">
        <f>IF(AND(MONTH($E66)=10,YEAR($E66)=I8),10%,"")</f>
        <v/>
      </c>
      <c r="P66" s="20" t="str">
        <f>IF(AND(MONTH($E66)=11,YEAR($E66)=I8),10%,"")</f>
        <v/>
      </c>
      <c r="Q66" s="20" t="str">
        <f>IF(AND(MONTH($E66)=12,YEAR($E66)=I8),10%,"")</f>
        <v/>
      </c>
      <c r="R66" s="20" t="str">
        <f>IF(YEAR($E66)=(I8+1),10%,"")</f>
        <v/>
      </c>
      <c r="S66" s="13"/>
    </row>
    <row r="67" spans="2:19" ht="15.75" thickBot="1" x14ac:dyDescent="0.3">
      <c r="B67" s="12"/>
      <c r="C67" s="23" t="s">
        <v>66</v>
      </c>
      <c r="D67" s="47"/>
      <c r="E67" s="48"/>
      <c r="O67" s="20">
        <f>IF($D67="nee",-10%,0)</f>
        <v>0</v>
      </c>
      <c r="P67" s="20" t="str">
        <f>IF(AND(MONTH($E67)=11,YEAR($E67)=I8),10%,"")</f>
        <v/>
      </c>
      <c r="Q67" s="20" t="str">
        <f>IF(AND(MONTH($E67)=12,YEAR($E67)=I8),10%,"")</f>
        <v/>
      </c>
      <c r="R67" s="20" t="str">
        <f>IF(YEAR($E67)=(I8+1),10%,"")</f>
        <v/>
      </c>
      <c r="S67" s="13"/>
    </row>
    <row r="68" spans="2:19" ht="15.75" thickBot="1" x14ac:dyDescent="0.3">
      <c r="B68" s="12"/>
      <c r="C68" s="23" t="s">
        <v>67</v>
      </c>
      <c r="D68" s="49"/>
      <c r="E68" s="50"/>
      <c r="Q68" s="20">
        <f>IF($D68="nee",-7%,0)</f>
        <v>0</v>
      </c>
      <c r="R68" s="20" t="str">
        <f>IF(YEAR($E68)=(I8+1),5%,"")</f>
        <v/>
      </c>
      <c r="S68" s="13"/>
    </row>
    <row r="69" spans="2:19" x14ac:dyDescent="0.25">
      <c r="B69" s="12"/>
      <c r="C69" s="24" t="s">
        <v>70</v>
      </c>
      <c r="D69" s="19"/>
      <c r="E69" s="19"/>
      <c r="F69" s="3">
        <f t="shared" ref="F69:R69" si="0">F64+SUM(F65:F68)</f>
        <v>0.15</v>
      </c>
      <c r="G69" s="3">
        <f t="shared" si="0"/>
        <v>0.08</v>
      </c>
      <c r="H69" s="3">
        <f t="shared" si="0"/>
        <v>0.08</v>
      </c>
      <c r="I69" s="3">
        <f t="shared" si="0"/>
        <v>0.1</v>
      </c>
      <c r="J69" s="3">
        <f t="shared" si="0"/>
        <v>0.08</v>
      </c>
      <c r="K69" s="3">
        <f t="shared" si="0"/>
        <v>0.08</v>
      </c>
      <c r="L69" s="3">
        <f t="shared" si="0"/>
        <v>0.1</v>
      </c>
      <c r="M69" s="3">
        <f t="shared" si="0"/>
        <v>0.08</v>
      </c>
      <c r="N69" s="3">
        <f t="shared" si="0"/>
        <v>0.08</v>
      </c>
      <c r="O69" s="3">
        <f t="shared" si="0"/>
        <v>0.1</v>
      </c>
      <c r="P69" s="3">
        <f t="shared" si="0"/>
        <v>0.02</v>
      </c>
      <c r="Q69" s="3">
        <f t="shared" si="0"/>
        <v>0.05</v>
      </c>
      <c r="R69" s="3">
        <f t="shared" si="0"/>
        <v>0</v>
      </c>
      <c r="S69" s="13"/>
    </row>
    <row r="70" spans="2:19" x14ac:dyDescent="0.25">
      <c r="B70" s="12"/>
      <c r="C70" s="25"/>
      <c r="D70" s="37" t="s">
        <v>79</v>
      </c>
      <c r="E70" s="22">
        <f>SUM(F70:R70)</f>
        <v>0</v>
      </c>
      <c r="F70" s="22">
        <f>F69*$D$60</f>
        <v>0</v>
      </c>
      <c r="G70" s="22">
        <f t="shared" ref="G70:R70" si="1">G69*$D$60</f>
        <v>0</v>
      </c>
      <c r="H70" s="22">
        <f t="shared" si="1"/>
        <v>0</v>
      </c>
      <c r="I70" s="22">
        <f t="shared" si="1"/>
        <v>0</v>
      </c>
      <c r="J70" s="22">
        <f t="shared" si="1"/>
        <v>0</v>
      </c>
      <c r="K70" s="22">
        <f t="shared" si="1"/>
        <v>0</v>
      </c>
      <c r="L70" s="22">
        <f t="shared" si="1"/>
        <v>0</v>
      </c>
      <c r="M70" s="22">
        <f t="shared" si="1"/>
        <v>0</v>
      </c>
      <c r="N70" s="22">
        <f t="shared" si="1"/>
        <v>0</v>
      </c>
      <c r="O70" s="22">
        <f t="shared" si="1"/>
        <v>0</v>
      </c>
      <c r="P70" s="22">
        <f t="shared" si="1"/>
        <v>0</v>
      </c>
      <c r="Q70" s="22">
        <f t="shared" si="1"/>
        <v>0</v>
      </c>
      <c r="R70" s="22">
        <f t="shared" si="1"/>
        <v>0</v>
      </c>
      <c r="S70" s="13"/>
    </row>
    <row r="71" spans="2:19" x14ac:dyDescent="0.25">
      <c r="B71" s="12"/>
      <c r="C71" s="26" t="s">
        <v>72</v>
      </c>
      <c r="D71" s="3"/>
      <c r="E71" s="3"/>
      <c r="F71" s="36">
        <v>45689</v>
      </c>
      <c r="G71" s="36">
        <v>45717</v>
      </c>
      <c r="H71" s="36">
        <v>45748</v>
      </c>
      <c r="I71" s="36">
        <v>45778</v>
      </c>
      <c r="J71" s="36">
        <v>45809</v>
      </c>
      <c r="K71" s="36">
        <v>45839</v>
      </c>
      <c r="L71" s="36">
        <v>45870</v>
      </c>
      <c r="M71" s="36">
        <v>45901</v>
      </c>
      <c r="N71" s="36">
        <v>45931</v>
      </c>
      <c r="O71" s="36">
        <v>45962</v>
      </c>
      <c r="P71" s="36">
        <v>45992</v>
      </c>
      <c r="Q71" s="36">
        <v>46023</v>
      </c>
      <c r="R71" s="36">
        <v>46054</v>
      </c>
      <c r="S71" s="13"/>
    </row>
    <row r="72" spans="2:19" ht="15.75" thickBot="1" x14ac:dyDescent="0.3">
      <c r="B72" s="14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7"/>
    </row>
    <row r="73" spans="2:19" ht="15.75" thickTop="1" x14ac:dyDescent="0.25"/>
  </sheetData>
  <sheetProtection algorithmName="SHA-512" hashValue="91L2hiYwDE+THNTFw/wrNuLCa6eQi1Pp9xn+6ZaROwAY+dAMlq9wR4CaOKuIaFoGKA6P52DltgEFknPv56oDTg==" saltValue="I2Y7I2Ru24QXHb5FqqV2FQ==" spinCount="100000" sheet="1" objects="1" scenarios="1"/>
  <dataValidations count="1">
    <dataValidation type="list" allowBlank="1" showInputMessage="1" showErrorMessage="1" sqref="D65:D68" xr:uid="{34798922-B74C-479E-AC20-4A3F5839003F}">
      <formula1>"ja, nee"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A3C4-367C-4E30-A34C-0199EBEACE01}">
  <dimension ref="B3:S73"/>
  <sheetViews>
    <sheetView zoomScale="85" zoomScaleNormal="85" workbookViewId="0">
      <selection activeCell="G18" sqref="G17:G18"/>
    </sheetView>
  </sheetViews>
  <sheetFormatPr defaultRowHeight="15" x14ac:dyDescent="0.25"/>
  <cols>
    <col min="1" max="1" width="6.7109375" customWidth="1"/>
    <col min="2" max="2" width="3" customWidth="1"/>
    <col min="3" max="3" width="61.5703125" customWidth="1"/>
    <col min="4" max="5" width="14.28515625" customWidth="1"/>
    <col min="6" max="8" width="12.28515625" customWidth="1"/>
    <col min="9" max="9" width="12.140625" customWidth="1"/>
    <col min="10" max="18" width="12.28515625" customWidth="1"/>
    <col min="19" max="19" width="3.42578125" customWidth="1"/>
  </cols>
  <sheetData>
    <row r="3" spans="2:19" ht="15.75" thickBot="1" x14ac:dyDescent="0.3"/>
    <row r="4" spans="2:19" ht="16.5" thickTop="1" thickBot="1" x14ac:dyDescent="0.3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2:19" ht="59.25" thickBot="1" x14ac:dyDescent="0.35">
      <c r="B5" s="12"/>
      <c r="C5" s="27" t="s">
        <v>74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3"/>
    </row>
    <row r="6" spans="2:19" ht="15.75" thickTop="1" x14ac:dyDescent="0.25">
      <c r="B6" s="12"/>
      <c r="C6" s="28" t="s">
        <v>51</v>
      </c>
      <c r="S6" s="13"/>
    </row>
    <row r="7" spans="2:19" x14ac:dyDescent="0.25">
      <c r="B7" s="12"/>
      <c r="C7" s="4"/>
      <c r="S7" s="13"/>
    </row>
    <row r="8" spans="2:19" ht="36.75" thickBot="1" x14ac:dyDescent="0.45">
      <c r="B8" s="12"/>
      <c r="C8" s="29" t="s">
        <v>75</v>
      </c>
      <c r="D8" s="31">
        <f>SUM(D9:D59)</f>
        <v>0</v>
      </c>
      <c r="H8" s="33" t="s">
        <v>78</v>
      </c>
      <c r="I8" s="34">
        <v>2031</v>
      </c>
      <c r="S8" s="13"/>
    </row>
    <row r="9" spans="2:19" ht="31.5" thickTop="1" thickBot="1" x14ac:dyDescent="0.3">
      <c r="B9" s="12"/>
      <c r="C9" s="30" t="s">
        <v>76</v>
      </c>
      <c r="D9" s="43"/>
      <c r="S9" s="13"/>
    </row>
    <row r="10" spans="2:19" ht="15.75" thickTop="1" x14ac:dyDescent="0.25">
      <c r="B10" s="12"/>
      <c r="C10" s="4" t="s">
        <v>1</v>
      </c>
      <c r="D10" s="43"/>
      <c r="S10" s="13"/>
    </row>
    <row r="11" spans="2:19" x14ac:dyDescent="0.25">
      <c r="B11" s="12"/>
      <c r="C11" s="4" t="s">
        <v>2</v>
      </c>
      <c r="D11" s="43"/>
      <c r="S11" s="13"/>
    </row>
    <row r="12" spans="2:19" x14ac:dyDescent="0.25">
      <c r="B12" s="12"/>
      <c r="C12" s="4" t="s">
        <v>3</v>
      </c>
      <c r="D12" s="43"/>
      <c r="S12" s="13"/>
    </row>
    <row r="13" spans="2:19" x14ac:dyDescent="0.25">
      <c r="B13" s="12"/>
      <c r="C13" s="4" t="s">
        <v>4</v>
      </c>
      <c r="D13" s="43"/>
      <c r="S13" s="13"/>
    </row>
    <row r="14" spans="2:19" x14ac:dyDescent="0.25">
      <c r="B14" s="12"/>
      <c r="C14" s="4" t="s">
        <v>5</v>
      </c>
      <c r="D14" s="43"/>
      <c r="S14" s="13"/>
    </row>
    <row r="15" spans="2:19" x14ac:dyDescent="0.25">
      <c r="B15" s="12"/>
      <c r="C15" s="4" t="s">
        <v>6</v>
      </c>
      <c r="D15" s="43"/>
      <c r="S15" s="13"/>
    </row>
    <row r="16" spans="2:19" x14ac:dyDescent="0.25">
      <c r="B16" s="12"/>
      <c r="C16" s="4" t="s">
        <v>7</v>
      </c>
      <c r="D16" s="43"/>
      <c r="S16" s="13"/>
    </row>
    <row r="17" spans="2:19" x14ac:dyDescent="0.25">
      <c r="B17" s="12"/>
      <c r="C17" s="4" t="s">
        <v>8</v>
      </c>
      <c r="D17" s="43"/>
      <c r="S17" s="13"/>
    </row>
    <row r="18" spans="2:19" x14ac:dyDescent="0.25">
      <c r="B18" s="12"/>
      <c r="C18" s="4" t="s">
        <v>9</v>
      </c>
      <c r="D18" s="43"/>
      <c r="S18" s="13"/>
    </row>
    <row r="19" spans="2:19" x14ac:dyDescent="0.25">
      <c r="B19" s="12"/>
      <c r="C19" s="4" t="s">
        <v>10</v>
      </c>
      <c r="D19" s="43"/>
      <c r="S19" s="13"/>
    </row>
    <row r="20" spans="2:19" x14ac:dyDescent="0.25">
      <c r="B20" s="12"/>
      <c r="C20" s="4" t="s">
        <v>11</v>
      </c>
      <c r="D20" s="43"/>
      <c r="S20" s="13"/>
    </row>
    <row r="21" spans="2:19" x14ac:dyDescent="0.25">
      <c r="B21" s="12"/>
      <c r="C21" s="4" t="s">
        <v>12</v>
      </c>
      <c r="D21" s="43"/>
      <c r="S21" s="13"/>
    </row>
    <row r="22" spans="2:19" x14ac:dyDescent="0.25">
      <c r="B22" s="12"/>
      <c r="C22" s="4" t="s">
        <v>13</v>
      </c>
      <c r="D22" s="43"/>
      <c r="S22" s="13"/>
    </row>
    <row r="23" spans="2:19" x14ac:dyDescent="0.25">
      <c r="B23" s="12"/>
      <c r="C23" s="4" t="s">
        <v>14</v>
      </c>
      <c r="D23" s="43"/>
      <c r="S23" s="13"/>
    </row>
    <row r="24" spans="2:19" x14ac:dyDescent="0.25">
      <c r="B24" s="12"/>
      <c r="C24" s="4" t="s">
        <v>15</v>
      </c>
      <c r="D24" s="43"/>
      <c r="S24" s="13"/>
    </row>
    <row r="25" spans="2:19" x14ac:dyDescent="0.25">
      <c r="B25" s="12"/>
      <c r="C25" s="4" t="s">
        <v>16</v>
      </c>
      <c r="D25" s="43"/>
      <c r="S25" s="13"/>
    </row>
    <row r="26" spans="2:19" x14ac:dyDescent="0.25">
      <c r="B26" s="12"/>
      <c r="C26" s="4" t="s">
        <v>17</v>
      </c>
      <c r="D26" s="43"/>
      <c r="S26" s="13"/>
    </row>
    <row r="27" spans="2:19" x14ac:dyDescent="0.25">
      <c r="B27" s="12"/>
      <c r="C27" s="4" t="s">
        <v>18</v>
      </c>
      <c r="D27" s="43"/>
      <c r="S27" s="13"/>
    </row>
    <row r="28" spans="2:19" x14ac:dyDescent="0.25">
      <c r="B28" s="12"/>
      <c r="C28" s="4" t="s">
        <v>19</v>
      </c>
      <c r="D28" s="43"/>
      <c r="S28" s="13"/>
    </row>
    <row r="29" spans="2:19" x14ac:dyDescent="0.25">
      <c r="B29" s="12"/>
      <c r="C29" s="4" t="s">
        <v>20</v>
      </c>
      <c r="D29" s="43"/>
      <c r="S29" s="13"/>
    </row>
    <row r="30" spans="2:19" x14ac:dyDescent="0.25">
      <c r="B30" s="12"/>
      <c r="C30" s="4" t="s">
        <v>21</v>
      </c>
      <c r="D30" s="43"/>
      <c r="S30" s="13"/>
    </row>
    <row r="31" spans="2:19" x14ac:dyDescent="0.25">
      <c r="B31" s="12"/>
      <c r="C31" s="4" t="s">
        <v>22</v>
      </c>
      <c r="D31" s="43"/>
      <c r="S31" s="13"/>
    </row>
    <row r="32" spans="2:19" x14ac:dyDescent="0.25">
      <c r="B32" s="12"/>
      <c r="C32" s="4" t="s">
        <v>23</v>
      </c>
      <c r="D32" s="43"/>
      <c r="S32" s="13"/>
    </row>
    <row r="33" spans="2:19" x14ac:dyDescent="0.25">
      <c r="B33" s="12"/>
      <c r="C33" s="4" t="s">
        <v>24</v>
      </c>
      <c r="D33" s="43"/>
      <c r="S33" s="13"/>
    </row>
    <row r="34" spans="2:19" x14ac:dyDescent="0.25">
      <c r="B34" s="12"/>
      <c r="C34" s="4" t="s">
        <v>25</v>
      </c>
      <c r="D34" s="43"/>
      <c r="S34" s="13"/>
    </row>
    <row r="35" spans="2:19" x14ac:dyDescent="0.25">
      <c r="B35" s="12"/>
      <c r="C35" s="4" t="s">
        <v>26</v>
      </c>
      <c r="D35" s="43"/>
      <c r="S35" s="13"/>
    </row>
    <row r="36" spans="2:19" x14ac:dyDescent="0.25">
      <c r="B36" s="12"/>
      <c r="C36" s="4" t="s">
        <v>27</v>
      </c>
      <c r="D36" s="43"/>
      <c r="S36" s="13"/>
    </row>
    <row r="37" spans="2:19" x14ac:dyDescent="0.25">
      <c r="B37" s="12"/>
      <c r="C37" s="4" t="s">
        <v>28</v>
      </c>
      <c r="D37" s="43"/>
      <c r="S37" s="13"/>
    </row>
    <row r="38" spans="2:19" x14ac:dyDescent="0.25">
      <c r="B38" s="12"/>
      <c r="C38" s="4" t="s">
        <v>29</v>
      </c>
      <c r="D38" s="43"/>
      <c r="S38" s="13"/>
    </row>
    <row r="39" spans="2:19" x14ac:dyDescent="0.25">
      <c r="B39" s="12"/>
      <c r="C39" s="4" t="s">
        <v>30</v>
      </c>
      <c r="D39" s="43"/>
      <c r="S39" s="13"/>
    </row>
    <row r="40" spans="2:19" x14ac:dyDescent="0.25">
      <c r="B40" s="12"/>
      <c r="C40" s="4" t="s">
        <v>31</v>
      </c>
      <c r="D40" s="43"/>
      <c r="S40" s="13"/>
    </row>
    <row r="41" spans="2:19" x14ac:dyDescent="0.25">
      <c r="B41" s="12"/>
      <c r="C41" s="4" t="s">
        <v>32</v>
      </c>
      <c r="D41" s="43"/>
      <c r="S41" s="13"/>
    </row>
    <row r="42" spans="2:19" x14ac:dyDescent="0.25">
      <c r="B42" s="12"/>
      <c r="C42" s="4" t="s">
        <v>33</v>
      </c>
      <c r="D42" s="43"/>
      <c r="S42" s="13"/>
    </row>
    <row r="43" spans="2:19" x14ac:dyDescent="0.25">
      <c r="B43" s="12"/>
      <c r="C43" s="4" t="s">
        <v>34</v>
      </c>
      <c r="D43" s="43"/>
      <c r="S43" s="13"/>
    </row>
    <row r="44" spans="2:19" x14ac:dyDescent="0.25">
      <c r="B44" s="12"/>
      <c r="C44" s="4" t="s">
        <v>35</v>
      </c>
      <c r="D44" s="43"/>
      <c r="S44" s="13"/>
    </row>
    <row r="45" spans="2:19" x14ac:dyDescent="0.25">
      <c r="B45" s="12"/>
      <c r="C45" s="4" t="s">
        <v>36</v>
      </c>
      <c r="D45" s="43"/>
      <c r="S45" s="13"/>
    </row>
    <row r="46" spans="2:19" x14ac:dyDescent="0.25">
      <c r="B46" s="12"/>
      <c r="C46" s="4" t="s">
        <v>37</v>
      </c>
      <c r="D46" s="43"/>
      <c r="S46" s="13"/>
    </row>
    <row r="47" spans="2:19" x14ac:dyDescent="0.25">
      <c r="B47" s="12"/>
      <c r="C47" s="4" t="s">
        <v>38</v>
      </c>
      <c r="D47" s="43"/>
      <c r="S47" s="13"/>
    </row>
    <row r="48" spans="2:19" x14ac:dyDescent="0.25">
      <c r="B48" s="12"/>
      <c r="C48" s="4" t="s">
        <v>39</v>
      </c>
      <c r="D48" s="43"/>
      <c r="S48" s="13"/>
    </row>
    <row r="49" spans="2:19" x14ac:dyDescent="0.25">
      <c r="B49" s="12"/>
      <c r="C49" s="4" t="s">
        <v>40</v>
      </c>
      <c r="D49" s="43"/>
      <c r="S49" s="13"/>
    </row>
    <row r="50" spans="2:19" x14ac:dyDescent="0.25">
      <c r="B50" s="12"/>
      <c r="C50" s="4" t="s">
        <v>41</v>
      </c>
      <c r="D50" s="43"/>
      <c r="S50" s="13"/>
    </row>
    <row r="51" spans="2:19" x14ac:dyDescent="0.25">
      <c r="B51" s="12"/>
      <c r="C51" s="4" t="s">
        <v>42</v>
      </c>
      <c r="D51" s="43"/>
      <c r="S51" s="13"/>
    </row>
    <row r="52" spans="2:19" x14ac:dyDescent="0.25">
      <c r="B52" s="12"/>
      <c r="C52" s="4" t="s">
        <v>43</v>
      </c>
      <c r="D52" s="43"/>
      <c r="S52" s="13"/>
    </row>
    <row r="53" spans="2:19" x14ac:dyDescent="0.25">
      <c r="B53" s="12"/>
      <c r="C53" s="4" t="s">
        <v>44</v>
      </c>
      <c r="D53" s="43"/>
      <c r="S53" s="13"/>
    </row>
    <row r="54" spans="2:19" x14ac:dyDescent="0.25">
      <c r="B54" s="12"/>
      <c r="C54" s="4" t="s">
        <v>45</v>
      </c>
      <c r="D54" s="43"/>
      <c r="S54" s="13"/>
    </row>
    <row r="55" spans="2:19" x14ac:dyDescent="0.25">
      <c r="B55" s="12"/>
      <c r="C55" s="4" t="s">
        <v>46</v>
      </c>
      <c r="D55" s="43"/>
      <c r="S55" s="13"/>
    </row>
    <row r="56" spans="2:19" x14ac:dyDescent="0.25">
      <c r="B56" s="12"/>
      <c r="C56" s="4" t="s">
        <v>47</v>
      </c>
      <c r="D56" s="43"/>
      <c r="S56" s="13"/>
    </row>
    <row r="57" spans="2:19" x14ac:dyDescent="0.25">
      <c r="B57" s="12"/>
      <c r="C57" s="4" t="s">
        <v>48</v>
      </c>
      <c r="D57" s="43"/>
      <c r="S57" s="13"/>
    </row>
    <row r="58" spans="2:19" x14ac:dyDescent="0.25">
      <c r="B58" s="12"/>
      <c r="C58" s="4" t="s">
        <v>49</v>
      </c>
      <c r="D58" s="43"/>
      <c r="S58" s="13"/>
    </row>
    <row r="59" spans="2:19" x14ac:dyDescent="0.25">
      <c r="B59" s="12"/>
      <c r="C59" s="4" t="s">
        <v>50</v>
      </c>
      <c r="D59" s="43"/>
      <c r="S59" s="13"/>
    </row>
    <row r="60" spans="2:19" ht="18" thickBot="1" x14ac:dyDescent="0.35">
      <c r="B60" s="12"/>
      <c r="C60" s="6" t="s">
        <v>73</v>
      </c>
      <c r="D60" s="39">
        <f>D8</f>
        <v>0</v>
      </c>
      <c r="E60" s="7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3"/>
    </row>
    <row r="61" spans="2:19" ht="17.25" x14ac:dyDescent="0.3">
      <c r="B61" s="12"/>
      <c r="C61" s="18"/>
      <c r="D61" s="22"/>
      <c r="E61" s="1"/>
      <c r="S61" s="13"/>
    </row>
    <row r="62" spans="2:19" ht="17.25" x14ac:dyDescent="0.3">
      <c r="B62" s="12"/>
      <c r="C62" s="18">
        <v>2031</v>
      </c>
      <c r="D62" s="1"/>
      <c r="I62" s="41" t="s">
        <v>80</v>
      </c>
      <c r="L62" s="41" t="s">
        <v>80</v>
      </c>
      <c r="O62" s="41" t="s">
        <v>80</v>
      </c>
      <c r="Q62" s="41" t="s">
        <v>80</v>
      </c>
      <c r="R62" s="41"/>
      <c r="S62" s="13"/>
    </row>
    <row r="63" spans="2:19" ht="18" thickBot="1" x14ac:dyDescent="0.35">
      <c r="B63" s="12"/>
      <c r="C63" s="18" t="s">
        <v>68</v>
      </c>
      <c r="D63" s="1"/>
      <c r="F63" t="s">
        <v>52</v>
      </c>
      <c r="G63" t="s">
        <v>53</v>
      </c>
      <c r="H63" t="s">
        <v>54</v>
      </c>
      <c r="I63" t="s">
        <v>55</v>
      </c>
      <c r="J63" t="s">
        <v>56</v>
      </c>
      <c r="K63" t="s">
        <v>57</v>
      </c>
      <c r="L63" t="s">
        <v>58</v>
      </c>
      <c r="M63" t="s">
        <v>59</v>
      </c>
      <c r="N63" t="s">
        <v>60</v>
      </c>
      <c r="O63" t="s">
        <v>61</v>
      </c>
      <c r="P63" t="s">
        <v>62</v>
      </c>
      <c r="Q63" t="s">
        <v>63</v>
      </c>
      <c r="R63" t="s">
        <v>71</v>
      </c>
      <c r="S63" s="13"/>
    </row>
    <row r="64" spans="2:19" ht="47.25" thickTop="1" thickBot="1" x14ac:dyDescent="0.35">
      <c r="B64" s="12"/>
      <c r="C64" s="21" t="s">
        <v>69</v>
      </c>
      <c r="D64" s="42" t="s">
        <v>81</v>
      </c>
      <c r="E64" s="40" t="s">
        <v>77</v>
      </c>
      <c r="F64" s="3">
        <v>0.15</v>
      </c>
      <c r="G64" s="3">
        <v>0.08</v>
      </c>
      <c r="H64" s="3">
        <v>0.08</v>
      </c>
      <c r="I64" s="3">
        <v>0.1</v>
      </c>
      <c r="J64" s="3">
        <v>0.08</v>
      </c>
      <c r="K64" s="3">
        <v>0.08</v>
      </c>
      <c r="L64" s="3">
        <v>0.1</v>
      </c>
      <c r="M64" s="3">
        <v>0.08</v>
      </c>
      <c r="N64" s="3">
        <v>0.08</v>
      </c>
      <c r="O64" s="3">
        <v>0.1</v>
      </c>
      <c r="P64" s="3">
        <v>0.02</v>
      </c>
      <c r="Q64" s="3">
        <v>0.05</v>
      </c>
      <c r="R64" s="1"/>
      <c r="S64" s="13"/>
    </row>
    <row r="65" spans="2:19" ht="16.5" thickTop="1" thickBot="1" x14ac:dyDescent="0.3">
      <c r="B65" s="12"/>
      <c r="C65" s="2" t="s">
        <v>64</v>
      </c>
      <c r="D65" s="45"/>
      <c r="E65" s="46"/>
      <c r="I65" s="20">
        <f>IF(D65="nee",-10%,0)</f>
        <v>0</v>
      </c>
      <c r="J65" s="20" t="str">
        <f>IF(AND(MONTH($E65)=5,YEAR($E65)=I8),10%,"")</f>
        <v/>
      </c>
      <c r="K65" s="20" t="str">
        <f>IF(AND(MONTH($E65)=6,YEAR($E65)=I8),10%,"")</f>
        <v/>
      </c>
      <c r="L65" s="20" t="str">
        <f>IF(AND(MONTH($E65)=7,YEAR($E65)=I8),10%,"")</f>
        <v/>
      </c>
      <c r="M65" s="20" t="str">
        <f>IF(AND(MONTH($E65)=8,YEAR($E65)=I8),10%,"")</f>
        <v/>
      </c>
      <c r="N65" s="20" t="str">
        <f>IF(AND(MONTH($E65)=9,YEAR($E65)=I8),10%,"")</f>
        <v/>
      </c>
      <c r="O65" s="20" t="str">
        <f>IF(AND(MONTH($E65)=10,YEAR($E65)=I8),10%,"")</f>
        <v/>
      </c>
      <c r="P65" s="20" t="str">
        <f>IF(AND(MONTH($E65)=11,YEAR($E65)=I8),10%,"")</f>
        <v/>
      </c>
      <c r="Q65" s="20" t="str">
        <f>IF(AND(MONTH($E65)=12,YEAR($E65)=I8),10%,"")</f>
        <v/>
      </c>
      <c r="R65" s="20" t="str">
        <f>IF(YEAR($E65)=(I8+1),10%,"")</f>
        <v/>
      </c>
      <c r="S65" s="13"/>
    </row>
    <row r="66" spans="2:19" ht="15.75" thickBot="1" x14ac:dyDescent="0.3">
      <c r="B66" s="12"/>
      <c r="C66" s="23" t="s">
        <v>65</v>
      </c>
      <c r="D66" s="47"/>
      <c r="E66" s="48"/>
      <c r="L66" s="20">
        <f>IF($D66="nee",-10%,0)</f>
        <v>0</v>
      </c>
      <c r="M66" s="20" t="str">
        <f>IF(AND(MONTH($E66)=8,YEAR($E66)=I8),10%,"")</f>
        <v/>
      </c>
      <c r="N66" s="20" t="str">
        <f>IF(AND(MONTH($E66)=9,YEAR($E66)=I8),10%,"")</f>
        <v/>
      </c>
      <c r="O66" s="20" t="str">
        <f>IF(AND(MONTH($E66)=10,YEAR($E66)=I8),10%,"")</f>
        <v/>
      </c>
      <c r="P66" s="20" t="str">
        <f>IF(AND(MONTH($E66)=11,YEAR($E66)=I8),10%,"")</f>
        <v/>
      </c>
      <c r="Q66" s="20" t="str">
        <f>IF(AND(MONTH($E66)=12,YEAR($E66)=I8),10%,"")</f>
        <v/>
      </c>
      <c r="R66" s="20" t="str">
        <f>IF(YEAR($E66)=(I8+1),10%,"")</f>
        <v/>
      </c>
      <c r="S66" s="13"/>
    </row>
    <row r="67" spans="2:19" ht="15.75" thickBot="1" x14ac:dyDescent="0.3">
      <c r="B67" s="12"/>
      <c r="C67" s="23" t="s">
        <v>66</v>
      </c>
      <c r="D67" s="47"/>
      <c r="E67" s="48"/>
      <c r="O67" s="20">
        <f>IF($D67="nee",-10%,0)</f>
        <v>0</v>
      </c>
      <c r="P67" s="20" t="str">
        <f>IF(AND(MONTH($E67)=11,YEAR($E67)=I8),10%,"")</f>
        <v/>
      </c>
      <c r="Q67" s="20" t="str">
        <f>IF(AND(MONTH($E67)=12,YEAR($E67)=I8),10%,"")</f>
        <v/>
      </c>
      <c r="R67" s="20" t="str">
        <f>IF(YEAR($E67)=(I8+1),10%,"")</f>
        <v/>
      </c>
      <c r="S67" s="13"/>
    </row>
    <row r="68" spans="2:19" ht="15.75" thickBot="1" x14ac:dyDescent="0.3">
      <c r="B68" s="12"/>
      <c r="C68" s="23" t="s">
        <v>67</v>
      </c>
      <c r="D68" s="49"/>
      <c r="E68" s="50"/>
      <c r="Q68" s="20">
        <f>IF($D68="nee",-7%,0)</f>
        <v>0</v>
      </c>
      <c r="R68" s="20" t="str">
        <f>IF(YEAR($E68)=(I8+1),5%,"")</f>
        <v/>
      </c>
      <c r="S68" s="13"/>
    </row>
    <row r="69" spans="2:19" x14ac:dyDescent="0.25">
      <c r="B69" s="12"/>
      <c r="C69" s="24" t="s">
        <v>70</v>
      </c>
      <c r="D69" s="19"/>
      <c r="E69" s="19"/>
      <c r="F69" s="3">
        <f t="shared" ref="F69:R69" si="0">F64+SUM(F65:F68)</f>
        <v>0.15</v>
      </c>
      <c r="G69" s="3">
        <f t="shared" si="0"/>
        <v>0.08</v>
      </c>
      <c r="H69" s="3">
        <f t="shared" si="0"/>
        <v>0.08</v>
      </c>
      <c r="I69" s="3">
        <f t="shared" si="0"/>
        <v>0.1</v>
      </c>
      <c r="J69" s="3">
        <f t="shared" si="0"/>
        <v>0.08</v>
      </c>
      <c r="K69" s="3">
        <f t="shared" si="0"/>
        <v>0.08</v>
      </c>
      <c r="L69" s="3">
        <f t="shared" si="0"/>
        <v>0.1</v>
      </c>
      <c r="M69" s="3">
        <f t="shared" si="0"/>
        <v>0.08</v>
      </c>
      <c r="N69" s="3">
        <f t="shared" si="0"/>
        <v>0.08</v>
      </c>
      <c r="O69" s="3">
        <f t="shared" si="0"/>
        <v>0.1</v>
      </c>
      <c r="P69" s="3">
        <f t="shared" si="0"/>
        <v>0.02</v>
      </c>
      <c r="Q69" s="3">
        <f t="shared" si="0"/>
        <v>0.05</v>
      </c>
      <c r="R69" s="3">
        <f t="shared" si="0"/>
        <v>0</v>
      </c>
      <c r="S69" s="13"/>
    </row>
    <row r="70" spans="2:19" x14ac:dyDescent="0.25">
      <c r="B70" s="12"/>
      <c r="C70" s="25"/>
      <c r="D70" s="37" t="s">
        <v>79</v>
      </c>
      <c r="E70" s="22">
        <f>SUM(F70:R70)</f>
        <v>0</v>
      </c>
      <c r="F70" s="22">
        <f>F69*$D$60</f>
        <v>0</v>
      </c>
      <c r="G70" s="22">
        <f t="shared" ref="G70:R70" si="1">G69*$D$60</f>
        <v>0</v>
      </c>
      <c r="H70" s="22">
        <f t="shared" si="1"/>
        <v>0</v>
      </c>
      <c r="I70" s="22">
        <f t="shared" si="1"/>
        <v>0</v>
      </c>
      <c r="J70" s="22">
        <f t="shared" si="1"/>
        <v>0</v>
      </c>
      <c r="K70" s="22">
        <f t="shared" si="1"/>
        <v>0</v>
      </c>
      <c r="L70" s="22">
        <f t="shared" si="1"/>
        <v>0</v>
      </c>
      <c r="M70" s="22">
        <f t="shared" si="1"/>
        <v>0</v>
      </c>
      <c r="N70" s="22">
        <f t="shared" si="1"/>
        <v>0</v>
      </c>
      <c r="O70" s="22">
        <f t="shared" si="1"/>
        <v>0</v>
      </c>
      <c r="P70" s="22">
        <f t="shared" si="1"/>
        <v>0</v>
      </c>
      <c r="Q70" s="22">
        <f t="shared" si="1"/>
        <v>0</v>
      </c>
      <c r="R70" s="22">
        <f t="shared" si="1"/>
        <v>0</v>
      </c>
      <c r="S70" s="13"/>
    </row>
    <row r="71" spans="2:19" x14ac:dyDescent="0.25">
      <c r="B71" s="12"/>
      <c r="C71" s="26" t="s">
        <v>72</v>
      </c>
      <c r="D71" s="3"/>
      <c r="E71" s="3"/>
      <c r="F71" s="36">
        <v>45689</v>
      </c>
      <c r="G71" s="36">
        <v>45717</v>
      </c>
      <c r="H71" s="36">
        <v>45748</v>
      </c>
      <c r="I71" s="36">
        <v>45778</v>
      </c>
      <c r="J71" s="36">
        <v>45809</v>
      </c>
      <c r="K71" s="36">
        <v>45839</v>
      </c>
      <c r="L71" s="36">
        <v>45870</v>
      </c>
      <c r="M71" s="36">
        <v>45901</v>
      </c>
      <c r="N71" s="36">
        <v>45931</v>
      </c>
      <c r="O71" s="36">
        <v>45962</v>
      </c>
      <c r="P71" s="36">
        <v>45992</v>
      </c>
      <c r="Q71" s="36">
        <v>46023</v>
      </c>
      <c r="R71" s="36">
        <v>46054</v>
      </c>
      <c r="S71" s="13"/>
    </row>
    <row r="72" spans="2:19" ht="15.75" thickBot="1" x14ac:dyDescent="0.3">
      <c r="B72" s="14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7"/>
    </row>
    <row r="73" spans="2:19" ht="15.75" thickTop="1" x14ac:dyDescent="0.25"/>
  </sheetData>
  <sheetProtection algorithmName="SHA-512" hashValue="c3V9jMI+sqLuhondsr/Ojlb3PaOKYVNFm74QgEAS8HYpi8aMJ5NIHxBCKrCWn/10jYRV6/sb/XEqR9BKacm33Q==" saltValue="NkqubE6qtuj6ZvGJ0oVnDA==" spinCount="100000" sheet="1" objects="1" scenarios="1"/>
  <dataValidations count="1">
    <dataValidation type="list" allowBlank="1" showInputMessage="1" showErrorMessage="1" sqref="D65:D68" xr:uid="{9C7B5BFB-2391-4668-BC4F-C92F87B417A0}">
      <formula1>"ja, nee"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2026</vt:lpstr>
      <vt:lpstr>2027</vt:lpstr>
      <vt:lpstr>2028</vt:lpstr>
      <vt:lpstr>2029</vt:lpstr>
      <vt:lpstr>2030 (verlenging 1)</vt:lpstr>
      <vt:lpstr>2031 (verlenging 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van de vijver</dc:creator>
  <cp:lastModifiedBy>Lex van de vijver</cp:lastModifiedBy>
  <dcterms:created xsi:type="dcterms:W3CDTF">2025-06-18T10:10:46Z</dcterms:created>
  <dcterms:modified xsi:type="dcterms:W3CDTF">2025-09-19T12:50:44Z</dcterms:modified>
</cp:coreProperties>
</file>