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drance.sharepoint.com/sites/projecten/Gedeelde documenten/Aventus - 3648/2887 - Aanbesteding onderhoud/4. EW/1. Publicatie- aanbestedingstukken/1. Onderhoudsovereenkomst/4. Officiele bijlagen/"/>
    </mc:Choice>
  </mc:AlternateContent>
  <xr:revisionPtr revIDLastSave="397" documentId="8_{B6934AD4-AFB9-4B3D-842D-111C8935AEF1}" xr6:coauthVersionLast="47" xr6:coauthVersionMax="47" xr10:uidLastSave="{450A257C-E201-47A9-B484-25C22FA7ADC5}"/>
  <bookViews>
    <workbookView xWindow="-98" yWindow="-98" windowWidth="21795" windowHeight="12975" xr2:uid="{C1EDD113-4B4B-456E-AB8E-5A2778020C38}"/>
  </bookViews>
  <sheets>
    <sheet name="Rekenschema - Aventus" sheetId="1" r:id="rId1"/>
  </sheets>
  <definedNames>
    <definedName name="_xlnm.Print_Area" localSheetId="0">'Rekenschema - Aventus'!$A$1:$F$57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 l="1"/>
  <c r="F16" i="1"/>
  <c r="F20" i="1"/>
  <c r="F17" i="1" l="1"/>
  <c r="F15" i="1"/>
  <c r="F13" i="1"/>
  <c r="F12" i="1"/>
  <c r="F14" i="1"/>
  <c r="F11" i="1"/>
  <c r="F40" i="1"/>
  <c r="F39" i="1"/>
  <c r="F38" i="1"/>
  <c r="F35" i="1"/>
  <c r="F34" i="1"/>
  <c r="F33" i="1"/>
  <c r="F32" i="1"/>
  <c r="F31" i="1"/>
  <c r="F30" i="1"/>
  <c r="F29" i="1"/>
  <c r="F22" i="1"/>
  <c r="F21" i="1"/>
  <c r="F23" i="1" l="1"/>
  <c r="F25" i="1" s="1"/>
  <c r="F41" i="1"/>
  <c r="F43" i="1" s="1"/>
  <c r="F45" i="1" l="1"/>
</calcChain>
</file>

<file path=xl/sharedStrings.xml><?xml version="1.0" encoding="utf-8"?>
<sst xmlns="http://schemas.openxmlformats.org/spreadsheetml/2006/main" count="66" uniqueCount="42">
  <si>
    <t xml:space="preserve">Materiaal </t>
  </si>
  <si>
    <t>Aantal</t>
  </si>
  <si>
    <t>Tarief/opslag</t>
  </si>
  <si>
    <t>Kosten</t>
  </si>
  <si>
    <t>Gunningscriterium</t>
  </si>
  <si>
    <t>versie 1.0</t>
  </si>
  <si>
    <t>Rekenschema correctief onderhoud en regiewerk</t>
  </si>
  <si>
    <t>n.v.t.</t>
  </si>
  <si>
    <t>Contractbeheerder</t>
  </si>
  <si>
    <t>Projectleider (E/W)</t>
  </si>
  <si>
    <t>Materieel</t>
  </si>
  <si>
    <t>Onderaanneming (derden)</t>
  </si>
  <si>
    <t>Werkzaamheden weekend/feestdagen (00.00-00.00)</t>
  </si>
  <si>
    <t>Subtotaal</t>
  </si>
  <si>
    <t>Winst/risico</t>
  </si>
  <si>
    <t>Totaal correctief en regiewerk</t>
  </si>
  <si>
    <t>Totaal projectmatig werk</t>
  </si>
  <si>
    <t>Rekenschema projectmatig werk</t>
  </si>
  <si>
    <t>Preventief onderhoud</t>
  </si>
  <si>
    <t>Monteur (leidinggevend) (E/W)</t>
  </si>
  <si>
    <t>Totaalsom preventief onderhoud (incl. opslag + overhead)</t>
  </si>
  <si>
    <t>Toelichting:</t>
  </si>
  <si>
    <t>Het gunningscriterium betreft het totaal van preventief onderhoud, correctief onderhoud + regiewerk én projectmatig werk.</t>
  </si>
  <si>
    <t>De rekenschema's voor correctief onderhoud + regiewerk én projectmatige werken hebben betrekking op één kalenderjaar.</t>
  </si>
  <si>
    <t>+avond/nacht</t>
  </si>
  <si>
    <t>+weekend/feestd.</t>
  </si>
  <si>
    <t>Alle geel gearceerde velden dienen ingevuld te worden, deze bedragen/percentages zullen worden opgenomen in het contract.</t>
  </si>
  <si>
    <t>De totaalsom voor het preventief onderhoud dient te corresponderen met de inschrijving (contract datasheet) in Qur+.</t>
  </si>
  <si>
    <t>Genoemde aantal uren/bedragen zijn indicatief en hier kunnen door inschrijver geen rechten aan ontleend worden.</t>
  </si>
  <si>
    <t>Voor beide rekenschema's dient het toeslagpercentage voor werkzaamheden in de avond/nacht en tijdens weekend/feestdagen ingevuld te worden, dit percentage is van toepassing op alle voorkomende functies.</t>
  </si>
  <si>
    <t>Alle opgenomen bedragen zijn exclusief BTW.</t>
  </si>
  <si>
    <t>excl. BTW</t>
  </si>
  <si>
    <t>Deelnemende aanbieder:</t>
  </si>
  <si>
    <t>Monteur (E/W)</t>
  </si>
  <si>
    <t>Werkzaamheden avond/nacht (17.00-8.00)</t>
  </si>
  <si>
    <t>Servicemonteur/ service technicus/ beheertechnicus (E/W)</t>
  </si>
  <si>
    <t>Inspecteur / specialist  (E/W)</t>
  </si>
  <si>
    <t>Werkvoorbereider/ Engineer (E/W)</t>
  </si>
  <si>
    <t>Op werkdagen tussen 08.00-17.00h gelden de standaard uurtarieven en worden geen toeslagen berekend.</t>
  </si>
  <si>
    <t>Aanbesteding raamovereenkomst Aventus</t>
  </si>
  <si>
    <t xml:space="preserve">Deel van het projectmatig werken kan aanbestedingsplichtig zijn of Opdrachtgever kan ervoor kiezen deze aan te besteden. </t>
  </si>
  <si>
    <t>De totale omvang van het projectmatig werken is mede afhankelijk van organisatiewijzigingen en planvorming binnen Aventus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</si>
</sst>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2" borderId="8" xfId="2" applyFont="1" applyFill="1" applyBorder="1" applyAlignment="1" applyProtection="1">
      <alignment horizontal="right"/>
      <protection locked="0"/>
    </xf>
    <xf numFmtId="9" fontId="0" fillId="2" borderId="8" xfId="0" applyNumberFormat="1" applyFill="1" applyBorder="1" applyAlignment="1" applyProtection="1">
      <alignment horizontal="right"/>
      <protection locked="0"/>
    </xf>
    <xf numFmtId="9" fontId="0" fillId="2" borderId="9" xfId="0" applyNumberFormat="1" applyFill="1" applyBorder="1" applyAlignment="1" applyProtection="1">
      <alignment horizontal="right"/>
      <protection locked="0"/>
    </xf>
    <xf numFmtId="9" fontId="0" fillId="2" borderId="1" xfId="0" applyNumberFormat="1" applyFill="1" applyBorder="1" applyAlignment="1" applyProtection="1">
      <alignment horizontal="right"/>
      <protection locked="0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4" fontId="0" fillId="3" borderId="0" xfId="1" applyNumberFormat="1" applyFont="1" applyFill="1"/>
    <xf numFmtId="44" fontId="0" fillId="3" borderId="0" xfId="1" applyFont="1" applyFill="1" applyAlignment="1">
      <alignment horizontal="right"/>
    </xf>
    <xf numFmtId="44" fontId="0" fillId="3" borderId="0" xfId="1" applyFont="1" applyFill="1"/>
    <xf numFmtId="9" fontId="0" fillId="3" borderId="0" xfId="0" applyNumberFormat="1" applyFill="1"/>
    <xf numFmtId="44" fontId="0" fillId="3" borderId="0" xfId="0" applyNumberFormat="1" applyFill="1" applyAlignment="1">
      <alignment horizontal="right"/>
    </xf>
    <xf numFmtId="44" fontId="0" fillId="3" borderId="0" xfId="0" applyNumberFormat="1" applyFill="1"/>
    <xf numFmtId="44" fontId="2" fillId="3" borderId="4" xfId="0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44" fontId="2" fillId="3" borderId="7" xfId="0" applyNumberFormat="1" applyFont="1" applyFill="1" applyBorder="1"/>
    <xf numFmtId="0" fontId="4" fillId="3" borderId="0" xfId="0" applyFont="1" applyFill="1"/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49" fontId="7" fillId="3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right" vertical="top"/>
    </xf>
    <xf numFmtId="164" fontId="2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164" fontId="0" fillId="3" borderId="0" xfId="0" applyNumberFormat="1" applyFill="1"/>
    <xf numFmtId="44" fontId="0" fillId="2" borderId="0" xfId="1" applyFont="1" applyFill="1" applyBorder="1" applyAlignment="1" applyProtection="1">
      <alignment horizontal="right"/>
      <protection locked="0"/>
    </xf>
    <xf numFmtId="0" fontId="5" fillId="3" borderId="0" xfId="0" applyFont="1" applyFill="1" applyAlignment="1">
      <alignment horizontal="left" wrapText="1"/>
    </xf>
    <xf numFmtId="0" fontId="9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50</xdr:row>
      <xdr:rowOff>308520</xdr:rowOff>
    </xdr:from>
    <xdr:to>
      <xdr:col>5</xdr:col>
      <xdr:colOff>915875</xdr:colOff>
      <xdr:row>55</xdr:row>
      <xdr:rowOff>10998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BB10FD5-C270-4BA9-869C-825C11D2F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1205120"/>
          <a:ext cx="1334975" cy="786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2631-82DD-4F6E-8CFE-F3999DADAB99}">
  <sheetPr>
    <pageSetUpPr fitToPage="1"/>
  </sheetPr>
  <dimension ref="A1:K68"/>
  <sheetViews>
    <sheetView tabSelected="1" zoomScaleNormal="100" workbookViewId="0">
      <selection activeCell="A4" sqref="A4"/>
    </sheetView>
  </sheetViews>
  <sheetFormatPr defaultColWidth="9.19921875" defaultRowHeight="14.25" x14ac:dyDescent="0.45"/>
  <cols>
    <col min="1" max="1" width="53.796875" style="6" bestFit="1" customWidth="1"/>
    <col min="2" max="2" width="14.53125" style="6" bestFit="1" customWidth="1"/>
    <col min="3" max="3" width="11.53125" style="6" bestFit="1" customWidth="1"/>
    <col min="4" max="4" width="15.19921875" style="6" bestFit="1" customWidth="1"/>
    <col min="5" max="5" width="17.796875" style="6" bestFit="1" customWidth="1"/>
    <col min="6" max="6" width="14.19921875" style="6" bestFit="1" customWidth="1"/>
    <col min="7" max="9" width="13.796875" style="6" bestFit="1" customWidth="1"/>
    <col min="10" max="10" width="9" style="6"/>
    <col min="11" max="11" width="12" style="6" bestFit="1" customWidth="1"/>
    <col min="12" max="16384" width="9.19921875" style="6"/>
  </cols>
  <sheetData>
    <row r="1" spans="1:11" x14ac:dyDescent="0.45">
      <c r="A1" s="5" t="s">
        <v>39</v>
      </c>
      <c r="E1" s="7" t="s">
        <v>5</v>
      </c>
    </row>
    <row r="2" spans="1:11" x14ac:dyDescent="0.45">
      <c r="A2" s="5"/>
      <c r="E2" s="7"/>
    </row>
    <row r="3" spans="1:11" x14ac:dyDescent="0.45">
      <c r="A3" s="5" t="s">
        <v>32</v>
      </c>
      <c r="E3" s="7"/>
    </row>
    <row r="4" spans="1:11" ht="15.75" customHeight="1" x14ac:dyDescent="0.45">
      <c r="A4" s="30"/>
    </row>
    <row r="5" spans="1:11" ht="15.75" customHeight="1" x14ac:dyDescent="0.45">
      <c r="A5" s="5"/>
    </row>
    <row r="6" spans="1:11" ht="6.75" customHeight="1" x14ac:dyDescent="0.45">
      <c r="A6" s="5"/>
      <c r="B6" s="8"/>
      <c r="C6" s="8"/>
      <c r="D6" s="8"/>
      <c r="E6" s="8"/>
      <c r="F6" s="9"/>
    </row>
    <row r="7" spans="1:11" x14ac:dyDescent="0.45">
      <c r="A7" s="10" t="s">
        <v>18</v>
      </c>
      <c r="B7" s="26" t="s">
        <v>1</v>
      </c>
      <c r="C7" s="11"/>
      <c r="D7" s="11"/>
      <c r="E7" s="11" t="s">
        <v>2</v>
      </c>
      <c r="F7" s="11" t="s">
        <v>3</v>
      </c>
    </row>
    <row r="8" spans="1:11" x14ac:dyDescent="0.45">
      <c r="A8" s="6" t="s">
        <v>20</v>
      </c>
      <c r="B8" s="12" t="s">
        <v>7</v>
      </c>
      <c r="E8" s="13" t="s">
        <v>7</v>
      </c>
      <c r="F8" s="29">
        <v>0</v>
      </c>
      <c r="G8" s="31"/>
      <c r="I8" s="14"/>
    </row>
    <row r="9" spans="1:11" ht="20.25" customHeight="1" x14ac:dyDescent="0.45">
      <c r="B9" s="13"/>
      <c r="C9" s="42"/>
      <c r="D9" s="42"/>
      <c r="E9" s="13"/>
      <c r="F9" s="28" t="s">
        <v>31</v>
      </c>
    </row>
    <row r="10" spans="1:11" x14ac:dyDescent="0.45">
      <c r="A10" s="10" t="s">
        <v>6</v>
      </c>
      <c r="B10" s="26" t="s">
        <v>1</v>
      </c>
      <c r="C10" s="27" t="s">
        <v>24</v>
      </c>
      <c r="D10" s="27" t="s">
        <v>25</v>
      </c>
      <c r="E10" s="11" t="s">
        <v>2</v>
      </c>
      <c r="F10" s="11" t="s">
        <v>3</v>
      </c>
      <c r="H10" s="5"/>
    </row>
    <row r="11" spans="1:11" x14ac:dyDescent="0.45">
      <c r="A11" s="6" t="s">
        <v>8</v>
      </c>
      <c r="B11" s="13">
        <v>50</v>
      </c>
      <c r="C11" s="24">
        <v>0</v>
      </c>
      <c r="D11" s="24">
        <v>0</v>
      </c>
      <c r="E11" s="32">
        <v>0</v>
      </c>
      <c r="F11" s="15">
        <f>(E11*B11)+(E11*E18*C11)+(E11*E19*D11)</f>
        <v>0</v>
      </c>
      <c r="K11" s="16"/>
    </row>
    <row r="12" spans="1:11" x14ac:dyDescent="0.45">
      <c r="A12" s="6" t="s">
        <v>9</v>
      </c>
      <c r="B12" s="13">
        <v>80</v>
      </c>
      <c r="C12" s="24">
        <v>0</v>
      </c>
      <c r="D12" s="24">
        <v>0</v>
      </c>
      <c r="E12" s="32">
        <v>0</v>
      </c>
      <c r="F12" s="15">
        <f>(E12*B12)+(E12*E18*C12)+(E12*E19*D12)</f>
        <v>0</v>
      </c>
      <c r="K12" s="16"/>
    </row>
    <row r="13" spans="1:11" x14ac:dyDescent="0.45">
      <c r="A13" s="6" t="s">
        <v>37</v>
      </c>
      <c r="B13" s="13">
        <v>160</v>
      </c>
      <c r="C13" s="24">
        <v>0</v>
      </c>
      <c r="D13" s="24">
        <v>0</v>
      </c>
      <c r="E13" s="32">
        <v>0</v>
      </c>
      <c r="F13" s="15">
        <f>(E13*B13)+(E13*E18*C13)+(E13*E19*D13)</f>
        <v>0</v>
      </c>
      <c r="K13" s="16"/>
    </row>
    <row r="14" spans="1:11" x14ac:dyDescent="0.45">
      <c r="A14" s="6" t="s">
        <v>19</v>
      </c>
      <c r="B14" s="13">
        <v>0</v>
      </c>
      <c r="C14" s="24">
        <v>0</v>
      </c>
      <c r="D14" s="24">
        <v>0</v>
      </c>
      <c r="E14" s="32">
        <v>0</v>
      </c>
      <c r="F14" s="15">
        <f>(E14*B14)+(E14*E18*C14)+(E14*E19*D14)</f>
        <v>0</v>
      </c>
      <c r="K14" s="16"/>
    </row>
    <row r="15" spans="1:11" x14ac:dyDescent="0.45">
      <c r="A15" s="6" t="s">
        <v>33</v>
      </c>
      <c r="B15" s="13">
        <v>0</v>
      </c>
      <c r="C15" s="24">
        <v>0</v>
      </c>
      <c r="D15" s="24">
        <v>0</v>
      </c>
      <c r="E15" s="32">
        <v>0</v>
      </c>
      <c r="F15" s="15">
        <f>(E15*B15)+(E15*E18*C15)+(E15*E19*D15)</f>
        <v>0</v>
      </c>
      <c r="K15" s="16"/>
    </row>
    <row r="16" spans="1:11" x14ac:dyDescent="0.45">
      <c r="A16" s="6" t="s">
        <v>35</v>
      </c>
      <c r="B16" s="13">
        <v>300</v>
      </c>
      <c r="C16" s="24">
        <v>0</v>
      </c>
      <c r="D16" s="24">
        <v>0</v>
      </c>
      <c r="E16" s="32">
        <v>0</v>
      </c>
      <c r="F16" s="15">
        <f>(E16*B16)+(E16*E18*C16)+(E16*E19*D16)</f>
        <v>0</v>
      </c>
      <c r="K16" s="16"/>
    </row>
    <row r="17" spans="1:11" x14ac:dyDescent="0.45">
      <c r="A17" s="6" t="s">
        <v>36</v>
      </c>
      <c r="B17" s="13">
        <v>0</v>
      </c>
      <c r="C17" s="24">
        <v>0</v>
      </c>
      <c r="D17" s="24">
        <v>0</v>
      </c>
      <c r="E17" s="32">
        <v>0</v>
      </c>
      <c r="F17" s="15">
        <f>(E17*B17)+(E17*E18*C17)+(E17*E19*D17)</f>
        <v>0</v>
      </c>
      <c r="K17" s="16"/>
    </row>
    <row r="18" spans="1:11" x14ac:dyDescent="0.45">
      <c r="A18" s="6" t="s">
        <v>34</v>
      </c>
      <c r="B18" s="13">
        <v>0</v>
      </c>
      <c r="C18" s="24">
        <v>0</v>
      </c>
      <c r="D18" s="24">
        <v>0</v>
      </c>
      <c r="E18" s="1">
        <v>0</v>
      </c>
      <c r="F18" s="15"/>
      <c r="K18" s="16"/>
    </row>
    <row r="19" spans="1:11" x14ac:dyDescent="0.45">
      <c r="A19" s="6" t="s">
        <v>12</v>
      </c>
      <c r="B19" s="13">
        <v>0</v>
      </c>
      <c r="C19" s="24">
        <v>0</v>
      </c>
      <c r="D19" s="24">
        <v>0</v>
      </c>
      <c r="E19" s="1">
        <v>0</v>
      </c>
      <c r="F19" s="15"/>
      <c r="K19" s="16"/>
    </row>
    <row r="20" spans="1:11" x14ac:dyDescent="0.45">
      <c r="A20" s="6" t="s">
        <v>10</v>
      </c>
      <c r="B20" s="15">
        <v>0</v>
      </c>
      <c r="C20" s="25"/>
      <c r="D20" s="25"/>
      <c r="E20" s="1">
        <v>0</v>
      </c>
      <c r="F20" s="15">
        <f>(1+E20)*B20</f>
        <v>0</v>
      </c>
      <c r="K20" s="16"/>
    </row>
    <row r="21" spans="1:11" x14ac:dyDescent="0.45">
      <c r="A21" s="6" t="s">
        <v>0</v>
      </c>
      <c r="B21" s="15">
        <v>20000</v>
      </c>
      <c r="C21" s="25"/>
      <c r="D21" s="25"/>
      <c r="E21" s="2">
        <v>0</v>
      </c>
      <c r="F21" s="15">
        <f>(1+E21)*B21</f>
        <v>20000</v>
      </c>
      <c r="I21" s="14"/>
      <c r="J21" s="17"/>
      <c r="K21" s="16"/>
    </row>
    <row r="22" spans="1:11" x14ac:dyDescent="0.45">
      <c r="A22" s="6" t="s">
        <v>11</v>
      </c>
      <c r="B22" s="15">
        <v>30000</v>
      </c>
      <c r="C22" s="25"/>
      <c r="D22" s="25"/>
      <c r="E22" s="3">
        <v>0</v>
      </c>
      <c r="F22" s="15">
        <f>(1+E22)*B22</f>
        <v>30000</v>
      </c>
      <c r="I22" s="14"/>
      <c r="J22" s="17"/>
      <c r="K22" s="16"/>
    </row>
    <row r="23" spans="1:11" x14ac:dyDescent="0.45">
      <c r="B23" s="13"/>
      <c r="C23" s="13"/>
      <c r="D23" s="13"/>
      <c r="E23" s="13" t="s">
        <v>13</v>
      </c>
      <c r="F23" s="18">
        <f>SUM(F11:F22)</f>
        <v>50000</v>
      </c>
      <c r="K23" s="19"/>
    </row>
    <row r="24" spans="1:11" x14ac:dyDescent="0.45">
      <c r="B24" s="13"/>
      <c r="C24" s="13"/>
      <c r="D24" s="13"/>
      <c r="E24" s="13" t="s">
        <v>14</v>
      </c>
      <c r="F24" s="4">
        <v>0</v>
      </c>
    </row>
    <row r="25" spans="1:11" x14ac:dyDescent="0.45">
      <c r="B25" s="40" t="s">
        <v>15</v>
      </c>
      <c r="C25" s="41"/>
      <c r="D25" s="41"/>
      <c r="E25" s="41"/>
      <c r="F25" s="20">
        <f>(1+F24)*F23</f>
        <v>50000</v>
      </c>
      <c r="G25" s="19"/>
    </row>
    <row r="26" spans="1:11" x14ac:dyDescent="0.45">
      <c r="B26" s="21"/>
      <c r="C26" s="21"/>
      <c r="D26" s="21"/>
      <c r="E26" s="21"/>
      <c r="F26" s="28" t="s">
        <v>31</v>
      </c>
    </row>
    <row r="27" spans="1:11" x14ac:dyDescent="0.45">
      <c r="B27" s="13"/>
      <c r="C27" s="13"/>
      <c r="D27" s="13"/>
      <c r="E27" s="13"/>
      <c r="F27" s="13"/>
    </row>
    <row r="28" spans="1:11" x14ac:dyDescent="0.45">
      <c r="A28" s="10" t="s">
        <v>17</v>
      </c>
      <c r="B28" s="26" t="s">
        <v>1</v>
      </c>
      <c r="C28" s="11"/>
      <c r="D28" s="11"/>
      <c r="E28" s="11" t="s">
        <v>2</v>
      </c>
      <c r="F28" s="11" t="s">
        <v>3</v>
      </c>
    </row>
    <row r="29" spans="1:11" s="5" customFormat="1" x14ac:dyDescent="0.45">
      <c r="A29" s="6" t="s">
        <v>8</v>
      </c>
      <c r="B29" s="13">
        <v>0</v>
      </c>
      <c r="C29" s="24">
        <v>0</v>
      </c>
      <c r="D29" s="24">
        <v>0</v>
      </c>
      <c r="E29" s="32">
        <v>0</v>
      </c>
      <c r="F29" s="15">
        <f t="shared" ref="F29:F37" si="0">E29*B29</f>
        <v>0</v>
      </c>
    </row>
    <row r="30" spans="1:11" x14ac:dyDescent="0.45">
      <c r="A30" s="6" t="s">
        <v>9</v>
      </c>
      <c r="B30" s="13">
        <v>750</v>
      </c>
      <c r="C30" s="24">
        <v>0</v>
      </c>
      <c r="D30" s="24">
        <v>0</v>
      </c>
      <c r="E30" s="32">
        <v>0</v>
      </c>
      <c r="F30" s="15">
        <f t="shared" si="0"/>
        <v>0</v>
      </c>
      <c r="K30" s="16"/>
    </row>
    <row r="31" spans="1:11" x14ac:dyDescent="0.45">
      <c r="A31" s="6" t="s">
        <v>37</v>
      </c>
      <c r="B31" s="13">
        <v>1500</v>
      </c>
      <c r="C31" s="24">
        <v>0</v>
      </c>
      <c r="D31" s="24">
        <v>0</v>
      </c>
      <c r="E31" s="32">
        <v>0</v>
      </c>
      <c r="F31" s="15">
        <f t="shared" si="0"/>
        <v>0</v>
      </c>
      <c r="K31" s="16"/>
    </row>
    <row r="32" spans="1:11" x14ac:dyDescent="0.45">
      <c r="A32" s="6" t="s">
        <v>19</v>
      </c>
      <c r="B32" s="13">
        <v>1500</v>
      </c>
      <c r="C32" s="24">
        <v>0</v>
      </c>
      <c r="D32" s="24">
        <v>0</v>
      </c>
      <c r="E32" s="32">
        <v>0</v>
      </c>
      <c r="F32" s="15">
        <f t="shared" si="0"/>
        <v>0</v>
      </c>
      <c r="I32" s="14"/>
      <c r="J32" s="17"/>
      <c r="K32" s="16"/>
    </row>
    <row r="33" spans="1:11" x14ac:dyDescent="0.45">
      <c r="A33" s="6" t="s">
        <v>33</v>
      </c>
      <c r="B33" s="13">
        <v>3000</v>
      </c>
      <c r="C33" s="24">
        <v>0</v>
      </c>
      <c r="D33" s="24">
        <v>0</v>
      </c>
      <c r="E33" s="32">
        <v>0</v>
      </c>
      <c r="F33" s="15">
        <f t="shared" si="0"/>
        <v>0</v>
      </c>
      <c r="H33" s="5"/>
      <c r="I33" s="14"/>
      <c r="J33" s="17"/>
      <c r="K33" s="16"/>
    </row>
    <row r="34" spans="1:11" x14ac:dyDescent="0.45">
      <c r="A34" s="6" t="s">
        <v>35</v>
      </c>
      <c r="B34" s="13">
        <v>0</v>
      </c>
      <c r="C34" s="24">
        <v>0</v>
      </c>
      <c r="D34" s="24">
        <v>0</v>
      </c>
      <c r="E34" s="32">
        <v>0</v>
      </c>
      <c r="F34" s="15">
        <f t="shared" si="0"/>
        <v>0</v>
      </c>
      <c r="K34" s="19"/>
    </row>
    <row r="35" spans="1:11" x14ac:dyDescent="0.45">
      <c r="A35" s="6" t="s">
        <v>36</v>
      </c>
      <c r="B35" s="13">
        <v>750</v>
      </c>
      <c r="C35" s="24">
        <v>0</v>
      </c>
      <c r="D35" s="24">
        <v>0</v>
      </c>
      <c r="E35" s="32">
        <v>0</v>
      </c>
      <c r="F35" s="15">
        <f t="shared" si="0"/>
        <v>0</v>
      </c>
    </row>
    <row r="36" spans="1:11" x14ac:dyDescent="0.45">
      <c r="A36" s="6" t="s">
        <v>34</v>
      </c>
      <c r="B36" s="13">
        <v>0</v>
      </c>
      <c r="C36" s="24">
        <v>0</v>
      </c>
      <c r="D36" s="24">
        <v>0</v>
      </c>
      <c r="E36" s="1">
        <v>0</v>
      </c>
      <c r="F36" s="15">
        <f t="shared" si="0"/>
        <v>0</v>
      </c>
    </row>
    <row r="37" spans="1:11" x14ac:dyDescent="0.45">
      <c r="A37" s="6" t="s">
        <v>12</v>
      </c>
      <c r="B37" s="13">
        <v>0</v>
      </c>
      <c r="C37" s="24">
        <v>0</v>
      </c>
      <c r="D37" s="24">
        <v>0</v>
      </c>
      <c r="E37" s="1">
        <v>0</v>
      </c>
      <c r="F37" s="15">
        <f t="shared" si="0"/>
        <v>0</v>
      </c>
    </row>
    <row r="38" spans="1:11" x14ac:dyDescent="0.45">
      <c r="A38" s="6" t="s">
        <v>10</v>
      </c>
      <c r="B38" s="15">
        <v>0</v>
      </c>
      <c r="C38" s="15"/>
      <c r="D38" s="15"/>
      <c r="E38" s="1">
        <v>0</v>
      </c>
      <c r="F38" s="15">
        <f>(1+E38)*B38</f>
        <v>0</v>
      </c>
    </row>
    <row r="39" spans="1:11" x14ac:dyDescent="0.45">
      <c r="A39" s="6" t="s">
        <v>0</v>
      </c>
      <c r="B39" s="15">
        <v>375000</v>
      </c>
      <c r="C39" s="15"/>
      <c r="D39" s="15"/>
      <c r="E39" s="1">
        <v>0</v>
      </c>
      <c r="F39" s="15">
        <f>(1+E39)*B39</f>
        <v>375000</v>
      </c>
    </row>
    <row r="40" spans="1:11" x14ac:dyDescent="0.45">
      <c r="A40" s="6" t="s">
        <v>11</v>
      </c>
      <c r="B40" s="15">
        <v>375000</v>
      </c>
      <c r="C40" s="15"/>
      <c r="D40" s="15"/>
      <c r="E40" s="1">
        <v>0</v>
      </c>
      <c r="F40" s="15">
        <f>(1+E40)*B40</f>
        <v>375000</v>
      </c>
    </row>
    <row r="41" spans="1:11" x14ac:dyDescent="0.45">
      <c r="B41" s="13"/>
      <c r="C41" s="13"/>
      <c r="D41" s="13"/>
      <c r="E41" s="13" t="s">
        <v>13</v>
      </c>
      <c r="F41" s="18">
        <f>SUM(F29:F40)</f>
        <v>750000</v>
      </c>
    </row>
    <row r="42" spans="1:11" x14ac:dyDescent="0.45">
      <c r="B42" s="13"/>
      <c r="C42" s="13"/>
      <c r="D42" s="13"/>
      <c r="E42" s="13" t="s">
        <v>14</v>
      </c>
      <c r="F42" s="4">
        <v>0</v>
      </c>
      <c r="G42" s="14"/>
      <c r="H42" s="31"/>
      <c r="I42" s="16"/>
    </row>
    <row r="43" spans="1:11" x14ac:dyDescent="0.45">
      <c r="B43" s="40" t="s">
        <v>16</v>
      </c>
      <c r="C43" s="41"/>
      <c r="D43" s="41"/>
      <c r="E43" s="41"/>
      <c r="F43" s="20">
        <f>(1+F42)*F41</f>
        <v>750000</v>
      </c>
    </row>
    <row r="44" spans="1:11" ht="33.75" customHeight="1" thickBot="1" x14ac:dyDescent="0.5">
      <c r="B44" s="13"/>
      <c r="C44" s="13"/>
      <c r="D44" s="13"/>
      <c r="E44" s="13"/>
      <c r="F44" s="28" t="s">
        <v>31</v>
      </c>
      <c r="H44" s="19"/>
    </row>
    <row r="45" spans="1:11" ht="14.65" thickBot="1" x14ac:dyDescent="0.5">
      <c r="B45" s="38" t="s">
        <v>4</v>
      </c>
      <c r="C45" s="39"/>
      <c r="D45" s="39"/>
      <c r="E45" s="39"/>
      <c r="F45" s="22">
        <f>F8+F25+F43</f>
        <v>800000</v>
      </c>
    </row>
    <row r="46" spans="1:11" x14ac:dyDescent="0.45">
      <c r="F46" s="28" t="s">
        <v>31</v>
      </c>
    </row>
    <row r="47" spans="1:11" x14ac:dyDescent="0.45">
      <c r="A47" s="23" t="s">
        <v>21</v>
      </c>
    </row>
    <row r="48" spans="1:11" x14ac:dyDescent="0.45">
      <c r="A48" s="36" t="s">
        <v>26</v>
      </c>
      <c r="B48" s="36"/>
      <c r="C48" s="36"/>
      <c r="D48" s="36"/>
      <c r="E48" s="36"/>
    </row>
    <row r="49" spans="1:5" x14ac:dyDescent="0.45">
      <c r="A49" s="36" t="s">
        <v>27</v>
      </c>
      <c r="B49" s="36"/>
      <c r="C49" s="36"/>
      <c r="D49" s="36"/>
      <c r="E49" s="36"/>
    </row>
    <row r="50" spans="1:5" x14ac:dyDescent="0.45">
      <c r="A50" s="36" t="s">
        <v>28</v>
      </c>
      <c r="B50" s="36"/>
      <c r="C50" s="36"/>
      <c r="D50" s="36"/>
      <c r="E50" s="36"/>
    </row>
    <row r="51" spans="1:5" ht="26.25" customHeight="1" x14ac:dyDescent="0.45">
      <c r="A51" s="37" t="s">
        <v>29</v>
      </c>
      <c r="B51" s="37"/>
      <c r="C51" s="37"/>
      <c r="D51" s="37"/>
      <c r="E51" s="37"/>
    </row>
    <row r="52" spans="1:5" s="34" customFormat="1" ht="14.25" customHeight="1" x14ac:dyDescent="0.45">
      <c r="A52" s="37" t="s">
        <v>38</v>
      </c>
      <c r="B52" s="37"/>
      <c r="C52" s="37"/>
      <c r="D52" s="37"/>
      <c r="E52" s="37"/>
    </row>
    <row r="53" spans="1:5" s="34" customFormat="1" x14ac:dyDescent="0.45">
      <c r="A53" s="35" t="s">
        <v>40</v>
      </c>
      <c r="B53" s="33"/>
      <c r="C53" s="33"/>
      <c r="D53" s="33"/>
      <c r="E53" s="33"/>
    </row>
    <row r="54" spans="1:5" s="34" customFormat="1" x14ac:dyDescent="0.45">
      <c r="A54" s="35" t="s">
        <v>41</v>
      </c>
      <c r="B54" s="33"/>
      <c r="C54" s="33"/>
      <c r="D54" s="33"/>
      <c r="E54" s="33"/>
    </row>
    <row r="55" spans="1:5" x14ac:dyDescent="0.45">
      <c r="A55" s="36" t="s">
        <v>23</v>
      </c>
      <c r="B55" s="36"/>
      <c r="C55" s="36"/>
      <c r="D55" s="36"/>
      <c r="E55" s="36"/>
    </row>
    <row r="56" spans="1:5" x14ac:dyDescent="0.45">
      <c r="A56" s="36" t="s">
        <v>22</v>
      </c>
      <c r="B56" s="36"/>
      <c r="C56" s="36"/>
      <c r="D56" s="36"/>
      <c r="E56" s="36"/>
    </row>
    <row r="57" spans="1:5" x14ac:dyDescent="0.45">
      <c r="A57" s="36" t="s">
        <v>30</v>
      </c>
      <c r="B57" s="36"/>
      <c r="C57" s="36"/>
      <c r="D57" s="36"/>
      <c r="E57" s="36"/>
    </row>
    <row r="68" spans="1:1" x14ac:dyDescent="0.45">
      <c r="A68" s="5"/>
    </row>
  </sheetData>
  <sheetProtection algorithmName="SHA-512" hashValue="++3qveel7h3RH0rQmaaGH1XH1wivL5CsChv4c3mrh8yrwYYKXgRm1u/WlbYzCLpNw5JqpY22wAHuk7ERljjL6A==" saltValue="Km0vCpXQ3bYnhLkUlceUhg==" spinCount="100000" sheet="1" selectLockedCells="1"/>
  <mergeCells count="12">
    <mergeCell ref="B45:E45"/>
    <mergeCell ref="B25:E25"/>
    <mergeCell ref="B43:E43"/>
    <mergeCell ref="C9:D9"/>
    <mergeCell ref="A48:E48"/>
    <mergeCell ref="A57:E57"/>
    <mergeCell ref="A49:E49"/>
    <mergeCell ref="A50:E50"/>
    <mergeCell ref="A51:E51"/>
    <mergeCell ref="A55:E55"/>
    <mergeCell ref="A56:E56"/>
    <mergeCell ref="A52:E52"/>
  </mergeCells>
  <pageMargins left="0.25" right="0.25" top="0.75" bottom="0.75" header="0.3" footer="0.3"/>
  <pageSetup paperSize="8" fitToWidth="0" orientation="portrait" r:id="rId1"/>
  <ignoredErrors>
    <ignoredError sqref="F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0430B92C5AAF4283EFBCBA8672BC33" ma:contentTypeVersion="10" ma:contentTypeDescription="Een nieuw document maken." ma:contentTypeScope="" ma:versionID="6f05260b326431461dca626354bcc6b8">
  <xsd:schema xmlns:xsd="http://www.w3.org/2001/XMLSchema" xmlns:xs="http://www.w3.org/2001/XMLSchema" xmlns:p="http://schemas.microsoft.com/office/2006/metadata/properties" xmlns:ns2="89a585ce-9259-4c6e-8d51-37d70dbf09e9" xmlns:ns3="67a3950a-2f56-4687-9487-44688e42ea04" targetNamespace="http://schemas.microsoft.com/office/2006/metadata/properties" ma:root="true" ma:fieldsID="9e5a151aad860cdf43db13c829eb50fd" ns2:_="" ns3:_="">
    <xsd:import namespace="89a585ce-9259-4c6e-8d51-37d70dbf09e9"/>
    <xsd:import namespace="67a3950a-2f56-4687-9487-44688e42e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585ce-9259-4c6e-8d51-37d70dbf0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3950a-2f56-4687-9487-44688e42ea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d35f49-0c08-44f7-b3dd-f660dd285fbb}" ma:internalName="TaxCatchAll" ma:showField="CatchAllData" ma:web="67a3950a-2f56-4687-9487-44688e42e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a3950a-2f56-4687-9487-44688e42ea04" xsi:nil="true"/>
    <lcf76f155ced4ddcb4097134ff3c332f xmlns="89a585ce-9259-4c6e-8d51-37d70dbf09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991E8D-822D-4248-8E30-C5E9743D42EA}"/>
</file>

<file path=customXml/itemProps2.xml><?xml version="1.0" encoding="utf-8"?>
<ds:datastoreItem xmlns:ds="http://schemas.openxmlformats.org/officeDocument/2006/customXml" ds:itemID="{D3214A43-8179-4B9A-952A-816D10A09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619E0-0783-456B-BC14-62314100840A}">
  <ds:schemaRefs>
    <ds:schemaRef ds:uri="http://www.w3.org/XML/1998/namespace"/>
    <ds:schemaRef ds:uri="http://schemas.microsoft.com/office/2006/documentManagement/types"/>
    <ds:schemaRef ds:uri="aaa45abe-98fe-441e-aba8-37725d01c3fd"/>
    <ds:schemaRef ds:uri="http://schemas.microsoft.com/office/2006/metadata/properties"/>
    <ds:schemaRef ds:uri="0784f6a0-e8d8-4b23-b401-1ca87443563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Rekenschema - Aventus</vt:lpstr>
      <vt:lpstr>'Rekenschema - Aventus'!Afdrukbereik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Hoving | Quadrance</dc:creator>
  <cp:lastModifiedBy>Selinde Wübkes | Quadrance</cp:lastModifiedBy>
  <cp:lastPrinted>2021-12-06T08:42:21Z</cp:lastPrinted>
  <dcterms:created xsi:type="dcterms:W3CDTF">2021-12-02T10:09:10Z</dcterms:created>
  <dcterms:modified xsi:type="dcterms:W3CDTF">2026-02-08T20:09:06Z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0x010100B40430B92C5AAF4283EFBCBA8672BC33</vt:lpwstr>
  </property>
  <property fmtid="{D5CDD505-2E9C-101B-9397-08002B2CF9AE}" pid="3" name="Order">
    <vt:r8>2433600</vt:r8>
  </property>
  <property fmtid="{D5CDD505-2E9C-101B-9397-08002B2CF9AE}" pid="4" name="MediaServiceImageTags">
    <vt:lpwstr/>
  </property>
</Properties>
</file>