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28"/>
  <workbookPr codeName="ThisWorkbook" defaultThemeVersion="124226"/>
  <mc:AlternateContent xmlns:mc="http://schemas.openxmlformats.org/markup-compatibility/2006">
    <mc:Choice Requires="x15">
      <x15ac:absPath xmlns:x15ac="http://schemas.microsoft.com/office/spreadsheetml/2010/11/ac" url="https://omo365.sharepoint.com/sites/Vastgoeddigitaalbeheerinkaart-ProjectgroepMJOP/Shared Documents/Projectgroep MJOP/EA MJOP/2. Aanbestedingsdocumenten/"/>
    </mc:Choice>
  </mc:AlternateContent>
  <xr:revisionPtr revIDLastSave="396" documentId="8_{D1049FFC-FA73-4A65-BC57-92573D40421E}" xr6:coauthVersionLast="47" xr6:coauthVersionMax="47" xr10:uidLastSave="{F469D92F-135B-4F24-9980-29F5FBC72B48}"/>
  <bookViews>
    <workbookView xWindow="28680" yWindow="-120" windowWidth="29040" windowHeight="15720" xr2:uid="{00000000-000D-0000-FFFF-FFFF00000000}"/>
  </bookViews>
  <sheets>
    <sheet name="Calculatieblad" sheetId="5" r:id="rId1"/>
    <sheet name="Blad1" sheetId="2" state="hidden"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2" i="5" l="1"/>
  <c r="E61" i="5"/>
  <c r="G61" i="5" s="1"/>
  <c r="G33" i="5"/>
  <c r="G38" i="5"/>
  <c r="G39" i="5"/>
  <c r="G40" i="5"/>
  <c r="G41" i="5"/>
  <c r="G42" i="5"/>
  <c r="G45" i="5"/>
  <c r="G50" i="5"/>
  <c r="G53" i="5"/>
  <c r="G54" i="5"/>
  <c r="G55" i="5"/>
  <c r="G56" i="5"/>
  <c r="G57" i="5"/>
  <c r="G59" i="5"/>
  <c r="G60" i="5"/>
  <c r="G13" i="5"/>
  <c r="G14" i="5"/>
  <c r="G15" i="5"/>
  <c r="G17" i="5"/>
  <c r="G18" i="5"/>
  <c r="G19" i="5"/>
  <c r="G20" i="5"/>
  <c r="G23" i="5"/>
  <c r="G25" i="5"/>
  <c r="G26" i="5"/>
  <c r="G27" i="5"/>
  <c r="G28" i="5"/>
  <c r="E63" i="5"/>
  <c r="G63" i="5" s="1"/>
  <c r="E62" i="5"/>
  <c r="G62" i="5" s="1"/>
  <c r="E52" i="5"/>
  <c r="G52" i="5" s="1"/>
  <c r="E51" i="5"/>
  <c r="G51" i="5" s="1"/>
  <c r="E48" i="5"/>
  <c r="G48" i="5" s="1"/>
  <c r="E47" i="5"/>
  <c r="G47" i="5" s="1"/>
  <c r="E46" i="5"/>
  <c r="G46" i="5" s="1"/>
  <c r="E44" i="5"/>
  <c r="G44" i="5" s="1"/>
  <c r="E43" i="5"/>
  <c r="G43" i="5" s="1"/>
  <c r="E37" i="5"/>
  <c r="G37" i="5" s="1"/>
  <c r="E36" i="5"/>
  <c r="G36" i="5" s="1"/>
  <c r="E35" i="5"/>
  <c r="G35" i="5" s="1"/>
  <c r="E34" i="5"/>
  <c r="G34" i="5" s="1"/>
  <c r="E31" i="5"/>
  <c r="G31" i="5" s="1"/>
  <c r="E30" i="5"/>
  <c r="G30" i="5" s="1"/>
  <c r="E29" i="5"/>
  <c r="G29" i="5" s="1"/>
  <c r="E24" i="5"/>
  <c r="G24" i="5" s="1"/>
  <c r="E22" i="5"/>
  <c r="G22" i="5" s="1"/>
  <c r="E21" i="5"/>
  <c r="G21" i="5" s="1"/>
  <c r="E16" i="5"/>
  <c r="E64" i="5" l="1"/>
  <c r="G16" i="5"/>
  <c r="D64" i="5"/>
  <c r="G64" i="5" l="1"/>
  <c r="G66" i="5" s="1"/>
</calcChain>
</file>

<file path=xl/sharedStrings.xml><?xml version="1.0" encoding="utf-8"?>
<sst xmlns="http://schemas.openxmlformats.org/spreadsheetml/2006/main" count="171" uniqueCount="139">
  <si>
    <t>Calculatieblad</t>
  </si>
  <si>
    <t>Meerjarenonderhoudsplan (MJOP)</t>
  </si>
  <si>
    <t>OMO</t>
  </si>
  <si>
    <t xml:space="preserve">Kenmerk uitvraag: </t>
  </si>
  <si>
    <t>SG Kwadrant</t>
  </si>
  <si>
    <t>Cambreur a</t>
  </si>
  <si>
    <t>Dongen, Mgr. Shaepmanlaan 13</t>
  </si>
  <si>
    <t>Cambreur b</t>
  </si>
  <si>
    <t>Dongen, Mgr. Shaepmanlaan 2</t>
  </si>
  <si>
    <t>SG Tongerlo</t>
  </si>
  <si>
    <t>Da Vinci</t>
  </si>
  <si>
    <t>Roosendaal, Bovendonk 1</t>
  </si>
  <si>
    <t>Gertrudis</t>
  </si>
  <si>
    <t>Roosendaal, Vincentuisstraat 51-53</t>
  </si>
  <si>
    <t>Munnikenheide College Rucphen</t>
  </si>
  <si>
    <t>Rucphen, Bosheidestraat 1</t>
  </si>
  <si>
    <t>Munnikenheide College trivium 100</t>
  </si>
  <si>
    <t>Etten-Leur, trivium 100</t>
  </si>
  <si>
    <t>Munnikenheide College trivium 60</t>
  </si>
  <si>
    <t>Etten-Leur, trivium 60</t>
  </si>
  <si>
    <t>Roncalli</t>
  </si>
  <si>
    <t>Bergen op Zoom, Tuinderspad 6</t>
  </si>
  <si>
    <t>2College</t>
  </si>
  <si>
    <t>Cobbenhagenmavo</t>
  </si>
  <si>
    <t>Tilburg, Jac van Vollenhovenstraat 260</t>
  </si>
  <si>
    <t>Jozefmavo</t>
  </si>
  <si>
    <t>Tilburg, Sportweg 11</t>
  </si>
  <si>
    <t>Ruivenmavo</t>
  </si>
  <si>
    <t>Berkel Enschot, Vlierakkerhof 1</t>
  </si>
  <si>
    <t>Durendael</t>
  </si>
  <si>
    <t>Oisterwijk, Van Kemenadelaan 5</t>
  </si>
  <si>
    <t>Gymnasium Beekvliet</t>
  </si>
  <si>
    <t>St. Michielsgestel, beekvlietstraat 4</t>
  </si>
  <si>
    <t>OS Boxtel</t>
  </si>
  <si>
    <t xml:space="preserve">Boxtel, Baanderherenweg 2 </t>
  </si>
  <si>
    <t>Jacob-Roelandslyceum</t>
  </si>
  <si>
    <t>Boxtel, Grote Beemd 3</t>
  </si>
  <si>
    <t>Maaslandcollege</t>
  </si>
  <si>
    <t>Oss, Vianenstraat 1</t>
  </si>
  <si>
    <t>Maurick College</t>
  </si>
  <si>
    <t>Vught, Titus Brandsmalaan 1</t>
  </si>
  <si>
    <t>Parmant Scholen</t>
  </si>
  <si>
    <t xml:space="preserve">VEAR Eindhoven = innova </t>
  </si>
  <si>
    <t>Eindhoven, Geert Grootestraat 1-01</t>
  </si>
  <si>
    <t>SG de Langstraat</t>
  </si>
  <si>
    <t>De Overlaat</t>
  </si>
  <si>
    <t>Waalwijk, Eikendonklaan 3</t>
  </si>
  <si>
    <t>SG Helmond</t>
  </si>
  <si>
    <t>Dr. Knippenbergcollege</t>
  </si>
  <si>
    <t>Helmond, Rembrandtlaan 30</t>
  </si>
  <si>
    <t>Elzendaalcollege-Metameer</t>
  </si>
  <si>
    <t>Elzendaalcollege Gennep</t>
  </si>
  <si>
    <t>Gennep, Stiemensweg 40</t>
  </si>
  <si>
    <t>Elzendaalcollege onderbouw</t>
  </si>
  <si>
    <t>Boxmeer, Stationsweg 38</t>
  </si>
  <si>
    <t>VO Veghel</t>
  </si>
  <si>
    <t>Fioretti College</t>
  </si>
  <si>
    <t>Veghel, Muntelaar 4</t>
  </si>
  <si>
    <t>Zwijsen College</t>
  </si>
  <si>
    <t>Veghel, Pr.W.A. Sportpark 15</t>
  </si>
  <si>
    <t>IVO Deurne</t>
  </si>
  <si>
    <t>Deurne, Burg. Roefslaan 11</t>
  </si>
  <si>
    <t>Hub van Doornecollege</t>
  </si>
  <si>
    <t>Deurne, Vloeieindse dreef 1</t>
  </si>
  <si>
    <t>Peellandcollege</t>
  </si>
  <si>
    <t>Deurne, Vloeieindse dreef 5</t>
  </si>
  <si>
    <t>Totaal</t>
  </si>
  <si>
    <t>EA MJOP</t>
  </si>
  <si>
    <t>OMO bureau</t>
  </si>
  <si>
    <t>SG Bergen op Zoom</t>
  </si>
  <si>
    <t>MollerJuvenaat</t>
  </si>
  <si>
    <t>Bergen op Zoom, Bolwerk-Zuid 168</t>
  </si>
  <si>
    <t>Nevenvestiging MollerJuvenaat</t>
  </si>
  <si>
    <t>Bergen op Zoom, Noordzijde Zoom 61</t>
  </si>
  <si>
    <t>t Ravelijn</t>
  </si>
  <si>
    <t>Steenbergen (NB), Ravelijnstraat 2</t>
  </si>
  <si>
    <t>ZuidWestHoek College</t>
  </si>
  <si>
    <t>Ossendrecht, O.L.V. ter Duinenlaan 201</t>
  </si>
  <si>
    <t>Dr. Mollercollege</t>
  </si>
  <si>
    <t>Waalwijk, Olympiaweg 8b</t>
  </si>
  <si>
    <t>Walewyc Mavo</t>
  </si>
  <si>
    <t>Waalwijk, Olympiaweg 8a</t>
  </si>
  <si>
    <t>Praktijkcollege Helmond</t>
  </si>
  <si>
    <t>Helmond, Rembrandtlaan 26</t>
  </si>
  <si>
    <t>Helmond, Keizerin Marialaan 4</t>
  </si>
  <si>
    <t>Vakcollege Helmond</t>
  </si>
  <si>
    <t>Aloysius</t>
  </si>
  <si>
    <t>Eindhoven, Saenredamstraat 2</t>
  </si>
  <si>
    <t>Norbetrus</t>
  </si>
  <si>
    <t>Roosendaal, Lyceumlaan 10</t>
  </si>
  <si>
    <t>Sint-Janslyceum</t>
  </si>
  <si>
    <t>s-Hertogenbosch, Sweelinckplein 3</t>
  </si>
  <si>
    <t>Van Maerlant</t>
  </si>
  <si>
    <t>s-Hertogenbosch, Onderwijsboulevard 1</t>
  </si>
  <si>
    <t>Bossche Vakschool/Van Maerlant</t>
  </si>
  <si>
    <t>s-Hertogenbosch, Hervensebaan 5</t>
  </si>
  <si>
    <t>Nevenvestiging Bossche Vakschool</t>
  </si>
  <si>
    <t>s-Hertogenbosch, Aartshertogenlaan 108</t>
  </si>
  <si>
    <t>Eckartcollege - Locatie Nuenens college</t>
  </si>
  <si>
    <t>Nuenen, Sportlaan 8</t>
  </si>
  <si>
    <t>Tilburg, Spoorlaan 171</t>
  </si>
  <si>
    <t>Asten, Beatrixlaan 25</t>
  </si>
  <si>
    <t>Van Maerlant Lyceum</t>
  </si>
  <si>
    <t>Eindhoven, Jacob van Maerlantlaan 11</t>
  </si>
  <si>
    <t>Varendonck College Asten</t>
  </si>
  <si>
    <t>Varendonck College Someren</t>
  </si>
  <si>
    <t>Someren, Kanaalstraat 12-14</t>
  </si>
  <si>
    <t>Sint-Odulphuslyceum</t>
  </si>
  <si>
    <t>Tilburg, Noordhoekring 99</t>
  </si>
  <si>
    <t>Tilburg, Noordhoekring 182</t>
  </si>
  <si>
    <t>Sint-Odulphuslyceum-nevenvestiging</t>
  </si>
  <si>
    <t>Sondervick College</t>
  </si>
  <si>
    <t>Veldhoven, Knegseweg 30</t>
  </si>
  <si>
    <t>West-Brabant</t>
  </si>
  <si>
    <t>Midden-Brabant</t>
  </si>
  <si>
    <t>Locatie</t>
  </si>
  <si>
    <t>Adres</t>
  </si>
  <si>
    <t>BVO volgens BAG</t>
  </si>
  <si>
    <t>BVO vastgesteld of incl. marge 16%</t>
  </si>
  <si>
    <t>Baanderherencollege VMBO - praktijkonderwijs</t>
  </si>
  <si>
    <t>Inschrijfprijs geldt als vaste aanbiedingsprijs; fluctuaties in werkvolume geven geen recht op prijsaanpassing.</t>
  </si>
  <si>
    <t>Prijs per m2 excl. BTW</t>
  </si>
  <si>
    <t>Gemiddelde prijs per m2 excl. BTW</t>
  </si>
  <si>
    <t xml:space="preserve">Oost-Brabant </t>
  </si>
  <si>
    <t>Legenda</t>
  </si>
  <si>
    <t>In te vullen door inschrijver</t>
  </si>
  <si>
    <t xml:space="preserve">Rekent automatisch door </t>
  </si>
  <si>
    <t>Totaalbedrag excl. BTW</t>
  </si>
  <si>
    <t>Deurne, Burg. Roefslaan 13</t>
  </si>
  <si>
    <t>Sprongcollege*</t>
  </si>
  <si>
    <t>Alfrinkcollege*</t>
  </si>
  <si>
    <t>*Alfrinkcollege en Sprongcollege in één gebouw, BVO m2 opgeteld</t>
  </si>
  <si>
    <t>Naam</t>
  </si>
  <si>
    <t>Bedrijfsnaam</t>
  </si>
  <si>
    <t>Datum</t>
  </si>
  <si>
    <t>Handtekening</t>
  </si>
  <si>
    <t xml:space="preserve">Cel G-64 laat uw inschrijfprijs zien, waar op beoordeeld wordt. Wanneer deze 'rood' kleurt, is de totaalprijs onder of boven de gestelde grens en is uw inschrijving niet geldig. Wanneer deze 'groen' kleurt, heeft u een geldige inschrijfprijs ingevoerd. </t>
  </si>
  <si>
    <t>Wanneer u de BVO prijs invult voor elke locatie, wordt onderaan automatisch de gemiddelde prijs berekend per m2.</t>
  </si>
  <si>
    <t>Inschrijver dient op elke regel een prijs in te vullen (dit mag geen nulprijs zijn) en hierbij worden de gegevens gebruikt uit kolom 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</si>
</sst>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9" x14ac:knownFonts="1">
    <font>
      <sz val="11"/>
      <color theme="1"/>
      <name val="Calibri"/>
      <family val="2"/>
      <scheme val="minor"/>
    </font>
    <font>
      <sz val="9"/>
      <color theme="1"/>
      <name val="Verdana"/>
      <family val="2"/>
    </font>
    <font>
      <sz val="9"/>
      <color theme="1"/>
      <name val="Verdana"/>
      <family val="2"/>
    </font>
    <font>
      <sz val="9"/>
      <color theme="1"/>
      <name val="Verdana"/>
      <family val="2"/>
    </font>
    <font>
      <sz val="9"/>
      <color theme="1"/>
      <name val="Verdana"/>
      <family val="2"/>
    </font>
    <font>
      <sz val="9"/>
      <color theme="1"/>
      <name val="Verdana"/>
      <family val="2"/>
    </font>
    <font>
      <sz val="9"/>
      <color theme="1"/>
      <name val="Verdana"/>
      <family val="2"/>
    </font>
    <font>
      <sz val="9"/>
      <color theme="1"/>
      <name val="Verdana"/>
      <family val="2"/>
    </font>
    <font>
      <sz val="9"/>
      <color theme="1"/>
      <name val="Verdana"/>
      <family val="2"/>
    </font>
    <font>
      <sz val="9"/>
      <color theme="1"/>
      <name val="Verdana"/>
      <family val="2"/>
    </font>
    <font>
      <b/>
      <sz val="9"/>
      <color theme="1"/>
      <name val="Verdana"/>
      <family val="2"/>
    </font>
    <font>
      <b/>
      <sz val="9"/>
      <name val="Verdana"/>
      <family val="2"/>
    </font>
    <font>
      <b/>
      <sz val="9"/>
      <color indexed="8"/>
      <name val="Verdana"/>
      <family val="2"/>
    </font>
    <font>
      <sz val="9"/>
      <name val="Verdana"/>
      <family val="2"/>
    </font>
    <font>
      <b/>
      <sz val="14"/>
      <color rgb="FF009FE3"/>
      <name val="Verdana"/>
      <family val="2"/>
    </font>
    <font>
      <sz val="11"/>
      <color theme="1"/>
      <name val="Calibri"/>
      <family val="2"/>
      <scheme val="minor"/>
    </font>
    <font>
      <i/>
      <sz val="9"/>
      <color theme="1"/>
      <name val="Verdana"/>
      <family val="2"/>
    </font>
    <font>
      <i/>
      <sz val="9"/>
      <name val="Verdana"/>
      <family val="2"/>
    </font>
    <font>
      <sz val="9"/>
      <color theme="1"/>
      <name val="Verdana"/>
    </font>
  </fonts>
  <fills count="6">
    <fill>
      <patternFill patternType="none"/>
    </fill>
    <fill>
      <patternFill patternType="gray125"/>
    </fill>
    <fill>
      <patternFill patternType="solid">
        <fgColor theme="0" tint="-0.14999847407452621"/>
        <bgColor indexed="64"/>
      </patternFill>
    </fill>
    <fill>
      <patternFill patternType="solid">
        <fgColor rgb="FF92D050"/>
        <bgColor indexed="64"/>
      </patternFill>
    </fill>
    <fill>
      <patternFill patternType="solid">
        <fgColor theme="9" tint="0.59999389629810485"/>
        <bgColor indexed="64"/>
      </patternFill>
    </fill>
    <fill>
      <patternFill patternType="solid">
        <fgColor theme="8" tint="0.59999389629810485"/>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44" fontId="15" fillId="0" borderId="0" applyFont="0" applyFill="0" applyBorder="0" applyAlignment="0" applyProtection="0"/>
  </cellStyleXfs>
  <cellXfs count="55">
    <xf numFmtId="0" fontId="0" fillId="0" borderId="0" xfId="0"/>
    <xf numFmtId="0" fontId="11" fillId="0" borderId="0" xfId="0" applyFont="1"/>
    <xf numFmtId="0" fontId="9" fillId="0" borderId="0" xfId="0" applyFont="1"/>
    <xf numFmtId="44" fontId="9" fillId="0" borderId="0" xfId="0" applyNumberFormat="1" applyFont="1" applyAlignment="1">
      <alignment wrapText="1"/>
    </xf>
    <xf numFmtId="0" fontId="12" fillId="0" borderId="0" xfId="0" applyFont="1"/>
    <xf numFmtId="0" fontId="13" fillId="0" borderId="0" xfId="0" applyFont="1"/>
    <xf numFmtId="0" fontId="14" fillId="0" borderId="0" xfId="0" applyFont="1"/>
    <xf numFmtId="0" fontId="10" fillId="0" borderId="0" xfId="0" applyFont="1" applyAlignment="1">
      <alignment horizontal="left"/>
    </xf>
    <xf numFmtId="0" fontId="9" fillId="0" borderId="1" xfId="0" applyFont="1" applyBorder="1" applyAlignment="1">
      <alignment wrapText="1"/>
    </xf>
    <xf numFmtId="0" fontId="8" fillId="0" borderId="1" xfId="0" applyFont="1" applyBorder="1" applyAlignment="1">
      <alignment wrapText="1"/>
    </xf>
    <xf numFmtId="44" fontId="8" fillId="0" borderId="0" xfId="0" applyNumberFormat="1" applyFont="1" applyAlignment="1">
      <alignment wrapText="1"/>
    </xf>
    <xf numFmtId="0" fontId="8" fillId="0" borderId="0" xfId="0" applyFont="1"/>
    <xf numFmtId="0" fontId="8" fillId="0" borderId="1" xfId="0" quotePrefix="1" applyFont="1" applyBorder="1" applyAlignment="1">
      <alignment wrapText="1"/>
    </xf>
    <xf numFmtId="0" fontId="7" fillId="0" borderId="1" xfId="0" quotePrefix="1" applyFont="1" applyBorder="1" applyAlignment="1">
      <alignment wrapText="1"/>
    </xf>
    <xf numFmtId="0" fontId="7" fillId="0" borderId="1" xfId="0" applyFont="1" applyBorder="1" applyAlignment="1">
      <alignment wrapText="1"/>
    </xf>
    <xf numFmtId="0" fontId="10" fillId="2" borderId="1" xfId="0" applyFont="1" applyFill="1" applyBorder="1" applyAlignment="1">
      <alignment wrapText="1"/>
    </xf>
    <xf numFmtId="0" fontId="10" fillId="0" borderId="0" xfId="0" applyFont="1"/>
    <xf numFmtId="44" fontId="9" fillId="0" borderId="1" xfId="0" applyNumberFormat="1" applyFont="1" applyBorder="1" applyAlignment="1">
      <alignment wrapText="1"/>
    </xf>
    <xf numFmtId="0" fontId="13" fillId="0" borderId="1" xfId="0" applyFont="1" applyBorder="1" applyAlignment="1">
      <alignment horizontal="left" vertical="top"/>
    </xf>
    <xf numFmtId="0" fontId="5" fillId="0" borderId="1" xfId="0" applyFont="1" applyBorder="1" applyAlignment="1">
      <alignment wrapText="1"/>
    </xf>
    <xf numFmtId="44" fontId="4" fillId="0" borderId="0" xfId="0" applyNumberFormat="1" applyFont="1" applyAlignment="1">
      <alignment wrapText="1"/>
    </xf>
    <xf numFmtId="0" fontId="3" fillId="0" borderId="1" xfId="0" applyFont="1" applyBorder="1" applyAlignment="1">
      <alignment wrapText="1"/>
    </xf>
    <xf numFmtId="44" fontId="9" fillId="4" borderId="1" xfId="0" applyNumberFormat="1" applyFont="1" applyFill="1" applyBorder="1" applyAlignment="1">
      <alignment wrapText="1"/>
    </xf>
    <xf numFmtId="44" fontId="9" fillId="5" borderId="1" xfId="0" applyNumberFormat="1" applyFont="1" applyFill="1" applyBorder="1" applyAlignment="1">
      <alignment wrapText="1"/>
    </xf>
    <xf numFmtId="0" fontId="9" fillId="0" borderId="4" xfId="0" applyFont="1" applyBorder="1" applyAlignment="1">
      <alignment wrapText="1"/>
    </xf>
    <xf numFmtId="0" fontId="7" fillId="0" borderId="4" xfId="0" applyFont="1" applyBorder="1" applyAlignment="1">
      <alignment wrapText="1"/>
    </xf>
    <xf numFmtId="44" fontId="9" fillId="5" borderId="4" xfId="0" applyNumberFormat="1" applyFont="1" applyFill="1" applyBorder="1" applyAlignment="1">
      <alignment wrapText="1"/>
    </xf>
    <xf numFmtId="0" fontId="10" fillId="0" borderId="5" xfId="0" applyFont="1" applyBorder="1"/>
    <xf numFmtId="0" fontId="10" fillId="0" borderId="6" xfId="0" applyFont="1" applyBorder="1"/>
    <xf numFmtId="44" fontId="10" fillId="0" borderId="6" xfId="0" applyNumberFormat="1" applyFont="1" applyBorder="1"/>
    <xf numFmtId="44" fontId="10" fillId="3" borderId="7" xfId="1" applyFont="1" applyFill="1" applyBorder="1" applyAlignment="1" applyProtection="1">
      <alignment wrapText="1"/>
    </xf>
    <xf numFmtId="0" fontId="10" fillId="5" borderId="8" xfId="0" applyFont="1" applyFill="1" applyBorder="1" applyAlignment="1">
      <alignment horizontal="left"/>
    </xf>
    <xf numFmtId="44" fontId="10" fillId="5" borderId="9" xfId="0" applyNumberFormat="1" applyFont="1" applyFill="1" applyBorder="1"/>
    <xf numFmtId="0" fontId="1" fillId="0" borderId="0" xfId="0" applyFont="1"/>
    <xf numFmtId="0" fontId="16" fillId="0" borderId="0" xfId="0" applyFont="1"/>
    <xf numFmtId="44" fontId="16" fillId="0" borderId="0" xfId="0" applyNumberFormat="1" applyFont="1" applyAlignment="1">
      <alignment wrapText="1"/>
    </xf>
    <xf numFmtId="0" fontId="17" fillId="0" borderId="0" xfId="0" applyFont="1"/>
    <xf numFmtId="0" fontId="6" fillId="0" borderId="0" xfId="0" applyFont="1"/>
    <xf numFmtId="0" fontId="1" fillId="0" borderId="1" xfId="0" applyFont="1" applyBorder="1" applyAlignment="1">
      <alignment wrapText="1"/>
    </xf>
    <xf numFmtId="1" fontId="9" fillId="0" borderId="0" xfId="0" applyNumberFormat="1" applyFont="1" applyAlignment="1">
      <alignment wrapText="1"/>
    </xf>
    <xf numFmtId="1" fontId="10" fillId="2" borderId="1" xfId="0" applyNumberFormat="1" applyFont="1" applyFill="1" applyBorder="1" applyAlignment="1">
      <alignment wrapText="1"/>
    </xf>
    <xf numFmtId="1" fontId="9" fillId="0" borderId="1" xfId="0" applyNumberFormat="1" applyFont="1" applyBorder="1" applyAlignment="1">
      <alignment wrapText="1"/>
    </xf>
    <xf numFmtId="1" fontId="9" fillId="0" borderId="4" xfId="0" applyNumberFormat="1" applyFont="1" applyBorder="1" applyAlignment="1">
      <alignment wrapText="1"/>
    </xf>
    <xf numFmtId="1" fontId="10" fillId="0" borderId="6" xfId="0" applyNumberFormat="1" applyFont="1" applyBorder="1"/>
    <xf numFmtId="1" fontId="10" fillId="0" borderId="0" xfId="0" applyNumberFormat="1" applyFont="1"/>
    <xf numFmtId="1" fontId="9" fillId="0" borderId="0" xfId="0" applyNumberFormat="1" applyFont="1"/>
    <xf numFmtId="1" fontId="10" fillId="0" borderId="0" xfId="0" applyNumberFormat="1" applyFont="1" applyAlignment="1">
      <alignment wrapText="1"/>
    </xf>
    <xf numFmtId="0" fontId="1" fillId="0" borderId="1" xfId="0" applyFont="1" applyBorder="1" applyAlignment="1">
      <alignment horizontal="left" wrapText="1"/>
    </xf>
    <xf numFmtId="44" fontId="9" fillId="4" borderId="1" xfId="1" applyFont="1" applyFill="1" applyBorder="1" applyAlignment="1" applyProtection="1">
      <alignment horizontal="left" wrapText="1"/>
      <protection locked="0"/>
    </xf>
    <xf numFmtId="44" fontId="10" fillId="0" borderId="2" xfId="0" applyNumberFormat="1" applyFont="1" applyBorder="1" applyAlignment="1">
      <alignment horizontal="left" wrapText="1"/>
    </xf>
    <xf numFmtId="44" fontId="10" fillId="0" borderId="3" xfId="0" applyNumberFormat="1" applyFont="1" applyBorder="1" applyAlignment="1">
      <alignment horizontal="left" wrapText="1"/>
    </xf>
    <xf numFmtId="44" fontId="2" fillId="0" borderId="2" xfId="0" applyNumberFormat="1" applyFont="1" applyBorder="1" applyAlignment="1">
      <alignment horizontal="left" wrapText="1"/>
    </xf>
    <xf numFmtId="44" fontId="2" fillId="0" borderId="3" xfId="0" applyNumberFormat="1" applyFont="1" applyBorder="1" applyAlignment="1">
      <alignment horizontal="left" wrapText="1"/>
    </xf>
    <xf numFmtId="0" fontId="10" fillId="0" borderId="1" xfId="0" applyFont="1" applyBorder="1"/>
    <xf numFmtId="44" fontId="18" fillId="4" borderId="1" xfId="1" applyFont="1" applyFill="1" applyBorder="1" applyAlignment="1" applyProtection="1">
      <alignment horizontal="left" wrapText="1"/>
      <protection locked="0"/>
    </xf>
  </cellXfs>
  <cellStyles count="2">
    <cellStyle name="Standaard" xfId="0" builtinId="0"/>
    <cellStyle name="Valuta" xfId="1" builtinId="4"/>
  </cellStyles>
  <dxfs count="3">
    <dxf>
      <fill>
        <patternFill>
          <bgColor rgb="FFFF0000"/>
        </patternFill>
      </fill>
    </dxf>
    <dxf>
      <fill>
        <patternFill>
          <bgColor rgb="FF92D050"/>
        </patternFill>
      </fill>
    </dxf>
    <dxf>
      <fill>
        <patternFill>
          <bgColor rgb="FFFF0000"/>
        </patternFill>
      </fill>
    </dxf>
  </dxfs>
  <tableStyles count="0" defaultTableStyle="TableStyleMedium9" defaultPivotStyle="PivotStyleLight16"/>
  <colors>
    <mruColors>
      <color rgb="FF9184BE"/>
      <color rgb="FF150578"/>
      <color rgb="FF9B9C9C"/>
      <color rgb="FF81CFF5"/>
      <color rgb="FF639DC7"/>
      <color rgb="FFF6AD81"/>
      <color rgb="FF00FF00"/>
      <color rgb="FF009FE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177588</xdr:colOff>
      <xdr:row>0</xdr:row>
      <xdr:rowOff>105623</xdr:rowOff>
    </xdr:from>
    <xdr:to>
      <xdr:col>2</xdr:col>
      <xdr:colOff>2418979</xdr:colOff>
      <xdr:row>4</xdr:row>
      <xdr:rowOff>97155</xdr:rowOff>
    </xdr:to>
    <xdr:pic>
      <xdr:nvPicPr>
        <xdr:cNvPr id="2" name="Afbeelding 1" descr="Afbeelding met tekst, Lettertype, logo, Graphics&#10;&#10;Automatisch gegenereerde beschrijving">
          <a:extLst>
            <a:ext uri="{FF2B5EF4-FFF2-40B4-BE49-F238E27FC236}">
              <a16:creationId xmlns:a16="http://schemas.microsoft.com/office/drawing/2014/main" id="{43CBC0D2-2AF9-46DC-9CA9-13984AACB381}"/>
            </a:ext>
          </a:extLst>
        </xdr:cNvPr>
        <xdr:cNvPicPr>
          <a:picLocks noChangeAspect="1"/>
        </xdr:cNvPicPr>
      </xdr:nvPicPr>
      <xdr:blipFill>
        <a:blip xmlns:r="http://schemas.openxmlformats.org/officeDocument/2006/relationships" r:embed="rId1"/>
        <a:stretch>
          <a:fillRect/>
        </a:stretch>
      </xdr:blipFill>
      <xdr:spPr>
        <a:xfrm>
          <a:off x="5035338" y="105623"/>
          <a:ext cx="2250916" cy="643042"/>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2C363F-3151-4FC9-A51F-8C5C4A67B731}">
  <sheetPr>
    <pageSetUpPr fitToPage="1"/>
  </sheetPr>
  <dimension ref="A1:G72"/>
  <sheetViews>
    <sheetView tabSelected="1" zoomScaleNormal="100" workbookViewId="0">
      <selection activeCell="B71" sqref="B71"/>
    </sheetView>
  </sheetViews>
  <sheetFormatPr defaultColWidth="8.88671875" defaultRowHeight="11.4" x14ac:dyDescent="0.2"/>
  <cols>
    <col min="1" max="1" width="37" style="2" bestFit="1" customWidth="1"/>
    <col min="2" max="2" width="34.88671875" style="2" bestFit="1" customWidth="1"/>
    <col min="3" max="3" width="37.5546875" style="11" bestFit="1" customWidth="1"/>
    <col min="4" max="4" width="18.6640625" style="2" customWidth="1"/>
    <col min="5" max="5" width="19.88671875" style="45" customWidth="1"/>
    <col min="6" max="6" width="35.44140625" style="2" bestFit="1" customWidth="1"/>
    <col min="7" max="7" width="32.109375" style="2" customWidth="1"/>
    <col min="8" max="16384" width="8.88671875" style="2"/>
  </cols>
  <sheetData>
    <row r="1" spans="1:7" ht="17.399999999999999" x14ac:dyDescent="0.3">
      <c r="A1" s="6" t="s">
        <v>0</v>
      </c>
      <c r="B1" s="1" t="s">
        <v>1</v>
      </c>
      <c r="C1" s="10"/>
      <c r="D1" s="3"/>
      <c r="E1" s="39"/>
      <c r="F1" s="3"/>
      <c r="G1" s="3"/>
    </row>
    <row r="2" spans="1:7" x14ac:dyDescent="0.2">
      <c r="A2" s="1"/>
      <c r="B2" s="1"/>
      <c r="C2" s="10"/>
      <c r="D2" s="49" t="s">
        <v>124</v>
      </c>
      <c r="E2" s="50"/>
      <c r="F2" s="17"/>
    </row>
    <row r="3" spans="1:7" ht="11.25" customHeight="1" x14ac:dyDescent="0.2">
      <c r="A3" s="1" t="s">
        <v>67</v>
      </c>
      <c r="B3" s="1" t="s">
        <v>2</v>
      </c>
      <c r="C3" s="10"/>
      <c r="D3" s="51" t="s">
        <v>125</v>
      </c>
      <c r="E3" s="52"/>
      <c r="F3" s="22"/>
    </row>
    <row r="4" spans="1:7" x14ac:dyDescent="0.2">
      <c r="A4" s="1" t="s">
        <v>3</v>
      </c>
      <c r="B4" s="7">
        <v>6776</v>
      </c>
      <c r="C4" s="10"/>
      <c r="D4" s="51" t="s">
        <v>126</v>
      </c>
      <c r="E4" s="52"/>
      <c r="F4" s="23"/>
    </row>
    <row r="5" spans="1:7" x14ac:dyDescent="0.2">
      <c r="A5" s="4"/>
      <c r="B5" s="4"/>
      <c r="C5" s="10"/>
      <c r="D5" s="3"/>
      <c r="E5" s="39"/>
      <c r="F5" s="3"/>
      <c r="G5" s="3"/>
    </row>
    <row r="6" spans="1:7" x14ac:dyDescent="0.2">
      <c r="A6" s="34" t="s">
        <v>137</v>
      </c>
      <c r="B6" s="34"/>
      <c r="C6" s="35"/>
      <c r="D6" s="3"/>
      <c r="E6" s="39"/>
      <c r="F6" s="3"/>
      <c r="G6" s="20"/>
    </row>
    <row r="7" spans="1:7" x14ac:dyDescent="0.2">
      <c r="A7" s="34" t="s">
        <v>120</v>
      </c>
      <c r="B7" s="36"/>
      <c r="C7" s="35"/>
      <c r="D7" s="3"/>
      <c r="E7" s="39"/>
      <c r="F7" s="3"/>
      <c r="G7" s="3"/>
    </row>
    <row r="8" spans="1:7" x14ac:dyDescent="0.2">
      <c r="A8" s="34" t="s">
        <v>138</v>
      </c>
      <c r="B8" s="36"/>
      <c r="C8" s="35"/>
      <c r="D8" s="3"/>
      <c r="E8" s="39"/>
      <c r="F8" s="3"/>
      <c r="G8" s="3"/>
    </row>
    <row r="9" spans="1:7" x14ac:dyDescent="0.2">
      <c r="A9" s="34" t="s">
        <v>136</v>
      </c>
      <c r="B9" s="36"/>
      <c r="C9" s="35"/>
      <c r="D9" s="3"/>
      <c r="E9" s="39"/>
      <c r="F9" s="3"/>
      <c r="G9" s="3"/>
    </row>
    <row r="10" spans="1:7" x14ac:dyDescent="0.2">
      <c r="A10" s="5"/>
      <c r="B10" s="5"/>
      <c r="C10" s="10"/>
      <c r="D10" s="3"/>
      <c r="E10" s="39"/>
      <c r="F10" s="3"/>
      <c r="G10" s="3"/>
    </row>
    <row r="11" spans="1:7" ht="22.8" x14ac:dyDescent="0.2">
      <c r="A11" s="15" t="s">
        <v>113</v>
      </c>
      <c r="B11" s="15" t="s">
        <v>115</v>
      </c>
      <c r="C11" s="15" t="s">
        <v>116</v>
      </c>
      <c r="D11" s="15" t="s">
        <v>117</v>
      </c>
      <c r="E11" s="40" t="s">
        <v>118</v>
      </c>
      <c r="F11" s="15" t="s">
        <v>121</v>
      </c>
      <c r="G11" s="15" t="s">
        <v>127</v>
      </c>
    </row>
    <row r="12" spans="1:7" x14ac:dyDescent="0.2">
      <c r="A12" s="8" t="s">
        <v>4</v>
      </c>
      <c r="B12" s="8" t="s">
        <v>5</v>
      </c>
      <c r="C12" s="9" t="s">
        <v>6</v>
      </c>
      <c r="D12" s="8">
        <v>7460</v>
      </c>
      <c r="E12" s="41">
        <v>11091</v>
      </c>
      <c r="F12" s="54"/>
      <c r="G12" s="23">
        <f>SUM(E12*F12)</f>
        <v>0</v>
      </c>
    </row>
    <row r="13" spans="1:7" x14ac:dyDescent="0.2">
      <c r="A13" s="8" t="s">
        <v>4</v>
      </c>
      <c r="B13" s="8" t="s">
        <v>7</v>
      </c>
      <c r="C13" s="9" t="s">
        <v>8</v>
      </c>
      <c r="D13" s="8">
        <v>2770</v>
      </c>
      <c r="E13" s="41">
        <v>7460</v>
      </c>
      <c r="F13" s="48"/>
      <c r="G13" s="23">
        <f>SUM(E13*F13)</f>
        <v>0</v>
      </c>
    </row>
    <row r="14" spans="1:7" x14ac:dyDescent="0.2">
      <c r="A14" s="8" t="s">
        <v>9</v>
      </c>
      <c r="B14" s="8" t="s">
        <v>10</v>
      </c>
      <c r="C14" s="9" t="s">
        <v>11</v>
      </c>
      <c r="D14" s="8">
        <v>13114</v>
      </c>
      <c r="E14" s="41">
        <v>13843</v>
      </c>
      <c r="F14" s="48"/>
      <c r="G14" s="23">
        <f t="shared" ref="G14:G63" si="0">SUM(E14*F14)</f>
        <v>0</v>
      </c>
    </row>
    <row r="15" spans="1:7" x14ac:dyDescent="0.2">
      <c r="A15" s="8" t="s">
        <v>9</v>
      </c>
      <c r="B15" s="8" t="s">
        <v>12</v>
      </c>
      <c r="C15" s="9" t="s">
        <v>13</v>
      </c>
      <c r="D15" s="8">
        <v>3601</v>
      </c>
      <c r="E15" s="41">
        <v>4392</v>
      </c>
      <c r="F15" s="48"/>
      <c r="G15" s="23">
        <f t="shared" si="0"/>
        <v>0</v>
      </c>
    </row>
    <row r="16" spans="1:7" x14ac:dyDescent="0.2">
      <c r="A16" s="8" t="s">
        <v>9</v>
      </c>
      <c r="B16" s="9" t="s">
        <v>88</v>
      </c>
      <c r="C16" s="9" t="s">
        <v>89</v>
      </c>
      <c r="D16" s="8">
        <v>11135</v>
      </c>
      <c r="E16" s="41">
        <f>D16*1.16</f>
        <v>12916.599999999999</v>
      </c>
      <c r="F16" s="48"/>
      <c r="G16" s="23">
        <f t="shared" si="0"/>
        <v>0</v>
      </c>
    </row>
    <row r="17" spans="1:7" x14ac:dyDescent="0.2">
      <c r="A17" s="8"/>
      <c r="B17" s="8" t="s">
        <v>14</v>
      </c>
      <c r="C17" s="9" t="s">
        <v>15</v>
      </c>
      <c r="D17" s="8">
        <v>6853</v>
      </c>
      <c r="E17" s="41">
        <v>6853</v>
      </c>
      <c r="F17" s="48"/>
      <c r="G17" s="23">
        <f t="shared" si="0"/>
        <v>0</v>
      </c>
    </row>
    <row r="18" spans="1:7" x14ac:dyDescent="0.2">
      <c r="A18" s="8"/>
      <c r="B18" s="8" t="s">
        <v>16</v>
      </c>
      <c r="C18" s="9" t="s">
        <v>17</v>
      </c>
      <c r="D18" s="8">
        <v>1826</v>
      </c>
      <c r="E18" s="41">
        <v>1826</v>
      </c>
      <c r="F18" s="48"/>
      <c r="G18" s="23">
        <f t="shared" si="0"/>
        <v>0</v>
      </c>
    </row>
    <row r="19" spans="1:7" x14ac:dyDescent="0.2">
      <c r="A19" s="8"/>
      <c r="B19" s="8" t="s">
        <v>18</v>
      </c>
      <c r="C19" s="9" t="s">
        <v>19</v>
      </c>
      <c r="D19" s="8">
        <v>7724</v>
      </c>
      <c r="E19" s="41">
        <v>7724</v>
      </c>
      <c r="F19" s="48"/>
      <c r="G19" s="23">
        <f t="shared" si="0"/>
        <v>0</v>
      </c>
    </row>
    <row r="20" spans="1:7" x14ac:dyDescent="0.2">
      <c r="A20" s="8"/>
      <c r="B20" s="8" t="s">
        <v>20</v>
      </c>
      <c r="C20" s="9" t="s">
        <v>21</v>
      </c>
      <c r="D20" s="8">
        <v>7556</v>
      </c>
      <c r="E20" s="41">
        <v>9004</v>
      </c>
      <c r="F20" s="48"/>
      <c r="G20" s="23">
        <f t="shared" si="0"/>
        <v>0</v>
      </c>
    </row>
    <row r="21" spans="1:7" x14ac:dyDescent="0.2">
      <c r="A21" s="9" t="s">
        <v>69</v>
      </c>
      <c r="B21" s="9" t="s">
        <v>70</v>
      </c>
      <c r="C21" s="18" t="s">
        <v>71</v>
      </c>
      <c r="D21" s="8">
        <v>7999</v>
      </c>
      <c r="E21" s="41">
        <f>D21*1.16</f>
        <v>9278.84</v>
      </c>
      <c r="F21" s="48"/>
      <c r="G21" s="23">
        <f t="shared" si="0"/>
        <v>0</v>
      </c>
    </row>
    <row r="22" spans="1:7" x14ac:dyDescent="0.2">
      <c r="A22" s="9" t="s">
        <v>69</v>
      </c>
      <c r="B22" s="9" t="s">
        <v>72</v>
      </c>
      <c r="C22" s="9" t="s">
        <v>73</v>
      </c>
      <c r="D22" s="8">
        <v>7341</v>
      </c>
      <c r="E22" s="41">
        <f>D22*1.16</f>
        <v>8515.56</v>
      </c>
      <c r="F22" s="48"/>
      <c r="G22" s="23">
        <f t="shared" si="0"/>
        <v>0</v>
      </c>
    </row>
    <row r="23" spans="1:7" x14ac:dyDescent="0.2">
      <c r="A23" s="9" t="s">
        <v>69</v>
      </c>
      <c r="B23" s="12" t="s">
        <v>74</v>
      </c>
      <c r="C23" s="9" t="s">
        <v>75</v>
      </c>
      <c r="D23" s="8">
        <v>475</v>
      </c>
      <c r="E23" s="41">
        <v>4000</v>
      </c>
      <c r="F23" s="48"/>
      <c r="G23" s="23">
        <f t="shared" si="0"/>
        <v>0</v>
      </c>
    </row>
    <row r="24" spans="1:7" x14ac:dyDescent="0.2">
      <c r="A24" s="9" t="s">
        <v>69</v>
      </c>
      <c r="B24" s="9" t="s">
        <v>76</v>
      </c>
      <c r="C24" s="9" t="s">
        <v>77</v>
      </c>
      <c r="D24" s="8">
        <v>6336</v>
      </c>
      <c r="E24" s="41">
        <f>D24*1.16</f>
        <v>7349.7599999999993</v>
      </c>
      <c r="F24" s="48"/>
      <c r="G24" s="23">
        <f t="shared" si="0"/>
        <v>0</v>
      </c>
    </row>
    <row r="25" spans="1:7" x14ac:dyDescent="0.2">
      <c r="A25" s="8" t="s">
        <v>22</v>
      </c>
      <c r="B25" s="8" t="s">
        <v>23</v>
      </c>
      <c r="C25" s="9" t="s">
        <v>24</v>
      </c>
      <c r="D25" s="8">
        <v>909</v>
      </c>
      <c r="E25" s="41">
        <v>2976</v>
      </c>
      <c r="F25" s="48"/>
      <c r="G25" s="23">
        <f t="shared" si="0"/>
        <v>0</v>
      </c>
    </row>
    <row r="26" spans="1:7" x14ac:dyDescent="0.2">
      <c r="A26" s="8" t="s">
        <v>22</v>
      </c>
      <c r="B26" s="8" t="s">
        <v>25</v>
      </c>
      <c r="C26" s="9" t="s">
        <v>26</v>
      </c>
      <c r="D26" s="8">
        <v>4028</v>
      </c>
      <c r="E26" s="41">
        <v>5235</v>
      </c>
      <c r="F26" s="48"/>
      <c r="G26" s="23">
        <f t="shared" si="0"/>
        <v>0</v>
      </c>
    </row>
    <row r="27" spans="1:7" x14ac:dyDescent="0.2">
      <c r="A27" s="8" t="s">
        <v>22</v>
      </c>
      <c r="B27" s="8" t="s">
        <v>27</v>
      </c>
      <c r="C27" s="9" t="s">
        <v>28</v>
      </c>
      <c r="D27" s="8">
        <v>3675</v>
      </c>
      <c r="E27" s="41">
        <v>3675</v>
      </c>
      <c r="F27" s="48"/>
      <c r="G27" s="23">
        <f t="shared" si="0"/>
        <v>0</v>
      </c>
    </row>
    <row r="28" spans="1:7" x14ac:dyDescent="0.2">
      <c r="A28" s="8" t="s">
        <v>22</v>
      </c>
      <c r="B28" s="8" t="s">
        <v>29</v>
      </c>
      <c r="C28" s="9" t="s">
        <v>30</v>
      </c>
      <c r="D28" s="8">
        <v>10228</v>
      </c>
      <c r="E28" s="41">
        <v>11079</v>
      </c>
      <c r="F28" s="48"/>
      <c r="G28" s="23">
        <f t="shared" si="0"/>
        <v>0</v>
      </c>
    </row>
    <row r="29" spans="1:7" x14ac:dyDescent="0.2">
      <c r="A29" s="8"/>
      <c r="B29" s="14" t="s">
        <v>107</v>
      </c>
      <c r="C29" s="14" t="s">
        <v>108</v>
      </c>
      <c r="D29" s="8">
        <v>7856</v>
      </c>
      <c r="E29" s="41">
        <f>D29*1.16</f>
        <v>9112.9599999999991</v>
      </c>
      <c r="F29" s="48"/>
      <c r="G29" s="23">
        <f t="shared" si="0"/>
        <v>0</v>
      </c>
    </row>
    <row r="30" spans="1:7" x14ac:dyDescent="0.2">
      <c r="A30" s="8"/>
      <c r="B30" s="14" t="s">
        <v>110</v>
      </c>
      <c r="C30" s="14" t="s">
        <v>109</v>
      </c>
      <c r="D30" s="8">
        <v>2463</v>
      </c>
      <c r="E30" s="41">
        <f>D30*1.16</f>
        <v>2857.08</v>
      </c>
      <c r="F30" s="48"/>
      <c r="G30" s="23">
        <f t="shared" si="0"/>
        <v>0</v>
      </c>
    </row>
    <row r="31" spans="1:7" x14ac:dyDescent="0.2">
      <c r="A31" s="8"/>
      <c r="B31" s="9" t="s">
        <v>68</v>
      </c>
      <c r="C31" s="14" t="s">
        <v>100</v>
      </c>
      <c r="D31" s="8">
        <v>2758</v>
      </c>
      <c r="E31" s="41">
        <f>D31*1.16</f>
        <v>3199.2799999999997</v>
      </c>
      <c r="F31" s="48"/>
      <c r="G31" s="23">
        <f t="shared" si="0"/>
        <v>0</v>
      </c>
    </row>
    <row r="32" spans="1:7" ht="22.8" x14ac:dyDescent="0.2">
      <c r="A32" s="15" t="s">
        <v>114</v>
      </c>
      <c r="B32" s="15" t="s">
        <v>115</v>
      </c>
      <c r="C32" s="15" t="s">
        <v>116</v>
      </c>
      <c r="D32" s="15" t="s">
        <v>117</v>
      </c>
      <c r="E32" s="40" t="s">
        <v>118</v>
      </c>
      <c r="F32" s="15" t="s">
        <v>121</v>
      </c>
      <c r="G32" s="15" t="s">
        <v>127</v>
      </c>
    </row>
    <row r="33" spans="1:7" x14ac:dyDescent="0.2">
      <c r="A33" s="8"/>
      <c r="B33" s="8" t="s">
        <v>31</v>
      </c>
      <c r="C33" s="9" t="s">
        <v>32</v>
      </c>
      <c r="D33" s="8">
        <v>6108</v>
      </c>
      <c r="E33" s="41">
        <v>6675</v>
      </c>
      <c r="F33" s="48"/>
      <c r="G33" s="23">
        <f t="shared" si="0"/>
        <v>0</v>
      </c>
    </row>
    <row r="34" spans="1:7" x14ac:dyDescent="0.2">
      <c r="A34" s="8"/>
      <c r="B34" s="9" t="s">
        <v>90</v>
      </c>
      <c r="C34" s="12" t="s">
        <v>91</v>
      </c>
      <c r="D34" s="8">
        <v>9782</v>
      </c>
      <c r="E34" s="41">
        <f>D34*1.16</f>
        <v>11347.119999999999</v>
      </c>
      <c r="F34" s="48"/>
      <c r="G34" s="23">
        <f t="shared" si="0"/>
        <v>0</v>
      </c>
    </row>
    <row r="35" spans="1:7" x14ac:dyDescent="0.2">
      <c r="A35" s="8"/>
      <c r="B35" s="9" t="s">
        <v>92</v>
      </c>
      <c r="C35" s="12" t="s">
        <v>93</v>
      </c>
      <c r="D35" s="8">
        <v>4611</v>
      </c>
      <c r="E35" s="41">
        <f>D35*1.16</f>
        <v>5348.7599999999993</v>
      </c>
      <c r="F35" s="48"/>
      <c r="G35" s="23">
        <f t="shared" si="0"/>
        <v>0</v>
      </c>
    </row>
    <row r="36" spans="1:7" x14ac:dyDescent="0.2">
      <c r="A36" s="8"/>
      <c r="B36" s="14" t="s">
        <v>94</v>
      </c>
      <c r="C36" s="13" t="s">
        <v>95</v>
      </c>
      <c r="D36" s="8">
        <v>8000</v>
      </c>
      <c r="E36" s="41">
        <f>D36*1.16</f>
        <v>9280</v>
      </c>
      <c r="F36" s="48"/>
      <c r="G36" s="23">
        <f t="shared" si="0"/>
        <v>0</v>
      </c>
    </row>
    <row r="37" spans="1:7" x14ac:dyDescent="0.2">
      <c r="A37" s="8"/>
      <c r="B37" s="14" t="s">
        <v>96</v>
      </c>
      <c r="C37" s="13" t="s">
        <v>97</v>
      </c>
      <c r="D37" s="8">
        <v>2700</v>
      </c>
      <c r="E37" s="41">
        <f>D37*1.16</f>
        <v>3132</v>
      </c>
      <c r="F37" s="48"/>
      <c r="G37" s="23">
        <f t="shared" si="0"/>
        <v>0</v>
      </c>
    </row>
    <row r="38" spans="1:7" ht="22.8" x14ac:dyDescent="0.2">
      <c r="A38" s="8" t="s">
        <v>33</v>
      </c>
      <c r="B38" s="19" t="s">
        <v>119</v>
      </c>
      <c r="C38" s="9" t="s">
        <v>34</v>
      </c>
      <c r="D38" s="8">
        <v>8519</v>
      </c>
      <c r="E38" s="41">
        <v>11508</v>
      </c>
      <c r="F38" s="48"/>
      <c r="G38" s="23">
        <f t="shared" si="0"/>
        <v>0</v>
      </c>
    </row>
    <row r="39" spans="1:7" x14ac:dyDescent="0.2">
      <c r="A39" s="8" t="s">
        <v>33</v>
      </c>
      <c r="B39" s="8" t="s">
        <v>35</v>
      </c>
      <c r="C39" s="9" t="s">
        <v>36</v>
      </c>
      <c r="D39" s="8">
        <v>9346</v>
      </c>
      <c r="E39" s="41">
        <v>11091</v>
      </c>
      <c r="F39" s="48"/>
      <c r="G39" s="23">
        <f t="shared" si="0"/>
        <v>0</v>
      </c>
    </row>
    <row r="40" spans="1:7" x14ac:dyDescent="0.2">
      <c r="A40" s="8"/>
      <c r="B40" s="8" t="s">
        <v>37</v>
      </c>
      <c r="C40" s="9" t="s">
        <v>38</v>
      </c>
      <c r="D40" s="8">
        <v>5862</v>
      </c>
      <c r="E40" s="41">
        <v>9588</v>
      </c>
      <c r="F40" s="48"/>
      <c r="G40" s="23">
        <f t="shared" si="0"/>
        <v>0</v>
      </c>
    </row>
    <row r="41" spans="1:7" x14ac:dyDescent="0.2">
      <c r="A41" s="8"/>
      <c r="B41" s="8" t="s">
        <v>39</v>
      </c>
      <c r="C41" s="9" t="s">
        <v>40</v>
      </c>
      <c r="D41" s="8">
        <v>10236</v>
      </c>
      <c r="E41" s="41">
        <v>11989</v>
      </c>
      <c r="F41" s="48"/>
      <c r="G41" s="23">
        <f t="shared" si="0"/>
        <v>0</v>
      </c>
    </row>
    <row r="42" spans="1:7" x14ac:dyDescent="0.2">
      <c r="A42" s="8" t="s">
        <v>41</v>
      </c>
      <c r="B42" s="8" t="s">
        <v>42</v>
      </c>
      <c r="C42" s="9" t="s">
        <v>43</v>
      </c>
      <c r="D42" s="8">
        <v>3878</v>
      </c>
      <c r="E42" s="41">
        <v>3878</v>
      </c>
      <c r="F42" s="48"/>
      <c r="G42" s="23">
        <f t="shared" si="0"/>
        <v>0</v>
      </c>
    </row>
    <row r="43" spans="1:7" x14ac:dyDescent="0.2">
      <c r="A43" s="9" t="s">
        <v>41</v>
      </c>
      <c r="B43" s="9" t="s">
        <v>86</v>
      </c>
      <c r="C43" s="9" t="s">
        <v>87</v>
      </c>
      <c r="D43" s="8">
        <v>2477</v>
      </c>
      <c r="E43" s="41">
        <f>D43*1.16</f>
        <v>2873.3199999999997</v>
      </c>
      <c r="F43" s="48"/>
      <c r="G43" s="23">
        <f t="shared" si="0"/>
        <v>0</v>
      </c>
    </row>
    <row r="44" spans="1:7" x14ac:dyDescent="0.2">
      <c r="A44" s="8"/>
      <c r="B44" s="14" t="s">
        <v>102</v>
      </c>
      <c r="C44" s="14" t="s">
        <v>103</v>
      </c>
      <c r="D44" s="8">
        <v>11634</v>
      </c>
      <c r="E44" s="41">
        <f>D44*1.16</f>
        <v>13495.439999999999</v>
      </c>
      <c r="F44" s="48"/>
      <c r="G44" s="23">
        <f t="shared" si="0"/>
        <v>0</v>
      </c>
    </row>
    <row r="45" spans="1:7" x14ac:dyDescent="0.2">
      <c r="A45" s="8" t="s">
        <v>44</v>
      </c>
      <c r="B45" s="8" t="s">
        <v>45</v>
      </c>
      <c r="C45" s="9" t="s">
        <v>46</v>
      </c>
      <c r="D45" s="8">
        <v>12058</v>
      </c>
      <c r="E45" s="41">
        <v>14481</v>
      </c>
      <c r="F45" s="48"/>
      <c r="G45" s="23">
        <f t="shared" si="0"/>
        <v>0</v>
      </c>
    </row>
    <row r="46" spans="1:7" x14ac:dyDescent="0.2">
      <c r="A46" s="8" t="s">
        <v>44</v>
      </c>
      <c r="B46" s="9" t="s">
        <v>78</v>
      </c>
      <c r="C46" s="9" t="s">
        <v>79</v>
      </c>
      <c r="D46" s="8">
        <v>3174</v>
      </c>
      <c r="E46" s="41">
        <f>D46*1.16</f>
        <v>3681.8399999999997</v>
      </c>
      <c r="F46" s="48"/>
      <c r="G46" s="23">
        <f t="shared" si="0"/>
        <v>0</v>
      </c>
    </row>
    <row r="47" spans="1:7" x14ac:dyDescent="0.2">
      <c r="A47" s="8" t="s">
        <v>44</v>
      </c>
      <c r="B47" s="9" t="s">
        <v>80</v>
      </c>
      <c r="C47" s="9" t="s">
        <v>81</v>
      </c>
      <c r="D47" s="8">
        <v>3944</v>
      </c>
      <c r="E47" s="41">
        <f>D47*1.16</f>
        <v>4575.04</v>
      </c>
      <c r="F47" s="48"/>
      <c r="G47" s="23">
        <f t="shared" si="0"/>
        <v>0</v>
      </c>
    </row>
    <row r="48" spans="1:7" x14ac:dyDescent="0.2">
      <c r="A48" s="8"/>
      <c r="B48" s="14" t="s">
        <v>111</v>
      </c>
      <c r="C48" s="14" t="s">
        <v>112</v>
      </c>
      <c r="D48" s="8">
        <v>18479</v>
      </c>
      <c r="E48" s="41">
        <f>D48*1.16</f>
        <v>21435.64</v>
      </c>
      <c r="F48" s="48"/>
      <c r="G48" s="23">
        <f t="shared" si="0"/>
        <v>0</v>
      </c>
    </row>
    <row r="49" spans="1:7" ht="22.8" x14ac:dyDescent="0.2">
      <c r="A49" s="15" t="s">
        <v>123</v>
      </c>
      <c r="B49" s="15" t="s">
        <v>115</v>
      </c>
      <c r="C49" s="15" t="s">
        <v>116</v>
      </c>
      <c r="D49" s="15" t="s">
        <v>117</v>
      </c>
      <c r="E49" s="40" t="s">
        <v>118</v>
      </c>
      <c r="F49" s="15" t="s">
        <v>121</v>
      </c>
      <c r="G49" s="15" t="s">
        <v>127</v>
      </c>
    </row>
    <row r="50" spans="1:7" x14ac:dyDescent="0.2">
      <c r="A50" s="8" t="s">
        <v>47</v>
      </c>
      <c r="B50" s="8" t="s">
        <v>48</v>
      </c>
      <c r="C50" s="9" t="s">
        <v>49</v>
      </c>
      <c r="D50" s="8">
        <v>9283</v>
      </c>
      <c r="E50" s="41">
        <v>9500</v>
      </c>
      <c r="F50" s="48"/>
      <c r="G50" s="23">
        <f t="shared" si="0"/>
        <v>0</v>
      </c>
    </row>
    <row r="51" spans="1:7" x14ac:dyDescent="0.2">
      <c r="A51" s="9" t="s">
        <v>47</v>
      </c>
      <c r="B51" s="9" t="s">
        <v>82</v>
      </c>
      <c r="C51" s="9" t="s">
        <v>83</v>
      </c>
      <c r="D51" s="8">
        <v>2150</v>
      </c>
      <c r="E51" s="41">
        <f>D51*1.16</f>
        <v>2494</v>
      </c>
      <c r="F51" s="48"/>
      <c r="G51" s="23">
        <f t="shared" si="0"/>
        <v>0</v>
      </c>
    </row>
    <row r="52" spans="1:7" x14ac:dyDescent="0.2">
      <c r="A52" s="9" t="s">
        <v>47</v>
      </c>
      <c r="B52" s="9" t="s">
        <v>85</v>
      </c>
      <c r="C52" s="9" t="s">
        <v>84</v>
      </c>
      <c r="D52" s="8">
        <v>7126</v>
      </c>
      <c r="E52" s="41">
        <f>D52*1.16</f>
        <v>8266.16</v>
      </c>
      <c r="F52" s="48"/>
      <c r="G52" s="23">
        <f t="shared" si="0"/>
        <v>0</v>
      </c>
    </row>
    <row r="53" spans="1:7" x14ac:dyDescent="0.2">
      <c r="A53" s="8" t="s">
        <v>50</v>
      </c>
      <c r="B53" s="8" t="s">
        <v>51</v>
      </c>
      <c r="C53" s="9" t="s">
        <v>52</v>
      </c>
      <c r="D53" s="8">
        <v>6415</v>
      </c>
      <c r="E53" s="41">
        <v>6252</v>
      </c>
      <c r="F53" s="48"/>
      <c r="G53" s="23">
        <f t="shared" si="0"/>
        <v>0</v>
      </c>
    </row>
    <row r="54" spans="1:7" x14ac:dyDescent="0.2">
      <c r="A54" s="8" t="s">
        <v>50</v>
      </c>
      <c r="B54" s="8" t="s">
        <v>53</v>
      </c>
      <c r="C54" s="9" t="s">
        <v>54</v>
      </c>
      <c r="D54" s="8">
        <v>3931</v>
      </c>
      <c r="E54" s="41">
        <v>4250</v>
      </c>
      <c r="F54" s="48"/>
      <c r="G54" s="23">
        <f t="shared" si="0"/>
        <v>0</v>
      </c>
    </row>
    <row r="55" spans="1:7" x14ac:dyDescent="0.2">
      <c r="A55" s="8" t="s">
        <v>55</v>
      </c>
      <c r="B55" s="8" t="s">
        <v>56</v>
      </c>
      <c r="C55" s="9" t="s">
        <v>57</v>
      </c>
      <c r="D55" s="8">
        <v>12378</v>
      </c>
      <c r="E55" s="41">
        <v>18699</v>
      </c>
      <c r="F55" s="48"/>
      <c r="G55" s="23">
        <f t="shared" si="0"/>
        <v>0</v>
      </c>
    </row>
    <row r="56" spans="1:7" x14ac:dyDescent="0.2">
      <c r="A56" s="8" t="s">
        <v>55</v>
      </c>
      <c r="B56" s="8" t="s">
        <v>58</v>
      </c>
      <c r="C56" s="9" t="s">
        <v>59</v>
      </c>
      <c r="D56" s="8">
        <v>13794</v>
      </c>
      <c r="E56" s="41">
        <v>14520</v>
      </c>
      <c r="F56" s="48"/>
      <c r="G56" s="23">
        <f t="shared" si="0"/>
        <v>0</v>
      </c>
    </row>
    <row r="57" spans="1:7" x14ac:dyDescent="0.2">
      <c r="A57" s="8" t="s">
        <v>60</v>
      </c>
      <c r="B57" s="38" t="s">
        <v>130</v>
      </c>
      <c r="C57" s="9" t="s">
        <v>61</v>
      </c>
      <c r="D57" s="8">
        <v>4186</v>
      </c>
      <c r="E57" s="41">
        <v>7036</v>
      </c>
      <c r="F57" s="48"/>
      <c r="G57" s="23">
        <f t="shared" si="0"/>
        <v>0</v>
      </c>
    </row>
    <row r="58" spans="1:7" x14ac:dyDescent="0.2">
      <c r="A58" s="8" t="s">
        <v>60</v>
      </c>
      <c r="B58" s="38" t="s">
        <v>129</v>
      </c>
      <c r="C58" s="38" t="s">
        <v>128</v>
      </c>
      <c r="D58" s="8"/>
      <c r="E58" s="41"/>
      <c r="F58" s="48"/>
      <c r="G58" s="23"/>
    </row>
    <row r="59" spans="1:7" x14ac:dyDescent="0.2">
      <c r="A59" s="8" t="s">
        <v>60</v>
      </c>
      <c r="B59" s="8" t="s">
        <v>62</v>
      </c>
      <c r="C59" s="9" t="s">
        <v>63</v>
      </c>
      <c r="D59" s="8">
        <v>8725</v>
      </c>
      <c r="E59" s="41">
        <v>9185</v>
      </c>
      <c r="F59" s="48"/>
      <c r="G59" s="23">
        <f t="shared" si="0"/>
        <v>0</v>
      </c>
    </row>
    <row r="60" spans="1:7" x14ac:dyDescent="0.2">
      <c r="A60" s="8" t="s">
        <v>60</v>
      </c>
      <c r="B60" s="8" t="s">
        <v>64</v>
      </c>
      <c r="C60" s="9" t="s">
        <v>65</v>
      </c>
      <c r="D60" s="8">
        <v>7385</v>
      </c>
      <c r="E60" s="41">
        <v>7358</v>
      </c>
      <c r="F60" s="48"/>
      <c r="G60" s="23">
        <f t="shared" si="0"/>
        <v>0</v>
      </c>
    </row>
    <row r="61" spans="1:7" x14ac:dyDescent="0.2">
      <c r="A61" s="8"/>
      <c r="B61" s="47" t="s">
        <v>98</v>
      </c>
      <c r="C61" s="21" t="s">
        <v>99</v>
      </c>
      <c r="D61" s="8">
        <v>4946</v>
      </c>
      <c r="E61" s="41">
        <f>D61*1.16</f>
        <v>5737.36</v>
      </c>
      <c r="F61" s="48"/>
      <c r="G61" s="23">
        <f>SUM(E61*F61)</f>
        <v>0</v>
      </c>
    </row>
    <row r="62" spans="1:7" x14ac:dyDescent="0.2">
      <c r="A62" s="8"/>
      <c r="B62" s="14" t="s">
        <v>104</v>
      </c>
      <c r="C62" s="14" t="s">
        <v>101</v>
      </c>
      <c r="D62" s="8">
        <v>7917</v>
      </c>
      <c r="E62" s="41">
        <f>D62*1.16</f>
        <v>9183.7199999999993</v>
      </c>
      <c r="F62" s="48"/>
      <c r="G62" s="23">
        <f t="shared" si="0"/>
        <v>0</v>
      </c>
    </row>
    <row r="63" spans="1:7" ht="12" thickBot="1" x14ac:dyDescent="0.25">
      <c r="A63" s="24"/>
      <c r="B63" s="25" t="s">
        <v>105</v>
      </c>
      <c r="C63" s="25" t="s">
        <v>106</v>
      </c>
      <c r="D63" s="24">
        <v>12553</v>
      </c>
      <c r="E63" s="42">
        <f>D63*1.16</f>
        <v>14561.48</v>
      </c>
      <c r="F63" s="48"/>
      <c r="G63" s="26">
        <f t="shared" si="0"/>
        <v>0</v>
      </c>
    </row>
    <row r="64" spans="1:7" ht="12" thickBot="1" x14ac:dyDescent="0.25">
      <c r="A64" s="27" t="s">
        <v>66</v>
      </c>
      <c r="B64" s="28"/>
      <c r="C64" s="28"/>
      <c r="D64" s="28">
        <f>SUM(D12:D63)</f>
        <v>337704</v>
      </c>
      <c r="E64" s="43">
        <f>SUM(E12:E63)</f>
        <v>403809.9599999999</v>
      </c>
      <c r="F64" s="29"/>
      <c r="G64" s="30">
        <f>SUM(G12:G31,G33:G48,G50:G63)</f>
        <v>0</v>
      </c>
    </row>
    <row r="65" spans="1:7" ht="12" thickBot="1" x14ac:dyDescent="0.25">
      <c r="A65" s="16"/>
      <c r="B65" s="16"/>
      <c r="C65" s="16"/>
      <c r="D65" s="16"/>
      <c r="E65" s="44"/>
      <c r="F65" s="16"/>
      <c r="G65" s="16"/>
    </row>
    <row r="66" spans="1:7" ht="12" thickBot="1" x14ac:dyDescent="0.25">
      <c r="A66" s="33" t="s">
        <v>131</v>
      </c>
      <c r="F66" s="31" t="s">
        <v>122</v>
      </c>
      <c r="G66" s="32">
        <f>SUM(G64/E64)</f>
        <v>0</v>
      </c>
    </row>
    <row r="67" spans="1:7" x14ac:dyDescent="0.2">
      <c r="A67" s="37"/>
      <c r="E67" s="46"/>
    </row>
    <row r="68" spans="1:7" x14ac:dyDescent="0.2">
      <c r="A68" s="33"/>
    </row>
    <row r="69" spans="1:7" ht="29.25" customHeight="1" x14ac:dyDescent="0.2">
      <c r="A69" s="53" t="s">
        <v>132</v>
      </c>
      <c r="B69" s="54"/>
    </row>
    <row r="70" spans="1:7" ht="29.25" customHeight="1" x14ac:dyDescent="0.2">
      <c r="A70" s="53" t="s">
        <v>133</v>
      </c>
      <c r="B70" s="54"/>
    </row>
    <row r="71" spans="1:7" ht="29.25" customHeight="1" x14ac:dyDescent="0.2">
      <c r="A71" s="53" t="s">
        <v>134</v>
      </c>
      <c r="B71" s="54"/>
    </row>
    <row r="72" spans="1:7" ht="29.25" customHeight="1" x14ac:dyDescent="0.2">
      <c r="A72" s="53" t="s">
        <v>135</v>
      </c>
      <c r="B72" s="54"/>
    </row>
  </sheetData>
  <sheetProtection algorithmName="SHA-512" hashValue="yjyKSglJsmoc2IRDb17PDPF5TJxlC9co+4hK9SVPaBRCFDQ6ST1/H5jqkbjgeJJKaSj59Id/6brJFcnxHexKAQ==" saltValue="EmEjFTk60iJKLk4EWS4x6w==" spinCount="100000" sheet="1" objects="1" scenarios="1"/>
  <mergeCells count="3">
    <mergeCell ref="D2:E2"/>
    <mergeCell ref="D3:E3"/>
    <mergeCell ref="D4:E4"/>
  </mergeCells>
  <conditionalFormatting sqref="G64">
    <cfRule type="cellIs" dxfId="2" priority="1" operator="greaterThan">
      <formula>530000</formula>
    </cfRule>
    <cfRule type="cellIs" dxfId="1" priority="2" operator="between">
      <formula>430000</formula>
      <formula>530000</formula>
    </cfRule>
    <cfRule type="cellIs" dxfId="0" priority="3" operator="lessThan">
      <formula>430000</formula>
    </cfRule>
  </conditionalFormatting>
  <pageMargins left="0.7" right="0.7" top="0.75" bottom="0.75" header="0.3" footer="0.3"/>
  <pageSetup paperSize="8" scale="89" orientation="landscape"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2"/>
  <dimension ref="A1"/>
  <sheetViews>
    <sheetView workbookViewId="0"/>
  </sheetViews>
  <sheetFormatPr defaultRowHeight="14.4"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32456126D4B4946975762C0A7539770" ma:contentTypeVersion="10" ma:contentTypeDescription="Een nieuw document maken." ma:contentTypeScope="" ma:versionID="752fcebc63acb91eb3682055f3864df1">
  <xsd:schema xmlns:xsd="http://www.w3.org/2001/XMLSchema" xmlns:xs="http://www.w3.org/2001/XMLSchema" xmlns:p="http://schemas.microsoft.com/office/2006/metadata/properties" xmlns:ns2="b6c9301a-54e5-460c-b591-678a960205c0" targetNamespace="http://schemas.microsoft.com/office/2006/metadata/properties" ma:root="true" ma:fieldsID="de29e653dc3616a94466061ff4f01aea" ns2:_="">
    <xsd:import namespace="b6c9301a-54e5-460c-b591-678a960205c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2:MediaServiceDateTaken"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6c9301a-54e5-460c-b591-678a960205c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2229ee27-d777-417d-abe4-2dc6b9d333a0"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6c9301a-54e5-460c-b591-678a960205c0">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479DADC-0D0C-4678-8958-DF98B20813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6c9301a-54e5-460c-b591-678a960205c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6A9C394-A257-4F64-93AE-98B3497E072A}">
  <ds:schemaRefs>
    <ds:schemaRef ds:uri="http://schemas.microsoft.com/office/2006/documentManagement/types"/>
    <ds:schemaRef ds:uri="http://www.w3.org/XML/1998/namespace"/>
    <ds:schemaRef ds:uri="http://schemas.openxmlformats.org/package/2006/metadata/core-properties"/>
    <ds:schemaRef ds:uri="http://purl.org/dc/terms/"/>
    <ds:schemaRef ds:uri="http://purl.org/dc/dcmitype/"/>
    <ds:schemaRef ds:uri="b6c9301a-54e5-460c-b591-678a960205c0"/>
    <ds:schemaRef ds:uri="http://purl.org/dc/elements/1.1/"/>
    <ds:schemaRef ds:uri="http://schemas.microsoft.com/office/infopath/2007/PartnerControls"/>
    <ds:schemaRef ds:uri="http://schemas.microsoft.com/office/2006/metadata/properties"/>
  </ds:schemaRefs>
</ds:datastoreItem>
</file>

<file path=customXml/itemProps3.xml><?xml version="1.0" encoding="utf-8"?>
<ds:datastoreItem xmlns:ds="http://schemas.openxmlformats.org/officeDocument/2006/customXml" ds:itemID="{B7C1C9CB-75E2-433E-A9AC-5A85AC85F588}">
  <ds:schemaRefs>
    <ds:schemaRef ds:uri="http://schemas.microsoft.com/sharepoint/v3/contenttype/forms"/>
  </ds:schemaRefs>
</ds:datastoreItem>
</file>

<file path=docMetadata/LabelInfo.xml><?xml version="1.0" encoding="utf-8"?>
<clbl:labelList xmlns:clbl="http://schemas.microsoft.com/office/2020/mipLabelMetadata">
  <clbl:label id="{415030db-5b96-4a80-bef5-9bbf300e0d2e}" enabled="1" method="Standard" siteId="{9e9002aa-e50e-44b8-bb7a-021d21198024}"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Calculatieblad</vt: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René van Dam</dc:creator>
  <cp:keywords/>
  <dc:description/>
  <cp:lastModifiedBy>Pim van den Berg</cp:lastModifiedBy>
  <cp:revision/>
  <cp:lastPrinted>2026-02-09T07:59:26Z</cp:lastPrinted>
  <dcterms:created xsi:type="dcterms:W3CDTF">2025-08-12T13:42:34Z</dcterms:created>
  <dcterms:modified xsi:type="dcterms:W3CDTF">2026-02-11T12:06:12Z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MSIP_Label_415030db-5b96-4a80-bef5-9bbf300e0d2e_Method">
    <vt:lpwstr>Standard</vt:lpwstr>
  </property>
  <property fmtid="{D5CDD505-2E9C-101B-9397-08002B2CF9AE}" pid="4" name="MSIP_Label_415030db-5b96-4a80-bef5-9bbf300e0d2e_SiteId">
    <vt:lpwstr>9e9002aa-e50e-44b8-bb7a-021d21198024</vt:lpwstr>
  </property>
  <property fmtid="{D5CDD505-2E9C-101B-9397-08002B2CF9AE}" pid="5" name="ContentTypeId">
    <vt:lpwstr>0x010100E32456126D4B4946975762C0A7539770</vt:lpwstr>
  </property>
  <property fmtid="{D5CDD505-2E9C-101B-9397-08002B2CF9AE}" pid="6" name="MSIP_Label_415030db-5b96-4a80-bef5-9bbf300e0d2e_ContentBits">
    <vt:lpwstr>0</vt:lpwstr>
  </property>
  <property fmtid="{D5CDD505-2E9C-101B-9397-08002B2CF9AE}" pid="7" name="MSIP_Label_415030db-5b96-4a80-bef5-9bbf300e0d2e_ActionId">
    <vt:lpwstr>a94c6d24-752b-4cab-b411-83a758bce2e5</vt:lpwstr>
  </property>
  <property fmtid="{D5CDD505-2E9C-101B-9397-08002B2CF9AE}" pid="8" name="MSIP_Label_415030db-5b96-4a80-bef5-9bbf300e0d2e_Name">
    <vt:lpwstr>General</vt:lpwstr>
  </property>
  <property fmtid="{D5CDD505-2E9C-101B-9397-08002B2CF9AE}" pid="9" name="MSIP_Label_415030db-5b96-4a80-bef5-9bbf300e0d2e_Enabled">
    <vt:lpwstr>true</vt:lpwstr>
  </property>
  <property fmtid="{D5CDD505-2E9C-101B-9397-08002B2CF9AE}" pid="10" name="MSIP_Label_415030db-5b96-4a80-bef5-9bbf300e0d2e_SetDate">
    <vt:lpwstr>2023-03-31T13:35:32Z</vt:lpwstr>
  </property>
</Properties>
</file>