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https://www.samenwerkruimten.nl/teamsites/cntrl-alt-lef/Gedeelde  documenten/03. Offerteaanvraag/Publicatie/TenderNed/"/>
    </mc:Choice>
  </mc:AlternateContent>
  <xr:revisionPtr revIDLastSave="0" documentId="8_{38B02BA2-A1BC-45EF-934E-C6798D63D36D}" xr6:coauthVersionLast="47" xr6:coauthVersionMax="47" xr10:uidLastSave="{00000000-0000-0000-0000-000000000000}"/>
  <bookViews>
    <workbookView xWindow="28680" yWindow="-120" windowWidth="29040" windowHeight="15720" xr2:uid="{00000000-000D-0000-FFFF-FFFF00000000}"/>
  </bookViews>
  <sheets>
    <sheet name="PvEW" sheetId="3" r:id="rId1"/>
    <sheet name="Parameters" sheetId="2" r:id="rId2"/>
  </sheets>
  <externalReferences>
    <externalReference r:id="rId3"/>
  </externalReferences>
  <definedNames>
    <definedName name="Betrouwbaarheid">[1]Parameters!$C$21</definedName>
    <definedName name="Beveiligbaarheid">[1]Parameters!$C$26</definedName>
    <definedName name="Bruikbaarheid">[1]Parameters!$C$14</definedName>
    <definedName name="Functioneel">[1]Parameters!$C$3</definedName>
    <definedName name="Ja_Nee">Parameters!$A$4:$A$5</definedName>
    <definedName name="Onderhoudbaarheid">[1]Parameters!$C$32</definedName>
    <definedName name="Overdraagbaarheid">[1]Parameters!$C$38</definedName>
    <definedName name="Prestatie">[1]Parameters!$C$7</definedName>
    <definedName name="Uitwisselbaarheid">[1]Parameters!$C$11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81" i="3" l="1"/>
  <c r="I280" i="3"/>
  <c r="I279" i="3"/>
  <c r="I278" i="3"/>
  <c r="I277" i="3"/>
  <c r="I276" i="3"/>
  <c r="I275" i="3"/>
  <c r="E107" i="3"/>
  <c r="J107" i="3"/>
  <c r="E251" i="3"/>
  <c r="J251" i="3"/>
  <c r="E110" i="3"/>
  <c r="E109" i="3"/>
  <c r="H109" i="3"/>
  <c r="E108" i="3"/>
  <c r="I108" i="3"/>
  <c r="F281" i="3"/>
  <c r="F280" i="3"/>
  <c r="F279" i="3"/>
  <c r="F278" i="3"/>
  <c r="F277" i="3"/>
  <c r="E252" i="3"/>
  <c r="E250" i="3"/>
  <c r="I250" i="3"/>
  <c r="E249" i="3"/>
  <c r="J249" i="3"/>
  <c r="E248" i="3"/>
  <c r="J248" i="3"/>
  <c r="E247" i="3"/>
  <c r="H247" i="3"/>
  <c r="E246" i="3"/>
  <c r="I246" i="3"/>
  <c r="E245" i="3"/>
  <c r="J245" i="3"/>
  <c r="E244" i="3"/>
  <c r="I244" i="3"/>
  <c r="E243" i="3"/>
  <c r="J243" i="3"/>
  <c r="E242" i="3"/>
  <c r="J242" i="3"/>
  <c r="E241" i="3"/>
  <c r="J241" i="3"/>
  <c r="E240" i="3"/>
  <c r="I240" i="3"/>
  <c r="E239" i="3"/>
  <c r="J239" i="3"/>
  <c r="E238" i="3"/>
  <c r="H238" i="3"/>
  <c r="E237" i="3"/>
  <c r="J237" i="3"/>
  <c r="E236" i="3"/>
  <c r="J236" i="3"/>
  <c r="E235" i="3"/>
  <c r="H235" i="3"/>
  <c r="E234" i="3"/>
  <c r="J234" i="3"/>
  <c r="E233" i="3"/>
  <c r="J233" i="3"/>
  <c r="E232" i="3"/>
  <c r="J232" i="3"/>
  <c r="E231" i="3"/>
  <c r="J231" i="3"/>
  <c r="E230" i="3"/>
  <c r="J230" i="3"/>
  <c r="E229" i="3"/>
  <c r="J229" i="3"/>
  <c r="E228" i="3"/>
  <c r="J228" i="3"/>
  <c r="E227" i="3"/>
  <c r="J227" i="3"/>
  <c r="E216" i="3"/>
  <c r="E206" i="3"/>
  <c r="E205" i="3"/>
  <c r="E204" i="3"/>
  <c r="E203" i="3"/>
  <c r="E202" i="3"/>
  <c r="H202" i="3"/>
  <c r="E201" i="3"/>
  <c r="E200" i="3"/>
  <c r="E199" i="3"/>
  <c r="E198" i="3"/>
  <c r="E197" i="3"/>
  <c r="J197" i="3"/>
  <c r="E196" i="3"/>
  <c r="J196" i="3"/>
  <c r="E195" i="3"/>
  <c r="J195" i="3"/>
  <c r="E194" i="3"/>
  <c r="J194" i="3"/>
  <c r="E193" i="3"/>
  <c r="J193" i="3"/>
  <c r="E192" i="3"/>
  <c r="J192" i="3"/>
  <c r="E191" i="3"/>
  <c r="J191" i="3"/>
  <c r="E190" i="3"/>
  <c r="J190" i="3"/>
  <c r="E189" i="3"/>
  <c r="J189" i="3"/>
  <c r="E188" i="3"/>
  <c r="J188" i="3"/>
  <c r="E187" i="3"/>
  <c r="J187" i="3"/>
  <c r="E186" i="3"/>
  <c r="J186" i="3"/>
  <c r="E185" i="3"/>
  <c r="J185" i="3"/>
  <c r="E184" i="3"/>
  <c r="J184" i="3"/>
  <c r="E183" i="3"/>
  <c r="J183" i="3"/>
  <c r="E173" i="3"/>
  <c r="E172" i="3"/>
  <c r="E171" i="3"/>
  <c r="E170" i="3"/>
  <c r="E169" i="3"/>
  <c r="E168" i="3"/>
  <c r="E160" i="3"/>
  <c r="J160" i="3"/>
  <c r="E159" i="3"/>
  <c r="J159" i="3"/>
  <c r="E158" i="3"/>
  <c r="J158" i="3"/>
  <c r="E157" i="3"/>
  <c r="J157" i="3"/>
  <c r="E156" i="3"/>
  <c r="J156" i="3"/>
  <c r="E155" i="3"/>
  <c r="J155" i="3"/>
  <c r="E154" i="3"/>
  <c r="J154" i="3"/>
  <c r="E145" i="3"/>
  <c r="J145" i="3"/>
  <c r="E144" i="3"/>
  <c r="J144" i="3"/>
  <c r="E143" i="3"/>
  <c r="J143" i="3"/>
  <c r="E142" i="3"/>
  <c r="J142" i="3"/>
  <c r="E141" i="3"/>
  <c r="J141" i="3"/>
  <c r="E140" i="3"/>
  <c r="J140" i="3"/>
  <c r="E139" i="3"/>
  <c r="J139" i="3"/>
  <c r="E138" i="3"/>
  <c r="J138" i="3"/>
  <c r="E137" i="3"/>
  <c r="J137" i="3"/>
  <c r="E136" i="3"/>
  <c r="J136" i="3"/>
  <c r="E135" i="3"/>
  <c r="J135" i="3"/>
  <c r="E134" i="3"/>
  <c r="J134" i="3"/>
  <c r="E133" i="3"/>
  <c r="J133" i="3"/>
  <c r="E132" i="3"/>
  <c r="J132" i="3"/>
  <c r="E131" i="3"/>
  <c r="J131" i="3"/>
  <c r="E130" i="3"/>
  <c r="J130" i="3"/>
  <c r="E129" i="3"/>
  <c r="J129" i="3"/>
  <c r="E128" i="3"/>
  <c r="J128" i="3"/>
  <c r="E127" i="3"/>
  <c r="J127" i="3"/>
  <c r="E126" i="3"/>
  <c r="J126" i="3"/>
  <c r="E125" i="3"/>
  <c r="J125" i="3"/>
  <c r="E124" i="3"/>
  <c r="J124" i="3"/>
  <c r="E123" i="3"/>
  <c r="J123" i="3"/>
  <c r="E122" i="3"/>
  <c r="J122" i="3"/>
  <c r="E111" i="3"/>
  <c r="H111" i="3"/>
  <c r="I111" i="3"/>
  <c r="E106" i="3"/>
  <c r="E105" i="3"/>
  <c r="E104" i="3"/>
  <c r="E94" i="3"/>
  <c r="E93" i="3"/>
  <c r="E79" i="3"/>
  <c r="H79" i="3"/>
  <c r="E78" i="3"/>
  <c r="E77" i="3"/>
  <c r="E66" i="3"/>
  <c r="H66" i="3"/>
  <c r="E65" i="3"/>
  <c r="E64" i="3"/>
  <c r="E63" i="3"/>
  <c r="H63" i="3"/>
  <c r="E62" i="3"/>
  <c r="E262" i="3"/>
  <c r="E261" i="3"/>
  <c r="E260" i="3"/>
  <c r="E259" i="3"/>
  <c r="E226" i="3"/>
  <c r="J226" i="3"/>
  <c r="E225" i="3"/>
  <c r="J225" i="3"/>
  <c r="E224" i="3"/>
  <c r="H224" i="3"/>
  <c r="I224" i="3"/>
  <c r="E223" i="3"/>
  <c r="J223" i="3"/>
  <c r="E222" i="3"/>
  <c r="J222" i="3"/>
  <c r="E215" i="3"/>
  <c r="H215" i="3"/>
  <c r="I215" i="3"/>
  <c r="E214" i="3"/>
  <c r="E213" i="3"/>
  <c r="H213" i="3"/>
  <c r="I213" i="3"/>
  <c r="E212" i="3"/>
  <c r="H212" i="3"/>
  <c r="I212" i="3"/>
  <c r="E211" i="3"/>
  <c r="E182" i="3"/>
  <c r="H182" i="3"/>
  <c r="I182" i="3"/>
  <c r="E181" i="3"/>
  <c r="H181" i="3"/>
  <c r="E180" i="3"/>
  <c r="J180" i="3"/>
  <c r="E179" i="3"/>
  <c r="H179" i="3"/>
  <c r="I179" i="3"/>
  <c r="E178" i="3"/>
  <c r="H178" i="3"/>
  <c r="E167" i="3"/>
  <c r="E166" i="3"/>
  <c r="E52" i="3"/>
  <c r="E51" i="3"/>
  <c r="E50" i="3"/>
  <c r="E49" i="3"/>
  <c r="E48" i="3"/>
  <c r="E47" i="3"/>
  <c r="E46" i="3"/>
  <c r="E45" i="3"/>
  <c r="E44" i="3"/>
  <c r="E43" i="3"/>
  <c r="E42" i="3"/>
  <c r="E41" i="3"/>
  <c r="E40" i="3"/>
  <c r="E39" i="3"/>
  <c r="E38" i="3"/>
  <c r="H38" i="3"/>
  <c r="E37" i="3"/>
  <c r="E36" i="3"/>
  <c r="E35" i="3"/>
  <c r="E18" i="3"/>
  <c r="I18" i="3"/>
  <c r="E19" i="3"/>
  <c r="H19" i="3"/>
  <c r="E20" i="3"/>
  <c r="H20" i="3"/>
  <c r="E21" i="3"/>
  <c r="H21" i="3"/>
  <c r="E22" i="3"/>
  <c r="H22" i="3"/>
  <c r="E23" i="3"/>
  <c r="I23" i="3"/>
  <c r="E24" i="3"/>
  <c r="H24" i="3"/>
  <c r="E25" i="3"/>
  <c r="H25" i="3"/>
  <c r="E26" i="3"/>
  <c r="I26" i="3"/>
  <c r="E27" i="3"/>
  <c r="H27" i="3"/>
  <c r="I107" i="3"/>
  <c r="H107" i="3"/>
  <c r="H251" i="3"/>
  <c r="I251" i="3"/>
  <c r="H108" i="3"/>
  <c r="I109" i="3"/>
  <c r="J108" i="3"/>
  <c r="H110" i="3"/>
  <c r="I110" i="3"/>
  <c r="J244" i="3"/>
  <c r="J224" i="3"/>
  <c r="J246" i="3"/>
  <c r="J247" i="3"/>
  <c r="J250" i="3"/>
  <c r="J179" i="3"/>
  <c r="J235" i="3"/>
  <c r="J181" i="3"/>
  <c r="H250" i="3"/>
  <c r="J238" i="3"/>
  <c r="J240" i="3"/>
  <c r="J182" i="3"/>
  <c r="I241" i="3"/>
  <c r="H231" i="3"/>
  <c r="H234" i="3"/>
  <c r="H240" i="3"/>
  <c r="H249" i="3"/>
  <c r="I234" i="3"/>
  <c r="I249" i="3"/>
  <c r="H241" i="3"/>
  <c r="I229" i="3"/>
  <c r="I235" i="3"/>
  <c r="H227" i="3"/>
  <c r="H230" i="3"/>
  <c r="H233" i="3"/>
  <c r="H236" i="3"/>
  <c r="H239" i="3"/>
  <c r="H242" i="3"/>
  <c r="H245" i="3"/>
  <c r="H248" i="3"/>
  <c r="H252" i="3"/>
  <c r="I252" i="3"/>
  <c r="H237" i="3"/>
  <c r="H246" i="3"/>
  <c r="I231" i="3"/>
  <c r="I237" i="3"/>
  <c r="H229" i="3"/>
  <c r="H244" i="3"/>
  <c r="I232" i="3"/>
  <c r="I238" i="3"/>
  <c r="I247" i="3"/>
  <c r="I227" i="3"/>
  <c r="I230" i="3"/>
  <c r="I233" i="3"/>
  <c r="I236" i="3"/>
  <c r="I239" i="3"/>
  <c r="I242" i="3"/>
  <c r="I245" i="3"/>
  <c r="I248" i="3"/>
  <c r="H228" i="3"/>
  <c r="H243" i="3"/>
  <c r="I228" i="3"/>
  <c r="I243" i="3"/>
  <c r="H232" i="3"/>
  <c r="J178" i="3"/>
  <c r="H216" i="3"/>
  <c r="I216" i="3"/>
  <c r="H183" i="3"/>
  <c r="I183" i="3"/>
  <c r="H186" i="3"/>
  <c r="H189" i="3"/>
  <c r="H192" i="3"/>
  <c r="H195" i="3"/>
  <c r="H198" i="3"/>
  <c r="I198" i="3"/>
  <c r="H204" i="3"/>
  <c r="I204" i="3"/>
  <c r="I186" i="3"/>
  <c r="I189" i="3"/>
  <c r="I192" i="3"/>
  <c r="I195" i="3"/>
  <c r="H184" i="3"/>
  <c r="H187" i="3"/>
  <c r="I187" i="3"/>
  <c r="H190" i="3"/>
  <c r="I190" i="3"/>
  <c r="H193" i="3"/>
  <c r="I193" i="3"/>
  <c r="H196" i="3"/>
  <c r="I196" i="3"/>
  <c r="H199" i="3"/>
  <c r="I199" i="3"/>
  <c r="H205" i="3"/>
  <c r="I205" i="3"/>
  <c r="I184" i="3"/>
  <c r="I202" i="3"/>
  <c r="H201" i="3"/>
  <c r="I201" i="3"/>
  <c r="H185" i="3"/>
  <c r="I185" i="3"/>
  <c r="H188" i="3"/>
  <c r="I188" i="3"/>
  <c r="H191" i="3"/>
  <c r="I191" i="3"/>
  <c r="H194" i="3"/>
  <c r="I194" i="3"/>
  <c r="H197" i="3"/>
  <c r="I197" i="3"/>
  <c r="H200" i="3"/>
  <c r="I200" i="3"/>
  <c r="H203" i="3"/>
  <c r="I203" i="3"/>
  <c r="H206" i="3"/>
  <c r="I206" i="3"/>
  <c r="H168" i="3"/>
  <c r="H171" i="3"/>
  <c r="I168" i="3"/>
  <c r="J168" i="3"/>
  <c r="I171" i="3"/>
  <c r="J171" i="3"/>
  <c r="H169" i="3"/>
  <c r="I169" i="3"/>
  <c r="J169" i="3"/>
  <c r="H172" i="3"/>
  <c r="I172" i="3"/>
  <c r="J172" i="3"/>
  <c r="H170" i="3"/>
  <c r="I170" i="3"/>
  <c r="J170" i="3"/>
  <c r="H173" i="3"/>
  <c r="I173" i="3"/>
  <c r="H155" i="3"/>
  <c r="H158" i="3"/>
  <c r="I155" i="3"/>
  <c r="I158" i="3"/>
  <c r="H156" i="3"/>
  <c r="I156" i="3"/>
  <c r="H159" i="3"/>
  <c r="I159" i="3"/>
  <c r="H154" i="3"/>
  <c r="H157" i="3"/>
  <c r="I157" i="3"/>
  <c r="H160" i="3"/>
  <c r="I160" i="3"/>
  <c r="I154" i="3"/>
  <c r="H122" i="3"/>
  <c r="H125" i="3"/>
  <c r="H128" i="3"/>
  <c r="H131" i="3"/>
  <c r="H134" i="3"/>
  <c r="H137" i="3"/>
  <c r="H140" i="3"/>
  <c r="H143" i="3"/>
  <c r="I122" i="3"/>
  <c r="I125" i="3"/>
  <c r="I128" i="3"/>
  <c r="I131" i="3"/>
  <c r="I134" i="3"/>
  <c r="I137" i="3"/>
  <c r="I140" i="3"/>
  <c r="I143" i="3"/>
  <c r="H123" i="3"/>
  <c r="H126" i="3"/>
  <c r="H129" i="3"/>
  <c r="H132" i="3"/>
  <c r="H135" i="3"/>
  <c r="H138" i="3"/>
  <c r="H141" i="3"/>
  <c r="H144" i="3"/>
  <c r="I123" i="3"/>
  <c r="I126" i="3"/>
  <c r="I129" i="3"/>
  <c r="I132" i="3"/>
  <c r="I135" i="3"/>
  <c r="I138" i="3"/>
  <c r="I141" i="3"/>
  <c r="I144" i="3"/>
  <c r="H124" i="3"/>
  <c r="H127" i="3"/>
  <c r="H130" i="3"/>
  <c r="H133" i="3"/>
  <c r="H136" i="3"/>
  <c r="H139" i="3"/>
  <c r="H142" i="3"/>
  <c r="H145" i="3"/>
  <c r="I124" i="3"/>
  <c r="I127" i="3"/>
  <c r="I130" i="3"/>
  <c r="I133" i="3"/>
  <c r="I136" i="3"/>
  <c r="I139" i="3"/>
  <c r="I142" i="3"/>
  <c r="I145" i="3"/>
  <c r="H106" i="3"/>
  <c r="I106" i="3"/>
  <c r="H105" i="3"/>
  <c r="I105" i="3"/>
  <c r="H104" i="3"/>
  <c r="I104" i="3"/>
  <c r="H94" i="3"/>
  <c r="I94" i="3"/>
  <c r="H93" i="3"/>
  <c r="I93" i="3"/>
  <c r="H78" i="3"/>
  <c r="I78" i="3"/>
  <c r="H77" i="3"/>
  <c r="I79" i="3"/>
  <c r="I77" i="3"/>
  <c r="H65" i="3"/>
  <c r="I65" i="3"/>
  <c r="H64" i="3"/>
  <c r="I64" i="3"/>
  <c r="H62" i="3"/>
  <c r="I62" i="3"/>
  <c r="I63" i="3"/>
  <c r="I66" i="3"/>
  <c r="H180" i="3"/>
  <c r="H259" i="3"/>
  <c r="I259" i="3"/>
  <c r="H166" i="3"/>
  <c r="I178" i="3"/>
  <c r="I181" i="3"/>
  <c r="H260" i="3"/>
  <c r="I260" i="3"/>
  <c r="H262" i="3"/>
  <c r="I262" i="3"/>
  <c r="H223" i="3"/>
  <c r="I223" i="3"/>
  <c r="H226" i="3"/>
  <c r="I226" i="3"/>
  <c r="H222" i="3"/>
  <c r="H225" i="3"/>
  <c r="I225" i="3"/>
  <c r="H211" i="3"/>
  <c r="H214" i="3"/>
  <c r="I214" i="3"/>
  <c r="H167" i="3"/>
  <c r="I167" i="3"/>
  <c r="H261" i="3"/>
  <c r="I261" i="3"/>
  <c r="J20" i="3"/>
  <c r="I50" i="3"/>
  <c r="I39" i="3"/>
  <c r="H47" i="3"/>
  <c r="I47" i="3"/>
  <c r="H36" i="3"/>
  <c r="I36" i="3"/>
  <c r="H39" i="3"/>
  <c r="H42" i="3"/>
  <c r="I42" i="3"/>
  <c r="H45" i="3"/>
  <c r="I45" i="3"/>
  <c r="H48" i="3"/>
  <c r="I48" i="3"/>
  <c r="H51" i="3"/>
  <c r="I51" i="3"/>
  <c r="H35" i="3"/>
  <c r="H50" i="3"/>
  <c r="H44" i="3"/>
  <c r="I44" i="3"/>
  <c r="I35" i="3"/>
  <c r="I38" i="3"/>
  <c r="I41" i="3"/>
  <c r="H37" i="3"/>
  <c r="H40" i="3"/>
  <c r="H43" i="3"/>
  <c r="H46" i="3"/>
  <c r="H49" i="3"/>
  <c r="H52" i="3"/>
  <c r="I52" i="3"/>
  <c r="I37" i="3"/>
  <c r="I40" i="3"/>
  <c r="I43" i="3"/>
  <c r="I46" i="3"/>
  <c r="I49" i="3"/>
  <c r="H41" i="3"/>
  <c r="I19" i="3"/>
  <c r="J19" i="3"/>
  <c r="J18" i="3"/>
  <c r="H18" i="3"/>
  <c r="H26" i="3"/>
  <c r="I21" i="3"/>
  <c r="J21" i="3"/>
  <c r="I27" i="3"/>
  <c r="I24" i="3"/>
  <c r="H23" i="3"/>
  <c r="I22" i="3"/>
  <c r="I20" i="3"/>
  <c r="I25" i="3"/>
  <c r="I222" i="3"/>
  <c r="I253" i="3"/>
  <c r="H253" i="3"/>
  <c r="H280" i="3"/>
  <c r="I211" i="3"/>
  <c r="H217" i="3"/>
  <c r="H279" i="3"/>
  <c r="H207" i="3"/>
  <c r="I166" i="3"/>
  <c r="I174" i="3"/>
  <c r="H174" i="3"/>
  <c r="H263" i="3"/>
  <c r="I180" i="3"/>
  <c r="I263" i="3"/>
  <c r="G4" i="3"/>
  <c r="F275" i="3"/>
  <c r="F276" i="3"/>
  <c r="E153" i="3"/>
  <c r="E152" i="3"/>
  <c r="J152" i="3"/>
  <c r="E151" i="3"/>
  <c r="J151" i="3"/>
  <c r="E58" i="3"/>
  <c r="H58" i="3"/>
  <c r="I58" i="3"/>
  <c r="E59" i="3"/>
  <c r="H59" i="3"/>
  <c r="I59" i="3"/>
  <c r="E60" i="3"/>
  <c r="H60" i="3"/>
  <c r="J206" i="3"/>
  <c r="H278" i="3"/>
  <c r="J261" i="3"/>
  <c r="H281" i="3"/>
  <c r="J173" i="3"/>
  <c r="H277" i="3"/>
  <c r="J260" i="3"/>
  <c r="J262" i="3"/>
  <c r="J199" i="3"/>
  <c r="J198" i="3"/>
  <c r="J263" i="3"/>
  <c r="J281" i="3"/>
  <c r="J204" i="3"/>
  <c r="J203" i="3"/>
  <c r="J205" i="3"/>
  <c r="J201" i="3"/>
  <c r="H153" i="3"/>
  <c r="J153" i="3"/>
  <c r="J215" i="3"/>
  <c r="J213" i="3"/>
  <c r="J212" i="3"/>
  <c r="J200" i="3"/>
  <c r="I217" i="3"/>
  <c r="J211" i="3"/>
  <c r="J216" i="3"/>
  <c r="J214" i="3"/>
  <c r="J202" i="3"/>
  <c r="I207" i="3"/>
  <c r="J253" i="3"/>
  <c r="J280" i="3"/>
  <c r="J174" i="3"/>
  <c r="J277" i="3"/>
  <c r="H152" i="3"/>
  <c r="I152" i="3"/>
  <c r="H151" i="3"/>
  <c r="I153" i="3"/>
  <c r="I60" i="3"/>
  <c r="J207" i="3"/>
  <c r="J278" i="3"/>
  <c r="J217" i="3"/>
  <c r="J279" i="3"/>
  <c r="H161" i="3"/>
  <c r="H276" i="3"/>
  <c r="J24" i="3"/>
  <c r="J25" i="3"/>
  <c r="J23" i="3"/>
  <c r="J26" i="3"/>
  <c r="J27" i="3"/>
  <c r="J22" i="3"/>
  <c r="I151" i="3"/>
  <c r="I161" i="3"/>
  <c r="J161" i="3"/>
  <c r="J276" i="3"/>
  <c r="B276" i="3"/>
  <c r="B274" i="3"/>
  <c r="F274" i="3"/>
  <c r="B273" i="3"/>
  <c r="F273" i="3"/>
  <c r="B272" i="3"/>
  <c r="F272" i="3"/>
  <c r="B271" i="3"/>
  <c r="F271" i="3"/>
  <c r="B270" i="3"/>
  <c r="F270" i="3"/>
  <c r="B269" i="3"/>
  <c r="F269" i="3"/>
  <c r="B268" i="3"/>
  <c r="F268" i="3"/>
  <c r="B267" i="3"/>
  <c r="F267" i="3"/>
  <c r="E121" i="3"/>
  <c r="E116" i="3"/>
  <c r="H116" i="3"/>
  <c r="E103" i="3"/>
  <c r="E102" i="3"/>
  <c r="E101" i="3"/>
  <c r="E100" i="3"/>
  <c r="E99" i="3"/>
  <c r="E92" i="3"/>
  <c r="E91" i="3"/>
  <c r="H91" i="3"/>
  <c r="E86" i="3"/>
  <c r="E85" i="3"/>
  <c r="E84" i="3"/>
  <c r="E76" i="3"/>
  <c r="H76" i="3"/>
  <c r="E75" i="3"/>
  <c r="H75" i="3"/>
  <c r="E74" i="3"/>
  <c r="H74" i="3"/>
  <c r="E73" i="3"/>
  <c r="E72" i="3"/>
  <c r="H72" i="3"/>
  <c r="E61" i="3"/>
  <c r="H61" i="3"/>
  <c r="I61" i="3"/>
  <c r="E57" i="3"/>
  <c r="H57" i="3"/>
  <c r="E34" i="3"/>
  <c r="E33" i="3"/>
  <c r="E17" i="3"/>
  <c r="H17" i="3"/>
  <c r="H28" i="3"/>
  <c r="H67" i="3"/>
  <c r="J66" i="3"/>
  <c r="J63" i="3"/>
  <c r="J62" i="3"/>
  <c r="J64" i="3"/>
  <c r="J65" i="3"/>
  <c r="H117" i="3"/>
  <c r="I75" i="3"/>
  <c r="I74" i="3"/>
  <c r="I116" i="3"/>
  <c r="H33" i="3"/>
  <c r="H99" i="3"/>
  <c r="H100" i="3"/>
  <c r="I100" i="3"/>
  <c r="H101" i="3"/>
  <c r="I101" i="3"/>
  <c r="H102" i="3"/>
  <c r="I102" i="3"/>
  <c r="H103" i="3"/>
  <c r="I103" i="3"/>
  <c r="H92" i="3"/>
  <c r="I92" i="3"/>
  <c r="I17" i="3"/>
  <c r="I28" i="3"/>
  <c r="J28" i="3"/>
  <c r="H73" i="3"/>
  <c r="I73" i="3"/>
  <c r="I57" i="3"/>
  <c r="H121" i="3"/>
  <c r="H146" i="3"/>
  <c r="H85" i="3"/>
  <c r="I85" i="3"/>
  <c r="H34" i="3"/>
  <c r="I72" i="3"/>
  <c r="I76" i="3"/>
  <c r="I91" i="3"/>
  <c r="H84" i="3"/>
  <c r="H86" i="3"/>
  <c r="I86" i="3"/>
  <c r="H112" i="3"/>
  <c r="I95" i="3"/>
  <c r="H95" i="3"/>
  <c r="I80" i="3"/>
  <c r="J80" i="3"/>
  <c r="H80" i="3"/>
  <c r="I67" i="3"/>
  <c r="J67" i="3"/>
  <c r="H53" i="3"/>
  <c r="H268" i="3"/>
  <c r="I117" i="3"/>
  <c r="J117" i="3"/>
  <c r="J39" i="3"/>
  <c r="J51" i="3"/>
  <c r="J37" i="3"/>
  <c r="J38" i="3"/>
  <c r="J43" i="3"/>
  <c r="J46" i="3"/>
  <c r="J48" i="3"/>
  <c r="J35" i="3"/>
  <c r="J42" i="3"/>
  <c r="J50" i="3"/>
  <c r="J36" i="3"/>
  <c r="J40" i="3"/>
  <c r="J41" i="3"/>
  <c r="J47" i="3"/>
  <c r="J44" i="3"/>
  <c r="J49" i="3"/>
  <c r="J52" i="3"/>
  <c r="J45" i="3"/>
  <c r="I84" i="3"/>
  <c r="I87" i="3"/>
  <c r="H87" i="3"/>
  <c r="J86" i="3"/>
  <c r="I99" i="3"/>
  <c r="I112" i="3"/>
  <c r="I33" i="3"/>
  <c r="J116" i="3"/>
  <c r="I121" i="3"/>
  <c r="I146" i="3"/>
  <c r="H269" i="3"/>
  <c r="J60" i="3"/>
  <c r="J59" i="3"/>
  <c r="J58" i="3"/>
  <c r="J61" i="3"/>
  <c r="H274" i="3"/>
  <c r="J57" i="3"/>
  <c r="I34" i="3"/>
  <c r="J109" i="3"/>
  <c r="J110" i="3"/>
  <c r="J111" i="3"/>
  <c r="J104" i="3"/>
  <c r="J105" i="3"/>
  <c r="J106" i="3"/>
  <c r="J94" i="3"/>
  <c r="J93" i="3"/>
  <c r="J79" i="3"/>
  <c r="J77" i="3"/>
  <c r="J78" i="3"/>
  <c r="J87" i="3"/>
  <c r="I53" i="3"/>
  <c r="J53" i="3"/>
  <c r="J95" i="3"/>
  <c r="J103" i="3"/>
  <c r="J91" i="3"/>
  <c r="J167" i="3"/>
  <c r="J166" i="3"/>
  <c r="J259" i="3"/>
  <c r="J112" i="3"/>
  <c r="J73" i="3"/>
  <c r="J146" i="3"/>
  <c r="J275" i="3"/>
  <c r="H275" i="3"/>
  <c r="J33" i="3"/>
  <c r="J100" i="3"/>
  <c r="J101" i="3"/>
  <c r="J102" i="3"/>
  <c r="J92" i="3"/>
  <c r="J99" i="3"/>
  <c r="I274" i="3"/>
  <c r="J274" i="3"/>
  <c r="J85" i="3"/>
  <c r="H270" i="3"/>
  <c r="J75" i="3"/>
  <c r="H271" i="3"/>
  <c r="J76" i="3"/>
  <c r="J72" i="3"/>
  <c r="J74" i="3"/>
  <c r="J17" i="3"/>
  <c r="H267" i="3"/>
  <c r="I273" i="3"/>
  <c r="H273" i="3"/>
  <c r="H272" i="3"/>
  <c r="I269" i="3"/>
  <c r="J269" i="3"/>
  <c r="J84" i="3"/>
  <c r="J121" i="3"/>
  <c r="I267" i="3"/>
  <c r="I271" i="3"/>
  <c r="I270" i="3"/>
  <c r="I272" i="3"/>
  <c r="J34" i="3"/>
  <c r="H283" i="3"/>
  <c r="J270" i="3"/>
  <c r="J272" i="3"/>
  <c r="J273" i="3"/>
  <c r="J271" i="3"/>
  <c r="J267" i="3"/>
  <c r="I268" i="3"/>
  <c r="J268" i="3"/>
  <c r="I283" i="3"/>
  <c r="J283" i="3"/>
  <c r="J252" i="3"/>
</calcChain>
</file>

<file path=xl/sharedStrings.xml><?xml version="1.0" encoding="utf-8"?>
<sst xmlns="http://schemas.openxmlformats.org/spreadsheetml/2006/main" count="777" uniqueCount="419">
  <si>
    <t>Opmerkingen</t>
  </si>
  <si>
    <t>Nr.</t>
  </si>
  <si>
    <t>Omschrijving functionaliteit</t>
  </si>
  <si>
    <t>Prio</t>
  </si>
  <si>
    <t>Stresstesten, penetratie testen, etc.</t>
  </si>
  <si>
    <t>Legenda Prioritering (kolom Prio):</t>
  </si>
  <si>
    <t>M</t>
  </si>
  <si>
    <t>Eisen en wensen behorend bij functionele uitvraag met kenmerk:</t>
  </si>
  <si>
    <t>Weging</t>
  </si>
  <si>
    <t>Gescoorde beoordelingspunten</t>
  </si>
  <si>
    <t>Gewogen score maximaal</t>
  </si>
  <si>
    <t>W</t>
  </si>
  <si>
    <t>SCORE</t>
  </si>
  <si>
    <t>Totaal</t>
  </si>
  <si>
    <t>Verhouding</t>
  </si>
  <si>
    <t>K.O.</t>
  </si>
  <si>
    <t>(ook de waarde voor niet voldoen aan Must Have)</t>
  </si>
  <si>
    <t>(ook de waarde voor wel voldoen aan Must have)</t>
  </si>
  <si>
    <t>Datum:</t>
  </si>
  <si>
    <t>Ja/Nee</t>
  </si>
  <si>
    <t>Nee</t>
  </si>
  <si>
    <t>Ja</t>
  </si>
  <si>
    <t>n.v.t.</t>
  </si>
  <si>
    <t>Gewogen max. score</t>
  </si>
  <si>
    <t xml:space="preserve">Als klant en/of gebruiker kan ik… </t>
  </si>
  <si>
    <t>Inschrijver garandeert een gestanddoeningstermijn van de Offerte van minimaal 60 dagen.</t>
  </si>
  <si>
    <t>1. Generieke Eisen</t>
  </si>
  <si>
    <t>1.1</t>
  </si>
  <si>
    <t>1.2</t>
  </si>
  <si>
    <t>1.3</t>
  </si>
  <si>
    <t>1.4</t>
  </si>
  <si>
    <t>1.5</t>
  </si>
  <si>
    <t>1.6</t>
  </si>
  <si>
    <t>1.7</t>
  </si>
  <si>
    <t>2.1</t>
  </si>
  <si>
    <t>2.2</t>
  </si>
  <si>
    <t>Diensten, handleidingen, trainingen, testtools, etc.</t>
  </si>
  <si>
    <t>Eisen/wensen aan systeem, structuur, technologie, etc.</t>
  </si>
  <si>
    <t>3.1</t>
  </si>
  <si>
    <t>3.2</t>
  </si>
  <si>
    <t>3.3</t>
  </si>
  <si>
    <t>4.1</t>
  </si>
  <si>
    <t>4.2</t>
  </si>
  <si>
    <t>4.3</t>
  </si>
  <si>
    <t>4.4</t>
  </si>
  <si>
    <t>4.5</t>
  </si>
  <si>
    <t>5.1</t>
  </si>
  <si>
    <t>5.2</t>
  </si>
  <si>
    <t>5.3</t>
  </si>
  <si>
    <t>3.4</t>
  </si>
  <si>
    <t>7.1</t>
  </si>
  <si>
    <t>7.2</t>
  </si>
  <si>
    <t>7.3</t>
  </si>
  <si>
    <t>7.4</t>
  </si>
  <si>
    <t>7.5</t>
  </si>
  <si>
    <t>8.1</t>
  </si>
  <si>
    <t>9.1</t>
  </si>
  <si>
    <t>9.2</t>
  </si>
  <si>
    <t>9.3</t>
  </si>
  <si>
    <t>9.4</t>
  </si>
  <si>
    <t>9.5</t>
  </si>
  <si>
    <t>10.1</t>
  </si>
  <si>
    <t>10.2</t>
  </si>
  <si>
    <t>10.3</t>
  </si>
  <si>
    <t>10.4</t>
  </si>
  <si>
    <t>10.5</t>
  </si>
  <si>
    <t>Totaal gewogen punten kwaliteitseisen</t>
  </si>
  <si>
    <t>Eisen en Wensen</t>
  </si>
  <si>
    <t>Kwalitatieve Eisen</t>
  </si>
  <si>
    <t>Puntentoekenning gunningsmethodiek</t>
  </si>
  <si>
    <t>DOOR LEVERANCIER TE BEANTWOORDEN</t>
  </si>
  <si>
    <t>Voldoet</t>
  </si>
  <si>
    <t>Toelichting</t>
  </si>
  <si>
    <t>Inschrijver levert bij zijn inschrijving een volledige beschrijving van de standaard programmatuur.</t>
  </si>
  <si>
    <t>Inschrijver levert bij zijn inschrijving een volledige beschrijving van licentievoorwaarden (inclusief type licentie).</t>
  </si>
  <si>
    <t>Inschrijver garandeert te voldoen aan de formele eisen uit de Functionale uitvraag.</t>
  </si>
  <si>
    <t>1.8</t>
  </si>
  <si>
    <t>1.9</t>
  </si>
  <si>
    <t>1.10</t>
  </si>
  <si>
    <t>1.11</t>
  </si>
  <si>
    <t>Opdrachtnemer verklaart dat hij zich actief inspant op het gebied van het continue ontwikkelen en uitdragen van aantoonbare relevante competenties en ervaring in het optimaliseren van software met het doel om energieverbruik te minimaliseren.</t>
  </si>
  <si>
    <t>Opdrachtnemer verklaart dat bij de uitvoering van de Opdracht afgedankte hardware (uit de datacentra) hoogwaardig wordt hergebruikt of als dat niet mogelijk is, wordt deze gerecycled. Dit in het kader van circulariteit.</t>
  </si>
  <si>
    <t>Opdrachtnemer verklaart dat de datacentra die worden aangewend voor de uitvoering van de Opdracht een Power Usage Effectiveness (PUE) hebben van maximaal 1,3. De PUE wordt berekend conform erkende methodes zoals beschreven in ISO IEC 30134-2. De ook wel gehanteerde Datacenter infrastructure Efficiency (DCiE) komt overeen met 1/PUE. Een DCiE van 1,3 staat dus gelijk aan een PUE van 76,9%.</t>
  </si>
  <si>
    <t>Opdrachtnemer verklaart dat hij digitale toegankelijkheid stimuleert, op grond van de Europese richtlijn voor toegankelijkheid van overheidswebsites en –apps, die is omgezet in Nederlandse wetgeving: https://zoek.officielebekendmakingen.nl/stb-2018-141.html</t>
  </si>
  <si>
    <t>Opdrachtnemer verklaart dat hij kennis heeft genomen van het ‘Charter Diversiteit’ van Diversiteit in Bedrijf en spant zich in om diversiteit en inclusie op de werkvloer te bevorderen. (https://www.ser.nl/nl/thema/diversiteit-en-inclusie)</t>
  </si>
  <si>
    <t>6.1</t>
  </si>
  <si>
    <t>6.2</t>
  </si>
  <si>
    <t>Inschrijver gaat akkoord met de concept Verwerkersvereenkomst.</t>
  </si>
  <si>
    <t>2. Eisen ten aanzien van de prijs</t>
  </si>
  <si>
    <t>U geeft, door middel van het invullen van de Standaardformulier ‘Prijzen’, een gedetailleerd inzicht in de voor deze dienstverlening te hanteren prijzen en tarieven</t>
  </si>
  <si>
    <t>De overeengekomen prijzen zijn onafhankelijk van de plaats waar de diensten worden geleverd.</t>
  </si>
  <si>
    <t>2.3</t>
  </si>
  <si>
    <t>Alle overeengekomen prijzen zijn exclusief de van toepassing zijnde BTW</t>
  </si>
  <si>
    <t>2.4</t>
  </si>
  <si>
    <t xml:space="preserve">Alle prijzen en afgegeven kortingspercentages staan vast voor de initiële contractperiode van 3 jaar. Daarna is indexering mogelijk, zie toelichting Prijzenblad. </t>
  </si>
  <si>
    <t>2.5</t>
  </si>
  <si>
    <t>Opdrachtnemer conformeert zich aan het toepassingskader elektronisch factureren aan de Rijksoverheid.  Zie link: E-facturen versturen | Helpdesk e-factureren (helpdesk-factureren.nl)</t>
  </si>
  <si>
    <t>2.6</t>
  </si>
  <si>
    <t>De bedragen, tarieven en andere eventuele prijselementen op de factuur dienen overeen te komen met de bedragen opgegeven bij de Inschrijving. Als dit niet het geval is, zal de factuur niet in behandeling worden genomen.</t>
  </si>
  <si>
    <t>2.7</t>
  </si>
  <si>
    <t>Toekomstige uitbreidingen in licenties en functionaliteit dienen transparant aan Opdrachtgever te worden aangeboden, hierbij zijn minimaal de afgegeven prijzen en kortingspercentages van toepassing.</t>
  </si>
  <si>
    <t>2.8</t>
  </si>
  <si>
    <t>Opdrachtgever heeft de mogelijkheid tot het toetsen van de aangeboden prijzen tijdens de looptijd van de overeenkomst. Opdrachtnemer dient hier zijn medewerking aan te verlenen.</t>
  </si>
  <si>
    <t>2.9</t>
  </si>
  <si>
    <t>Alle kosten die de Opdrachtnemer maakt in het kader van de prestatie, waaronder alle kosten die voorkomen uit de uitvoering van eisen en beantwoording van de wensen/gunningscriteria, kan de Opdrachtnemer alleen in rekening brengen via de elementen zoals die zijn opgenomen in het Prijzenblad.  Het hierop aanvullend in rekening brengen van additionele kosten is toegestaan mits dit in deze Functionele Uitvraag expliciet is vermeld.</t>
  </si>
  <si>
    <t>2.10</t>
  </si>
  <si>
    <t xml:space="preserve">De prijs voor licenties omvat in ieder geval het gebruiksrecht inclusief alle nieuwe versies, updates en upgrades van de software. </t>
  </si>
  <si>
    <t>2.11</t>
  </si>
  <si>
    <t>Opdrachtgever neemt licenties gefaseerd, per uit te rollen eenheid (of deel daarvan) af. Opdrachtgever heeft geen enkele afnameverplichting en kan te allen tijde de uitrol en de afname van de licenties stop zetten, zonder enige verplichting jegens Opdrachtnemer.</t>
  </si>
  <si>
    <t>2.12</t>
  </si>
  <si>
    <t>Opdrachtgever vraagt altijd voor daadwerkelijke levering van licenties een prijsopgave aan.</t>
  </si>
  <si>
    <t>2.13</t>
  </si>
  <si>
    <t>Bij akkoord prijsopgave voor licenties verstrekt Opdrachtgever een inkooporder.</t>
  </si>
  <si>
    <t>2.14</t>
  </si>
  <si>
    <t>De initieel af te nemen licenties hebben een looptijd overeen komend met de einddatum van de Nadere Overeenkomst.</t>
  </si>
  <si>
    <t>2.15</t>
  </si>
  <si>
    <t xml:space="preserve">De Opdrachtnemer gaat voor licenties akkoord met een factuurfrequentie van 1 jaar vooruit. </t>
  </si>
  <si>
    <t>2.16</t>
  </si>
  <si>
    <t xml:space="preserve">Aanvullende licenties krijgen dezelfde einddatum als de reeds ter beschikking staande licenties. De prijs is conform de prijs in het prijzenblad naar rato van de resterende periode. </t>
  </si>
  <si>
    <t>2.17</t>
  </si>
  <si>
    <t>De factureringsmomenten van aanvullende licenties lopen, na de initiële factuur, gelijk met de factureringsmomenten van eerder aangeschafte licenties (per jaar vooruit).</t>
  </si>
  <si>
    <t>2.18</t>
  </si>
  <si>
    <t xml:space="preserve">Aan elke factuur dient een inkooporder ten grondslag te liggen. Op alle facturen dient het hieraan ten grondslag liggende inkoopordernummer vermeld te worden. </t>
  </si>
  <si>
    <t>2.19</t>
  </si>
  <si>
    <t>Aan elke inkooporder dient een door opdrachtnemer goedgekeurde prijsopgave van Opdrachtgever ten grondslag te liggen. De prijsopgave is transparant.</t>
  </si>
  <si>
    <t>2.20</t>
  </si>
  <si>
    <t>De Opdrachtnemer gaat ermee akkoord dat naar Opdrachtgever verstuurde facturen die niet voldoen aan de eisen onbehandeld, en dus zonder betaling, retour worden gestuurd naar de Opdrachtnemer waarbij de dienstverlening gecontinueerd blijft.</t>
  </si>
  <si>
    <t>deze functionaliteiten moeten in het eindresultaat terugkomen, zonder deze is het product niet bruikbaar (dit zijn de knock-outs)</t>
  </si>
  <si>
    <t>deze functionaliteiten zijn zeer gewenst, maar zonder is het product wel bruikbaar</t>
  </si>
  <si>
    <t>3. Eisen ten aanzien van het contract</t>
  </si>
  <si>
    <t>3.5</t>
  </si>
  <si>
    <t>3.6</t>
  </si>
  <si>
    <t>3.7</t>
  </si>
  <si>
    <t>3.8</t>
  </si>
  <si>
    <t>3.9</t>
  </si>
  <si>
    <t>3.10</t>
  </si>
  <si>
    <t>Indien de RIS besluit tot het (gedeeltelijke) beëindigen van de overeenkomst (tussentijds dan wel na afloop overeenkomst) en de RIS ondersteuning wenst, werkt Opdrachtnemer volledig mee aan retransitie. Dit is aanvullende dienstverlening waarvoor Opdrachtgever vantevoren een onderbouwde Prijsopgave aanvraagt (zie tabblad Prijs &amp; Facturatie). 
In dit geval worden werkzaamheden onder regie van de RIS dan wel de partij waarnaar de transitie plaatsvindt uitgevoerd. 
Scope van de retransitie is de volledige dienstverlening, inclusief eventuele retransitiewerkzaamheden en documentatie die Opdrachtnemer voor de RIS opgesteld en uitgevoerd heeft. Tot de afronding van de retransitie blijft de Opdrachtnemer verantwoordelijk voor de prestatie.</t>
  </si>
  <si>
    <t>Opdrachtnemer werkt tijdens de looptijd van de overeenkomst mee aan het opstellen van
een exitplan. Het exitplan dient in het 1e jaar van de overeenkomst samen met
Opdrachtgever te worden opgeleverd. Gedurende de looptijd van de overeenkomst zal dit
exitplan actueel worden gehouden door Opdrachtnemer. In het exitplan is minimaal (maar niet uitsluitend) vastgelegd:
1. Exit condities: specificatie op basis waarvan de exit strategie in werking treedt.
2. Exit rollen: specificatie van de verschillende rollen en verantwoordelijkheden.
3. Eisen aan de oplevering van de Exit strategie, waaronder:
a. Exporteren en overdracht van Informatie / Data (minimaal: in ‘origineel/oorspronkelijk’ formaat). Inclusief: de verwijdering van data/informatie na (re)transitie.
b. Planning van de exit-strategie
c. Hoe vorm wordt gegeven aan de SAAS-escrow.
4. Voorts mag geen sprake zijn van ontvlechtingproblematiek bij afloop van het contract en wordt volledig inzicht gegeven in wijze waarop de infrastructuur wordt gedeeld. Dit inzicht wordt op verzoek geleverd d.m.v. een Third party Memorandum (TPM). 
Dit is aanvullend te declareren dienstverlening. De kosten van de eventuele TPM zijn voor rekening van opdrachtgever.</t>
  </si>
  <si>
    <t>Opdrachtnemer stelt een vast accountteam aan voor de RIS allen met diepgaande productkennis en kennis van de klantomgeving.</t>
  </si>
  <si>
    <t>De RIS heeft het recht met Opdrachtnemer in gesprek te gaan over het vervangen van door Opdrachtnemer toegewezen medewerkers met eventueel andere passende profielen. Vervanging is gebaseerd op redelijkheid en billijkheid en met opgave van redenen.</t>
  </si>
  <si>
    <t>Het accountteam is telefonisch bereikbaar tijdens Kantooruren.</t>
  </si>
  <si>
    <t>Een maal per kwartaal vindt regulier overleg plaats tussen de Opdrachtgever en het accountteam van de Opdrachtnemer. Het doel van dit gesprek is te evalueren of de dienstverlening voldoet aan de verwachtingen. De per kwartaal door Opdrachtnemer ter beschikking gestelde rapportage is de basis voor het evaluatiegesprek.</t>
  </si>
  <si>
    <t>De Opdrachtnemer zorgt voor verslaglegging van deze reguliere overleggen en het verspreiden van deze verslaglegging aan de deelnemers aan de overleggen.</t>
  </si>
  <si>
    <t xml:space="preserve">De Opdrachtnemer stelt in samenwerking met de Opdrachtgever een DAP op, waarin voornamelijk operationele afspraken worden gemaakt die gedurende de uitvoering van de prestatie van toepassing zijn. Dit DAP dient vastgesteld en geïmplementeerd te zijn bij aanvang van de dienstverlening. Opdrachtnemer neemt hiertoe het initiatief. Onderwerpen die in het DAP zijn opgenomen, kunnen in geen geval bepalingen in de Nadere overeenkomst teniet doen. </t>
  </si>
  <si>
    <t>.In het DAP dient in ieder geval de volgende informatie te worden opgenomen: 
• Naam, functie en contactgegevens van andere bij de Nadere Overeenkomst betrokken functionarissen; 
• Feitelijke inrichting van overleggen; 
• Op te leveren rapportages;
• Escalatieprocedure; 
• Informatie over de wijze van bestellen; 
• Wijze van factureren; 
• Afspraken over toegang tot locaties; 
• Wijze van melden Incidenten, frequentie en wijze statusupdates.</t>
  </si>
  <si>
    <t xml:space="preserve">De Opdrachtgever is gerechtigd tot het laten uitvoeren van kwaliteitstoetsen, en toetsen ten aanzien van de vertrouwelijkheid en integriteit van de Opdrachtnemer, door een onafhankelijke deskundige met betrekking tot de gehele prestatie die in het kader van de Nadere overeenkomst wordt geleverd. Opdrachtnemer gaat hiermee akkoord en is, voor zover redelijkerwijs mogelijk, bereid mee te werken aan de aanbevelingen ter verbetering.  </t>
  </si>
  <si>
    <t>4. Eisen ten aanzien van de SLA</t>
  </si>
  <si>
    <t>4.6</t>
  </si>
  <si>
    <t>4.7</t>
  </si>
  <si>
    <t>4.8</t>
  </si>
  <si>
    <t xml:space="preserve">De leverancier zorgt ervoor dat de gewenste dienstverlening en oplossing in een SLA wordt vastgelegd dat is afgestemd met de RIS. De SLA wordt met de inschrijving aangeleverd waarin minimaal de volgende onderdelen worden genoemd
● Beleid rondom hotfixes en beveiligingsincidenten; 
● Beleid rondom updates en patches (hoe vaak, op welke manier, wat is de impact); 
● Beleid rondom changes (hoe lang van te voren aanvragen, hoe lang duurt uitvoering, 
etc.); 
● Disaster recovery plan; </t>
  </si>
  <si>
    <t xml:space="preserve">Verschillende fases van ontwikkeling worden aantoonbaar gescheiden volgens de OTAP-principes. Een aanpassing in de oplossing moet eerst in een pre-productie omgeving getoond kunnen worden; </t>
  </si>
  <si>
    <t>Bij aanpassingen aan de Oplossing dienen alle gebruikers voorzien te worden van de release notes.</t>
  </si>
  <si>
    <t>Het systeem is schaalbaar en kan meegroeien met het gebruik.</t>
  </si>
  <si>
    <t xml:space="preserve">Opdrachtnemer biedt een Service Level Agreement. De SLA bevat minimaal de volgende onderdelen over beheer, onderhoud en hosting van de oplossing:
- Security-incidenten (inclusief datalekken) worden direct na constateren door de opdrachtnemer aan opdrachtgever gemeld;
- De oplossing heeft minimaal een uptime van 99,5% per kalenderjaar;
- Gepland onderhoud van de oplossing vindt nooit plaats tussen 7 uur ’s ochtends en 7 uur ’s avonds, tenzij noodzakelijk en bovendien nadrukkelijk overeengekomen met opdrachtgever;
- Gepland onderhoud wordt minimaal een week van tevoren aangegeven; 
</t>
  </si>
  <si>
    <t>De Oplossing geeft de mogelijkheid om managementinformatien in te zien in gestructureerde overzichten (rapporten) over performance, beschikbaarheid en verstoringen van de oplossing.  
Ten behoeve van het kwartaallijkse overleg tussen Opdrachtgever en Opdrachtnemer verstrekt Opdrachtnemer elk kwartaal digitaal standaard rapportages over minimaal performance, beschikbaarheid, verstoringen, beheer en onderhoud van de oplossing. Na gunning wordt de exacte inhoud van de rapportages vastgelegd.
Rapportages waar de RIS tussentijds behoefte aan heeft, maar die zij niet zelf kan genereren, worden op verzoek geleverd door Opdrachtnemer.</t>
  </si>
  <si>
    <t xml:space="preserve">De SLA wordt beheerd door Opdrachtnemer. De eigenaar van de SLA is de Opdrachtgever. Gezamenlijk zijn beide partijen verantwoordelijk voor de inhoud, kwaliteit en borging. </t>
  </si>
  <si>
    <t>Aanvullende kosten worden alleen vergoed na voorafgaande schriftelijke toestemming van de opdrachtgever. Voor aanvullende kosten zal een aanvullende offerte worden opgevraagd.</t>
  </si>
  <si>
    <t>5. Eisen m.b.t. communicatie en contractmanagement voor deze opdracht</t>
  </si>
  <si>
    <t>Opdrachtnemer is op werkdagen tijdens kantooruren (tussen 08.00 en 18.00 uur) voor Opdrachtgever zowel telefonisch als via e-mail bereikbaar.</t>
  </si>
  <si>
    <t>U neemt deel aan de door Opdrachtgever georganiseerde overlegvormen (operationeel, tactisch en strategisch), dat nodig geacht wordt in het kader van de uitvoering van de Opdracht:
•	operationeel overleg. Frequentie is naar behoefte;
•	minimaal eenmaal per jaar zal zowel een tactisch als een strategisch overleg plaatsvinden.</t>
  </si>
  <si>
    <t>6. Eisen m.b.t. Architectuur</t>
  </si>
  <si>
    <t>6.3</t>
  </si>
  <si>
    <t>6.4</t>
  </si>
  <si>
    <t>De Oplossing is modulair van opzet, waarbij alle modules volledig geïntegreerd met elkaar zijn, zodanig dat gegevens slechts één keer ingevoerd en gemuteerd kunnen worden.</t>
  </si>
  <si>
    <t xml:space="preserve">De Oplossing is een standaardoplossing. De Opdrachtgever kan zelf functionaliteiten configureren, minimaal voor workflows, datavelden, rapportages en rechtenstructuren.
</t>
  </si>
  <si>
    <t>De Oplossing heeft functionaliteit voor geautomatiseerde uitwisseling van gegevens, zowel inlezen als exporteren (zie ook eisen m.b.t. integratie en techniek)</t>
  </si>
  <si>
    <t>De Oplossing is maximaal gericht op selfservice; dat wil zeggen dat gebruikers alle voorkomende functies behorende bij hun rol en autorisatie kunnen verrichten zonder tussenkomst van derde personen.</t>
  </si>
  <si>
    <t>7.6</t>
  </si>
  <si>
    <t>7.7</t>
  </si>
  <si>
    <t>7.8</t>
  </si>
  <si>
    <t>7.9</t>
  </si>
  <si>
    <t>7. Eisen m.b.t. integratie en techniek</t>
  </si>
  <si>
    <t>De Oplossing ondersteunt uitwisseling van gegevens middels de technologie van berichten/API via REST API met meedere systemen.</t>
  </si>
  <si>
    <t>De Oplossing ondersteunt uitwisseling van gegevens middels (S)FTP bestandsuitwisseling over met TLS beveiligde verbindingen.</t>
  </si>
  <si>
    <t>De Oplossing ondersteunt SMPT voor de uitwisseling van e-mail met de e-mail servers van de ICT leverancier van Binnenlandse zaken.</t>
  </si>
  <si>
    <t>De Oplossing bevat een standaardfunctionaliteit voor het importeren van gegevens uit externe bronnen  en kan deze markeren als externe data. In verschillende formaten (CSV, XML, PDF, Word, Excel, TXT). </t>
  </si>
  <si>
    <t>De Oplossing is volledig webbased.</t>
  </si>
  <si>
    <t>De volledige functionaliteit van de oplossing is beschikbaar via gangbare internetbrowsers, minimaal Edge, Chrome en Firefox.</t>
  </si>
  <si>
    <t>De Oplossing ondersteunt een pre-productie c.q. leeromgeving, die gescheiden zijn van elkaar en van gebruikers. Deze hebben andere inlogcodes dan voor de productieomgeving.</t>
  </si>
  <si>
    <t>De Oplossing voldoet minimaal aan de verplichte open standaarden van forum standaardisatie (https://www.forumstandaardisatie.nl/open-standaarden/verplicht) en opdrachtnemer zal zich bij aanpassing in de standaarden inzetten om de applicatie zo spoedig mogelijk op niveau te krijgen. Waar dit niet mogelijk is wordt schriftelijk een duidelijke uitleg gegeven waarom dit niet mogelijk is (explain): 
•	Ades Baseline Profiles (digitale handtekening);
•	Digitoegankelijk (EN 301 549 met WCAG 2.1);
•	HTTPS en/of HSTS (beveiligde verbindingen);
•	SAML 2.0 (single sign on autorisatie) Uitwisseling technisch;
•	TLS 1.3 (beveiligde verbinding voor gegevensuitwisseling);
•	OpenAPI Specification (eigenschappen data);
•	REST-API Design Rules, Bedrijfsvoering standaards;
•	NL GOV Assurance profile for OAuth 2.0;
•	PDF (NEN-ISO);
•	ODF (format documentbewerking);
•	Security.txt.
•	Ades Baselines profiles (Geavanceerde en gekwalificeerde digitale handtekeningen)
•	DKIM 
•	DMARC
•	SPF
•	STARTTLS en DANE
•	DNSSEC
•	HTTPS en HSTS
•	IPv4 &amp; IPv6
•	RPKI</t>
  </si>
  <si>
    <t xml:space="preserve">De Oplossing biedt de mogelijkheid (koppeling/integratie) om (op termijn) een AI-agent te koppelen (van Opdrachtnemer, uit de markt, maar ook eigen Rijksoverheid AI-agent). </t>
  </si>
  <si>
    <t>U dient minimaal te voldoen aan de volgende vereisten, of aantoonbaar gelijkwaardig aan:
•	NEN-ISO/IEC 27001;
•	NEN-ISO 4217 (Opslag en uitwisseling van financiële gegevens);
•	Archiefwet;
•	Baseline Informatiebeveiliging Overheid 2.0;
•AVG;
•	Cyberbeveiligingswet (NIS2-richtlijn);
•	NCSC: beveiligingsrichtlijnen voor webapplicaties;
•	CIP: zie grip-op-ssd-beveiligingseisen (huidige versie 3.0);</t>
  </si>
  <si>
    <t>9. Eisen m.b.t. informatiebeveiliging en compliance</t>
  </si>
  <si>
    <t>9.6</t>
  </si>
  <si>
    <t>9.7</t>
  </si>
  <si>
    <t>9.8</t>
  </si>
  <si>
    <t>9.9</t>
  </si>
  <si>
    <t>9.10</t>
  </si>
  <si>
    <t>9.11</t>
  </si>
  <si>
    <t>9.12</t>
  </si>
  <si>
    <t>9.13</t>
  </si>
  <si>
    <t>9.14</t>
  </si>
  <si>
    <t>9.15</t>
  </si>
  <si>
    <t>9.16</t>
  </si>
  <si>
    <t>9.17</t>
  </si>
  <si>
    <t>9.18</t>
  </si>
  <si>
    <t>9.19</t>
  </si>
  <si>
    <t>9.20</t>
  </si>
  <si>
    <t>9.21</t>
  </si>
  <si>
    <t>9.22</t>
  </si>
  <si>
    <t>9.23</t>
  </si>
  <si>
    <t>9.24</t>
  </si>
  <si>
    <t>9.25</t>
  </si>
  <si>
    <t>De Oplossing werkt met autorisatierollen (RBAC) op basis van het least privilege principe. Informatie mag alleen ingezien worden door medewerkers die daaruit hoofde van hun rol bij moeten kunnen.</t>
  </si>
  <si>
    <t>De toegang tot de database is alleen mogelijk voor geautoriseerde (database)beheerders welke adequaat versleuteld opgeslagen zijn en alleen toegankelijk voor geautoriseerde beheerders.</t>
  </si>
  <si>
    <t>De Oplossing houdt een auditlog bij op userniveau, gekoppeld aan tijdstip en actie. Een automatische actie wordt ook gelogd als een useractie. Conform BIO 2.0 control 8.15.01</t>
  </si>
  <si>
    <t>De Opdrachtnemer (of een onafhankelijke derde) hanteert een vastgelegde procedure voor het toekennen en intrekken van de door Opdrachtnemer beheerde autorisaties.</t>
  </si>
  <si>
    <t>De Opdrachtnemer (of een onafhankelijke derde) voert minimaal ieder kwartaal een controle uit op de juistheid van autorisaties van het beheerpersoneel.</t>
  </si>
  <si>
    <t>Toegang tot de informatiesystemen is persoonsgebonden. Als er gebruik wordt gemaakt van niet persoonsgebonden accounts wordt bijgehouden wie wanneer van het account gebruik maakt.</t>
  </si>
  <si>
    <t>Alle data is uitsluitend opgeslagen binnen de Europese Economische Ruimte (EER). Persoonsgegevens worden alleen verwerkt op locaties binnen de Europese Economische Ruimte (EER). Persoonsgegevens worden alleen verwerkt door personen en juridische entiteiten die exclusief onder Europees recht vallen.</t>
  </si>
  <si>
    <t>Afspraken over aspecten van informatiebeveiliging en het niveau van beschikbaarheid en service niveau zijn vastgelegd in een Service Level Agreement (SLA).</t>
  </si>
  <si>
    <t>De organisatie en de aangeboden dienstverlening voldoen aantoonbaar aan alle (relevante) eisen die BIO 2.0 stelt. Opdrachtnemer heeft hiervoor een managementoplossing in werking voor de te leveren ICT-systemen/- diensten conform NEN-ISO 27001 of daaraan gelijkwaardig. Opdrachtgever bepaalt of het daadwerkelijk gelijkwaardig is. De certificering betreft niet alleen de hosting maar geldt voor alle bedrijfsprocessen binnen de organisatie.</t>
  </si>
  <si>
    <t>Opdrachtgever heeft het recht om jaarlijks BIO compliancy audits op de dienstverlening van Opdrachtnemer te laten uitvoeren, waarvan de kosten ten laste van de Opdrachtgever zullen zijn. Dit kan worden afgevangen door een derden-verklaring.</t>
  </si>
  <si>
    <t>Opdrachtnemer dient rapportages in over:
•	Maandelijks de behaalde beschikbaarheid;
•Direct bij voorgedane beveiligingsincidenten;
•	Jaarlijks over de openstaande kwetsbaarheden en de mogelijke impact en risico daarvan, met een tijdlijn voorgenomen acties voor het mitigeren van deze risico's;
•	Jaarlijks over de naleving van de BIO; voortgang op nog niet getroffen maatregelen en tijdlijn betreffende implementatie daarvan; 
•	Jaarlijks over de nog niet geïmplementeerde maatregelen en explains betreffende de BIO en open standaarden conform Forum Standaardisatie.</t>
  </si>
  <si>
    <t>De Oplossing voldoet blijvend aan de eisen zoals gesteld in de Algemene verordening gegevensbescherming (AVG) voor wat betreft het nemen van passende technische en organisatorische maatregelen en het uitvoering geven aan rechten van betrokkenen waaronder de mogelijkheid om persoonlijke gegevens te verwijderen. Van het verwijder-event blijft in de log zichtbaar welke (type) gegevens zijn verwijderd.</t>
  </si>
  <si>
    <t>Opdrachtnemer voert minimaal jaarlijks (of na significante wijzigingen) penetratietesten uit door een terzake deskundige dienstverlener. Terugkoppeling betreffende gevonden kwetsbaarheden en voortgang op maatregelen wordt teruggekoppeld richting opdrachtnemer. Indien opdrachtgever een penetratietest initieert en betaalt wordt hier door opdrachtnemer aan meegewerkt. Zie BIO 2.0</t>
  </si>
  <si>
    <t>Leverancier gaat akkoord met de verwerkersovereenkomst van de RIS (Arbit 2022). Bij een voorgestelde verwerkingsovereenkomst van Leverancier dient deze door de RIS beoordeeld te worden en geaccepteerd te worden.</t>
  </si>
  <si>
    <t>Procedures en mechanisme zijn geïmplementeerd voor encryptie van vertrouwelijke data in opslag/storage (file servers, databases, en gebruikers workstations) en transport van data (systeem interfaces, over publieke netwerken en elektronisch berichtenverkeer, XML-Feeds maken gebruik van een beveiligde verbinding).</t>
  </si>
  <si>
    <t>De Oplossing voorziet in een archieffunctie voor verlopen, afgelopen informatieobjecten, gekoppeld aan vooraf gedefinieerde bewaartermijnen en rekening houdend met AVG:
- Afhankelijk van het soort gegevens moeten deze 5 of 7 jaar na sluiting van het dossier aantoonbaar vernietigd kunnen worden.</t>
  </si>
  <si>
    <t xml:space="preserve">De Oplossing plaatst geen (tracking) cookies (eerstelijns of van derden) en maakt geen gebruik van Google Analytics. Voor functionele, maar niet noodzakelijke cookies wordt toestemming gevraagd. </t>
  </si>
  <si>
    <t>Als Single Sign on (SSO) niet mogelijk is wordt er gebruik gemaakt van multi factor authenticatie. Indien dit niet mogelijk is wordt er ingelogd met wachtwoord. Het wachtwoord voldoet minimaal aan de volgende vereisten:
- Minimaal 12 karakters. 
- Minimaal 2 hoofdletters. 
- Minimaal 2 kleine letters. 
- Minimaal 2 cijfers. 
- Minimaal 1 speciaal teken. 
- Het aantal foutieve inlogpogingen is maximaal 5. Hierna wordt het account voor een x-aantal minuten geblokkeerd. 
- Wachtwoorden moeten minimaal eens per half jaar gewijzigd worden</t>
  </si>
  <si>
    <t>De Oplossing zorgt dat alle inkomende en uitgaande datastromen, alsmede alle binnenkomende en uitgaande documenten worden gescand op aanwezige malware. Bij constatering van malware worden mitigerende maatregelen genomen om verdere verspreiding te voorkomen en worden, indien opportuun, aanleverende partijen conform afspraken hierover geïnformeerd.</t>
  </si>
  <si>
    <t>De Opdrachtnemer is verantwoordelijk voor updates van componenten en security patches van componenten die deel uit maken van de oplossing, conform richtlijnen van het NCSC en van componentleveranciers. De opdrachtnemer hanteert minimaal een n-1 patchbeleid en bij accute kwestbaarheden volgt een risicoafweging om mitigerende maatregelen te treffen. Bij een hoge NCSC classificatie uiterlijk binnen een week de patch geinstalleerd.</t>
  </si>
  <si>
    <t>Opdrachtnemer voert actieve monitoring (d.w.z.: controleert de oplossing actief) uit op kwetsbaarheden en voert een (pro-)actief patchbeleid uit om eventuele kwetsbaarheden te verhelpen. Opdrachtnemer laat zien hoe het incidentproces en patchbeleid eruit ziet.</t>
  </si>
  <si>
    <t xml:space="preserve">Kopieën van gegevens (ook in back-ups) worden minimaal net zo goed beveiligd als de originele data. Opdrachtnemer geeft aan waar de data staat opgeslagen en bewaard back-ups op een andere locatie dan de hoofdlocatie. De back-up locatie moet zich in een EER land bevinden. </t>
  </si>
  <si>
    <t>De RIS data in de oplossing blijft eigendom van de RIS. Voor deze data gelden de volgende eisen:
• RIS data wordt vertrouwelijk behandeld;
• RIS data is niet door externe partijen in te zien, behalve als daar door de RIS expliciet toestemming voor gegeven is;
• De RIS bepaalt te allen tijde de (logische) toegang tot RIS-data;
• RIS heeft altijd recht op toegang tot RIS-data, recht om RIS-data aan te passen, recht om RIS-data te vernietigen en recht om verwerking van RIS- data te weigeren;
• Opdrachtnemer bewerkt (Read, Create, Update, Delete) RIS-data uitsluitend in opdracht van de RIS;
• Opdrachtnemer mag RIS-data niet zelfstandig verstrekken aan derden of gebruiken (inclusief gebruik van statistische informatie voor analyse en/of marketing doeleinden);
• De RIS blijft altijd verantwoordelijk voor de opgeslagen en/of verwerkte data/informatie.</t>
  </si>
  <si>
    <t>Opdrachtnemer voert beveiligingsrisico-analyses op de oplossing uit, tenminste bij iedere nieuwe major version en updates/aanvullingen op koppelingen. De resultaten daarvan worden, op verzoek van de RIS, ter beschikking gesteld aan de RIS.</t>
  </si>
  <si>
    <t>Opdrachtnemer zorgt dat De oplossing voldoet aan Privacy by Design en Privacy by Default. Dit houdt o.a. in dat:
• De oplossing rekening houdt met de privacy van de betrokkene, waaronder minimaliseren van vrij in te vullen velden en het uitzetten van standaard invulvelden, zodat het vastleggen van niet relevant extra gegevens wordt voorkomen;
• de instellingen van de oplossing altijd standaard ingesteld staan op de meest privacy vriendelijke instelling.
• Er worden na afloop geen gebruiksdata of inhoudelijke (persoons-)gegevens opgeslagen op het (mobiele) device.</t>
  </si>
  <si>
    <t>10. Eisen m.b.t. Hosting (SaaS)</t>
  </si>
  <si>
    <t>10.6</t>
  </si>
  <si>
    <t>10.7</t>
  </si>
  <si>
    <t>10.8</t>
  </si>
  <si>
    <t>10.9</t>
  </si>
  <si>
    <t>10.10</t>
  </si>
  <si>
    <t>De RIS neemt de Oplossing af als een SaaS-applicatie.</t>
  </si>
  <si>
    <t>De Oplossing maakt alleen gebruik van beveiligde datacenters, waarbij de rechtspersoon binnen de EER (Europese Economische Ruimte) is ingeschreven en waarvan de beheerder aantoonbaar (via certificaat of ISAE3000/SOC 2 Type 2 verklaring) voldoet aan de ISO 27001 informatie beveiligingsnormen. Ook alle andere diensten die de opdrachtnemer voor de opdrachtgever voor de oplossing uitvoert, worden gedaan binnen de EER.</t>
  </si>
  <si>
    <t xml:space="preserve">Beheerders gebruiken specifieke privileged (beheer) accounts om hun beheerwerkzaamheden uit te voeren. Dit doen zij niet met gebruikaccounts waarmee ze ook reguliere werkzaamheden uitvoeren. </t>
  </si>
  <si>
    <t xml:space="preserve">Opdrachtnemer beschikt over adequate voorzieningen (zoals back-up, recovery en uitwijk) om de continuïteit van de dienstverlening te garanderen, waarbij minimaal wordt voldaan aan de volgende eisen:
• de oplossing heeft geen downtime tijden voor het maken van een back-up. De RTO is maximaal 1 uur
• de oplossing functioneert bij een restore van een back-up en eventueel aanvullende journalen op dezelfde wijze als tot het moment van RPO. De RPO is maximaal 8 uur 
</t>
  </si>
  <si>
    <t>De Oplossing ondersteunt een autorisatiematrix met applicatierollen (bv medewerker, manager, beheerder) en daaraan gerelateerd met duidelijk gedefinieerde toegestane functionaliteit per applicatierol.
De oplossing staat flexibiliteit in het gebruik van rollen uit de autorisatiematrix toe, eventueel voorgedefinieerde rollen kunnen aangepast en/of nieuwe rollen kunnen worden toegevoegd</t>
  </si>
  <si>
    <t>In de Oplossing zijn alle gegevens van de RIS logisch en functioneel gescheiden van de overige afnemers van de cloud service en zijn er maatregelen genomen om te voorkomen dat gegevens van de RIS zichtbaar worden voor andere klanten.</t>
  </si>
  <si>
    <t>De Oplossing wordt afgenomen op basis van functionaliteit en mate van gebruik (bv. van licenties), niet op het niveau van ‘hardware componenten’ (systemen, opslag, etc.).</t>
  </si>
  <si>
    <t>De RIS mag, in overleg met Opdrachtnemer, performancetesten (laten) uitvoeren op de Oplossing in de acceptatieomgeving en productieomgeving.
Opdrachtnemer zorgt dat bevindingen uit performancetesten die door (of namens) de RIS worden uitgevoerd voorafgaand aan ingebruikname van de oplossing en bij grote changes worden weggenomen.</t>
  </si>
  <si>
    <t>De RIS mag, in overleg met Opdrachtnemer penetratietesten (laten) uitvoeren op de Oplossing in de acceptatieomgeving en productieomgeving.
Opdrachtnemer zorgt dat bevindingen uit penetratietesten die door (of namens) de RIS worden uitgevoerd voorafgaand aan ingebruikname van de oplossing en bij grote changes, worden weggenomen.</t>
  </si>
  <si>
    <t>Opdrachtnemer zorgt dat de Oplossing actueel is middels updates, patches en productvernieuwingen.</t>
  </si>
  <si>
    <t>11. Eisen IV Algemeen</t>
  </si>
  <si>
    <t>11.1</t>
  </si>
  <si>
    <t>11.2</t>
  </si>
  <si>
    <t>11.3</t>
  </si>
  <si>
    <t>11.4</t>
  </si>
  <si>
    <t>11.5</t>
  </si>
  <si>
    <t>11.6</t>
  </si>
  <si>
    <t>11.7</t>
  </si>
  <si>
    <t>11.8</t>
  </si>
  <si>
    <t>De Oplossing biedt de mogelijkheid om ongestructureerde data, zoals e-mails, overlegverslagen en notities op te kunnen slaan.</t>
  </si>
  <si>
    <t>De Oplossing biedt mogelijkheden om controleren op vervuiling en dubbellingen.</t>
  </si>
  <si>
    <t>De Oplossing draait op elk device volgens het zero footprint principe; dat wil zeggen dat er geen initiële download van een applicatie nodig is en er na afloop van een sessie geen code achterblijft.</t>
  </si>
  <si>
    <t>De Oplossing verzendt automatisch e-mails, brieven, vragenlijsten met standaardteksten op basis van specifieke, door de gebruiker in te stellen, gebeurtenissen.</t>
  </si>
  <si>
    <t>De Oplossing biedt een auditrail waarop alle handelingen m.b.t. workflows en objecten (bijv. wijziging in rechten van medewerkers) door gebruikers te zien zijn (voorzien van de gebruikersnaam en datum+tijdstip van de wijziging).</t>
  </si>
  <si>
    <t>De Oplossing kan worden geconfigureerd om per veld validaties in te stellen die worden uitgevoerd na het invullen van het veld (bv geen cijfers in letter velden en v.v., lengte van het veld), en om bij niet valide invoer meldingen te tonen en de verdere procesgang te blokkeren.</t>
  </si>
  <si>
    <t>De Oplossing kan makkelijk worden geconfigureerd om bij zoek- en rapportagefuncties te kunnen filteren via drop- down lijsten en met vrije teksten. Een datum range maakt tevens onderdeel uit van de zoek- en rapportagefuncties.</t>
  </si>
  <si>
    <t>De Oplossing legt standaarddocumenten, sjablonen, eisen en wensenlijsten en tekstblokken vast om documenten te kunnen genereren, in een bibliotheek toegankelijk voor gebruikers.</t>
  </si>
  <si>
    <t>12. Functionaliteiten voor Contractbeheer</t>
  </si>
  <si>
    <t>12.1</t>
  </si>
  <si>
    <t>12.2</t>
  </si>
  <si>
    <t>12.3</t>
  </si>
  <si>
    <t>12.4</t>
  </si>
  <si>
    <t>12.5</t>
  </si>
  <si>
    <t>12.6</t>
  </si>
  <si>
    <t>12.7</t>
  </si>
  <si>
    <t>12.8</t>
  </si>
  <si>
    <t>12.9</t>
  </si>
  <si>
    <t>12.10</t>
  </si>
  <si>
    <t>12.11</t>
  </si>
  <si>
    <t>12.12</t>
  </si>
  <si>
    <t>12.13</t>
  </si>
  <si>
    <t>12.14</t>
  </si>
  <si>
    <t>12.15</t>
  </si>
  <si>
    <t>12.16</t>
  </si>
  <si>
    <t>12.17</t>
  </si>
  <si>
    <t>12.18</t>
  </si>
  <si>
    <t>12.19</t>
  </si>
  <si>
    <t>12.20</t>
  </si>
  <si>
    <t>12.21</t>
  </si>
  <si>
    <t>12.22</t>
  </si>
  <si>
    <t>12.23</t>
  </si>
  <si>
    <t>12.24</t>
  </si>
  <si>
    <t>12.25</t>
  </si>
  <si>
    <t>12.26</t>
  </si>
  <si>
    <t>12.27</t>
  </si>
  <si>
    <t>12.28</t>
  </si>
  <si>
    <t>12.29</t>
  </si>
  <si>
    <t>De Oplossing maakt het mogelijk contracten te registreren en vervolgens te raadplegen (contractenbibliotheek).</t>
  </si>
  <si>
    <t>Contracten kunnen worden geregistreerd door het vastleggen van contracteigenschappen in datavelden per contract.</t>
  </si>
  <si>
    <t>De Oplossing ondersteunt registratie van een onbeperkt aantal contracten.</t>
  </si>
  <si>
    <t>Het is bepaalbaar en afdwingbaar hoe een contractveld gebruikt en gevuld moet worden (bijv. i.g.v. een datum: dd-mm-jj, i.g.v. een bedrag: wel of geen scheidingstekens, aantal cijfers achter de komma, i.g.v. een nummer: aantal posities, i.g.v. vrije tekst: maximum aantal karakters) en of invullen wel of niet verplicht is.
Daarnaast moet het mogelijk zijn om contractvelden op de volgende manier in te vullen:
-	Bedragen (valuta)
-	Enkele keus, uit een reeks aangeboden alternatieven
-	Vrije tekst
-	Datum</t>
  </si>
  <si>
    <t>Het is mogelijk om aan de datumvelden workflowacties en signalering via e-mail te koppelen.</t>
  </si>
  <si>
    <t>De Oplossing geeft inzage in de contractstatus. Het contractsysteem kent minimaal de volgende contract statussen: Actief en Afgelopen. De statussen Actief en Afgelopen kunnen automatisch worden toegekend o.b.v. de contractdatums, maar deze statussen kunnen worden overruled door de hiertoe bevoegde gebruiker (al of niet door het aanpassen van de contractdatums).</t>
  </si>
  <si>
    <t>De Oplossing moet beschikken over één integraal functionerende contractregistratie, -beheer en -managementmodule die voor (op dit moment zeven) afnemers afzonderlijk afgeschermd zijn. Hierbij wordt het autorisatiebeheer uitgevoerd door de RIS.
Toelichting: De RIS voert contractbeheer uit voor diverse Afnemers. Voor elke afnemer is een eigen werkomgeving noodzakelijk; zij mogen elkaars contracten/dossiers niet inzien.</t>
  </si>
  <si>
    <t>Het moet mogelijk zijn om op een later tijdstip meer Afnemers (werkomgevingen) toe te voegen.</t>
  </si>
  <si>
    <t>Het moet mogelijk zijn om Interdepartementale (Rijksbrede) Raamovereenkomsten (ROK’s) één keer op te voeren en zichtbaar te maken voor meerdere  Afnemers.</t>
  </si>
  <si>
    <t>De RIS registreert en rapporteert contracten op basis van het organogram van het departement. Dat betekent, van ministerie t/m afdeling. Voorbeeld:
•	MinVWS / VWSKD / SG / FEZ / 
•	MinBZK / BZKUO / O&amp;P Rijk / P-Direkt
Het moet mogelijk zijn om in het systeem contracten te registreren en te rapporteren op afnemerniveau tot op minimaal vier niveaus diep (organogrammen departementen). Om foute invoer te voorkomen mogen organisatieonderdelen niet handmatig opgevoerd worden.
Het moet mogelijk zijn om naar vijf niveaus uit te bereiden. Bij organisatiewijzigingen dient de historie (oude organisatieonderdeel) inzichtelijk te zijn.</t>
  </si>
  <si>
    <t xml:space="preserve">Het moet mogelijkheid om een bepaalde groep medewerkers te autoriseren voor het registreren/wijzigen/raadplegen van contracten. </t>
  </si>
  <si>
    <t>Het moet mogelijk zijn om een onbeperkt aantal contractvelden (metadata contract) aan te maken.</t>
  </si>
  <si>
    <t>Het moet mogelijk zijn om contractvelden “verplicht” of “optioneel” te laten invullen.</t>
  </si>
  <si>
    <t>Het moet mogelijk zijn om het inkoopdossier (bijvoorbeeld in gezipte vorm), op contractniveau, in de Oplossing te laden. (onbeperkte geheugenruimte t.b.v. opslag)</t>
  </si>
  <si>
    <t>Gebruikers die een zijn geautoriseerd voor een raadpleegfunctie , kunnen zelf eenvoudig (management)informatie genereren door middel van rapportagemogelijkheden via de Oplossing, zoals een totaaloverzicht van lopende contracten per afnemer, status contract en looptijd contract.</t>
  </si>
  <si>
    <t>Bij het exporteren van data naar Excel dient dezelfde dataindeling te worden aangehouden zoals deze is vastgelegd in de Oplossing. Kolomnamen komen dus overeen met de veldnamen.</t>
  </si>
  <si>
    <t>In downloads van de inhoud van de invoervelden naar Excel is de vulling van contracten die bij elkaar horen (leveranciers en/of percelen) herkenbaar en bruikbaar.</t>
  </si>
  <si>
    <t>Het moet mogelijk zijn om te zoeken op alle termen vastgelegd in invoervelden van het contract.</t>
  </si>
  <si>
    <t>Alle download- kijk- en zoekmogelijkheden moeten ook voor afgelopen contracten beschikbaar blijven.</t>
  </si>
  <si>
    <t>Bij leverancierswijzigingen dient de historie (oude leveranciersnaam) inzichtelijk te blijven.</t>
  </si>
  <si>
    <t>De datavelden kunnen informatie ophalen uit, en verzenden naar externe systemen door middel van een koppeling.</t>
  </si>
  <si>
    <t>De Oplossing biedt de mogelijkheid om een contract hiërarchie in te stellen, bijv. raamovereenkomst, nadere overeenkomst en sub-nadere overeenkomst.</t>
  </si>
  <si>
    <t>De Oplossing biedt de mogelijkheid om een contractdossier te klonen/kopiëren om gegevens niet dubbel in te hoeven voeren als de contractinformatie hergebruikt dient te worden.</t>
  </si>
  <si>
    <t>De Oplossing geeft inzage in de contractstatus. Het contractsysteem kent naast de volgende contractstatussen: Actief en Afgelopen (Eis) ook nog de contractstatus  Gesloten.
De statussen Actief en Afgelopen kunnen automatisch worden toegekend o.b.v. de contractdatums, maar deze statussen kunnen worden overruled door de hiertoe bevoegde gebruiker (al of niet door het aanpassen van de contractdatums).
De Oplossing kent ook nog de status Gesloten.
De status Gesloten bevat de contracten die de contractbeheerder (actief) heeft gesloten.
Nadere toelichting hierop: indien de einddatum van een contract is gepasseerd, wijzigt de status automatisch (van Actief) naar Afgelopen. Het kan zijn dat er nog een verlenging ‘in de pijplijn’ zit, welke pas na tweezijdige ondertekening geregistreerd kan worden. Voordeel hiervan is dat Contractbeheer:
•	hier bij het genereren van rapportages met Actieve contracten rekening kan houden
•	deze informatie kan gebruiken voor haar interne-PDCA-controle
•	deze informatie moet gebruiken in het interne proces ‘Dossiervernietiging’</t>
  </si>
  <si>
    <t>Het systeem bevat de mogelijkheid om acties/taken behorende bij notificaties/signaleringen direct de contracteigenaar te informeren, voorzien van commentaar (standaard teksttemplate/mail). De contractbeheerder vult aan waar nodig en verzendt bij akkoord. Denk hierbij aan:
-	Informeren dat over verlengingsopties
-	Informeren over einde contract
-	Communicatie en nieuw afgesloten (Rijksbrede) contracten
-	Opstellen beëindigingsbrief indien geen gebruik gemaakt wordt van verlenging
-	Rappelleren indien geen reactie</t>
  </si>
  <si>
    <t>De Oplossing bevat de mogelijkheid om contractinformatie/-eigenschappen (metadata) van het contract vast te leggen d.m.v. het vullen / verrijken van contractvelden. Hierbij maakt het systeem gebruik van bijvoorbeeld intake-informatie (uit de behoeftestelling), API koppelingen met het RIR/TenderNed, database (datasilo) waarin de contractdocumenten zijn opgeslagen. 
Dit om administratieve handelingen tot een minimum te beperken en optimaal gebruik te kunnen maken van slimme zoekfuncties (AI).</t>
  </si>
  <si>
    <t>De Oplossing ondersteunt de functionaliteit van een digitaal ondertekeningsproces</t>
  </si>
  <si>
    <t>Het moet mogelijk zijn om, zonder interventie van de Opdrachtnemer, zelf contractvelden aan te maken door Opdrachtgever.</t>
  </si>
  <si>
    <t>De Oplossing beschikt over een logboekfunctionaliteit waarin wordt vastgelegd wie, welke actie uitvoert op een contract.</t>
  </si>
  <si>
    <t>13. Functionaliteiten voor Contractmanagement</t>
  </si>
  <si>
    <t>13.1</t>
  </si>
  <si>
    <t>13.2</t>
  </si>
  <si>
    <t>13.3</t>
  </si>
  <si>
    <t>13.4</t>
  </si>
  <si>
    <t>13.5</t>
  </si>
  <si>
    <t>13.6</t>
  </si>
  <si>
    <t>De Oplossing biedt functionaliteit voor het monitoren op contractniveau van leveranciersprestaties op:
* KPI’s &amp; PI's ((Kern) Prestatie Indicatoren),
* KTO (Klant Tevredenheid Onderzoek),
* Escalaties, en
* Opgelegde sancties en/of service credits ('boetes').</t>
  </si>
  <si>
    <t>De Oplossing biedt functionaliteit voor het monitoren op contractniveau van leveranciersprestaties op: de zes MVOI thema’s:
1.	Milieu en biodiversiteit
2.	Klimaat
3.	Circulair
4.	Ketenverantwoordelijkheid
5.	Social Return
6.	Diversiteit en inclusie
Eventueel uitbreidbaar met nieuwe thema’s.</t>
  </si>
  <si>
    <t xml:space="preserve">De Oplossing is via een API koppeling  in staat om  op contractniveau de volgende aspecten te monitoren:
* Financiële uitnutting (spend);
* MVOI data vanuit andere systemen zoals Wizzr en de MVOI Zelfevaluatie tool.
</t>
  </si>
  <si>
    <t>De Oplossing biedt functionaliteit om op contractniveau documenten uit te wisselen tussen Opdrachtgever en contractpartijen van geregistreerde contracten en eventueel andere gebruikers van de Oplossing.</t>
  </si>
  <si>
    <t xml:space="preserve">De Oplossing biedt functionaliteit voor het monitoren op leveranciersniveau van:
* leveranciersprestaties 
* klantprestaties
</t>
  </si>
  <si>
    <t xml:space="preserve">De Oplossing bevat de mogelijkheid om een AI agent te koppelen, waarbij het systeem op specifieke contractvragen, antwoorden genereert. 
Voorbeeld: Als ik een behoeftestelling van een nadere Opdrachtgever invoer met de vraag: ‘Bestaat hier een Raamovereenkomst voor?’ dan komt de AI agent met suggesties. </t>
  </si>
  <si>
    <t>14. Functionaliteiten voor Informatiebeheer &amp; Contact</t>
  </si>
  <si>
    <t xml:space="preserve">De Oplossing beschikt over een selfservice functionaliteit waarin gebruikers zelf een melding (servicemanagement) kunnen aanmaken en kunnen volgen. </t>
  </si>
  <si>
    <t>De Oplossing kan een overzicht produceren van het aantal (doorgezette) meldingen per periode, per klant en per categorie.</t>
  </si>
  <si>
    <t>De Oplossing kan een overzicht produceren van het aantal te laat afgemelde meldingen ( vanwege doorlooptijd afhandeling) per klant en per categorie.</t>
  </si>
  <si>
    <t>De Oplossing kan een overzicht produceren van het aantal klachten per periode, per klant en per categorie .</t>
  </si>
  <si>
    <t>Rapportages dienen op eenvoudige wijze gegenereerd te kunnen worden door de gebruiker.</t>
  </si>
  <si>
    <t>De indeling/lay-out van de rapportage is door gebruiker aanpasbaar.</t>
  </si>
  <si>
    <t>De Oplossing kan ruwe data en standaardoverzichten exporteren naar Excel.</t>
  </si>
  <si>
    <t xml:space="preserve">Toegang tot de servicemanagementgegevens is aanpasbaar via diverse gebruikersrollen                             </t>
  </si>
  <si>
    <t>De Oplossing moet een functioneel beheer gedeelte hebben, om aanpassingen in het systeem te doen. Toegang tot alle gebruikersrollen.</t>
  </si>
  <si>
    <t>Meldingen (bestaande uit aanvragen, klachten en overige vragen) dienen in de Oplossing aangepast, verwijderd en gearchiveerd te kunnen worden.</t>
  </si>
  <si>
    <t xml:space="preserve">Het categoriseren en sub-categoriseren van meldingen is mogelijk. </t>
  </si>
  <si>
    <t>De Oplossing dient bij iedere melding, klacht een uniek registratienummer aan te maken en mee te zenden.</t>
  </si>
  <si>
    <t xml:space="preserve">De datum van de melding, klacht dient automatisch vastgelegd te worden.  </t>
  </si>
  <si>
    <t>Het tijdstip van de melding, klacht dient automatisch vastgelegd te worden.</t>
  </si>
  <si>
    <t>Van een melder waarvan eerder een melding is ontvangen dient een historisch overzicht inzichtelijk te zijn van eerdergedane meldingen.</t>
  </si>
  <si>
    <t>(Service)Meldingen kennen verschillende doorlooptijden (kpi's) en deze doorlooptijden dienen instelbaar te zijn.</t>
  </si>
  <si>
    <t>Meldingen en wijzigingen dienen naar andere behandelaars en behandelaarsgroepen/rollen  doorgezet te kunnen worden.</t>
  </si>
  <si>
    <t>Meldingen en klachten dienen indien gesloten en weer heropend te kunnen worden, door middel van bijvoorbeeld een vervolgmelding.</t>
  </si>
  <si>
    <t xml:space="preserve">De Oplossing heeft een dashboard met daarin de status van (bijvoorbeeld)  het aantal:                                                                                                    
• Openstaande meldingen (incl. status en actieoverzicht);
• Meldingen die buiten de doorlooptijd zijn afgehandeld;
• Meldingen die nog niet in behandeling zijn genomen en status nieuw hebben.
</t>
  </si>
  <si>
    <t>De Oplossing dient meldingen en klachten te kunnen koppelen aan RIS-medewerkers  of groepen (frontoffice/backoffice).</t>
  </si>
  <si>
    <t>Doorlooptijden zijn weer te geven in werkdagen (en dus geen kaldenderdagen).</t>
  </si>
  <si>
    <t>De Oplossing dient zelf op basis van de netto doorlooptijd een einddatum/gereeddatum te generen.</t>
  </si>
  <si>
    <t>Indien een melding langer openstaat dan de daarvoor ingestelde afhandeltermijn, dan wordt dit visueel inzichtelijk gemaakt door bijvoorbeeld een kleurwaarschuwing.</t>
  </si>
  <si>
    <t>De Oplossing dient over een memoveld te beschikken die vrij is in te voeren door front- en backoffice. Dit memoveld dient voor communicatie tussen front- en backoffice.</t>
  </si>
  <si>
    <t xml:space="preserve">De Oplossing moet een beschikken over een zoekveld. Het zoekveld dient verschillende zoekopdrachten uit te kunnen voeren:                                                                                             
• Melding ( categorie en subcategorie);
• Meldingsnummer;
• Behandelaar;
• Trefwoord;                                                                                                                                         
• (klant) naam;
</t>
  </si>
  <si>
    <t>De Oplossing beschikt over functionaliteit voor het uitvragen van (klant)tevredenheidsonderzoeken (KTO).</t>
  </si>
  <si>
    <t xml:space="preserve">Inschrijver draagt kosteloos haar trainingsmaterialen over aan Opdrachtgever. </t>
  </si>
  <si>
    <t xml:space="preserve">Opdrachtgever moet de volgende werkzaamheden zelf uit kunnen voeren. Opdrachtgever ziet dit als functioneel beheer taken. Opdrachtgever dient op zijn minst de volgende taken uit te voeren:                                                                                                                                                    • Aanpassen/ wijzigen van rubricering in het meldingen systeem;
• Toevoegen en verwijderen van accounts (gebruikers) en toewijzen van rollen;
• Autorisatie tot het systeem geven.
</t>
  </si>
  <si>
    <t>De Oplossing beschikken over een (integrale) kennisbank.</t>
  </si>
  <si>
    <t>15. Functionaliteiten voor Categoriemanagement</t>
  </si>
  <si>
    <t>15.1</t>
  </si>
  <si>
    <t>15.2</t>
  </si>
  <si>
    <t>15.3</t>
  </si>
  <si>
    <t>15.4</t>
  </si>
  <si>
    <t>Categoriemanagementcontracten van categorieën waarvan de uitvoering bij de RIS is belegd, moeten in dezelfde Oplossing worden opgevoerd maar wel in een separate database/silo/inrichting worden opgeslagen.
Toelichting
Categoriemanagement opereert Rijksbreed. Zij managen contracten voor meerdere deelnemers waardoor er ook behoefte is aan andere informatie, taken, KPI's, notificaties etc.
Om niet in het vaarwater van CB/CLM te zitten, die ook categoriecontracten managet maar dan op directieniveau bijvoorbeeld, is het noodzakelijk dat contracten van een specifieke categorie, in dezelfde Oplossing worden opgevoerd maar wel in een separate database/silo/inrichting. Op deze manier houden we informatie, taken, notificaties van Contractbeheer/CLM gescheiden van Categoriemanagement.</t>
  </si>
  <si>
    <t>De Oplossing biedt een separate rol met de mogelijkheid voor het monitoren op contractniveau van leveranciersprestaties van interdepartementale (Rijksbrede) contracten op:
* KPI’s &amp; PI's ((Kern) Prestatie Indicatoren),
* KTO (Klant Tevredenheid Onderzoek),
* Escalaties, en
* Opgelegde sancties en/of service credits ('boetes').</t>
  </si>
  <si>
    <t>De Oplossing biedt een separate rol met de mogelijkheid voor het vastleggen op contractniveau van tenminste de volgende MVOI thema's:
* Klimaat (CO2 footprint &amp; -reductie);
* Social Return (SRoI);
* Ketenverantwoordelijkheid (ISV);
* Diversiteit &amp; inclusie (D&amp;I);
* Circulariteit;
* Milieu en biodiversiteit.</t>
  </si>
  <si>
    <t xml:space="preserve">De Oplossing biedt de mogelijkheid om DPIA's op contractniveau te koppelen en te monitoren tijdens geldiogheidstermijn van 3 jaar. </t>
  </si>
  <si>
    <t>14.1</t>
  </si>
  <si>
    <t>14.2</t>
  </si>
  <si>
    <t>14.3</t>
  </si>
  <si>
    <t>14.4</t>
  </si>
  <si>
    <t>14.5</t>
  </si>
  <si>
    <t>14.6</t>
  </si>
  <si>
    <t>14.7</t>
  </si>
  <si>
    <t>14.8</t>
  </si>
  <si>
    <t>14.9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</si>
  <si>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</si>
  <si>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</si>
  <si>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</si>
  <si>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</si>
  <si>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</si>
  <si>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</si>
  <si>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</si>
  <si>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</si>
  <si>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</si>
  <si>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</si>
  <si>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</si>
  <si>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</si>
  <si>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</si>
  <si>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</si>
  <si>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</si>
  <si>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</si>
  <si>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</si>
  <si>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</si>
  <si>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</si>
  <si>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</si>
  <si>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</si>
  <si>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Voldoet niet</t>
  </si>
  <si>
    <t>7.10</t>
  </si>
  <si>
    <t>7.11</t>
  </si>
  <si>
    <t>7.12</t>
  </si>
  <si>
    <t>De Oplossing voorziet in een functionaliteit voor het registreren en onderhouden van leveranciersprofielen</t>
  </si>
  <si>
    <t>De Oplossing voorziet in een functionaliteit voor het tonen van actuele KVK-gegevens bij registratie</t>
  </si>
  <si>
    <t xml:space="preserve">De Oplossing voorziet in een functionaliteit voor het Automatische validatie van KVK-nummer via API </t>
  </si>
  <si>
    <t>14.31</t>
  </si>
  <si>
    <t>De Oplossing voorziet in functionaliteit voor de afdeling inkopen om ontvangen inkoopaanvragen toe te wijzen aan inkopers en de toewijzing te wijzigen. 
Voor het toewijzen van de aanvragen moeten de nieuwe aanvragen opgedeeld kunnen worden tussen de verschillende klantteams 
(scheiding EA en OFF en scheiding tussen Afnemers (BZK, AZ, VWS, BZ, SZW. FIN)  
Inkopers en team-coöordinatoren hebben de mogelijkheid om alle ontvangen inkoopaanvragen in te zien, 
daarbij opmerkingen te plaatsen en via deze Oplossing te communiceren met de indieners van de aanvragen. 
Tijdens de uitvoering van het inkooptraject is het mogelijk om de status van een inkooptraject te vermelden. 
De Oplossing voorziet in een zoekfunctie zodat trajecten snel terug te vinden zijn. 
Ook is het mogelijk op de trajecten per inkoper te filteren.</t>
  </si>
  <si>
    <t>8. Eisen m.b.t. wet- en regelgeving en beleid</t>
  </si>
  <si>
    <t>7.13</t>
  </si>
  <si>
    <t>De Oplossing is toegangkelijk voor Software-Robots (Robotic Process Automation/RPA).</t>
  </si>
  <si>
    <t>Voldoet (binnen één (1) jaar)</t>
  </si>
  <si>
    <t>Inschrijver gaat akkoord met de concept Overeenkomst.</t>
  </si>
  <si>
    <r>
      <t xml:space="preserve">U wijst één centraal contactpersoon aan.
</t>
    </r>
    <r>
      <rPr>
        <i/>
        <sz val="10"/>
        <color theme="1"/>
        <rFont val="Calibri"/>
        <family val="2"/>
      </rPr>
      <t xml:space="preserve">Toelichting
De contactgegevens van uw contactpersoon en die van Opdrachtgever worden bij gunning aangedragen en worden vermeld in de Overeenkomst. Bij wijzigingen van de contactpersonen, stellen partijen elkaar schriftelijk zo spoedig mogelijk op de hoogte.
</t>
    </r>
  </si>
  <si>
    <t>De Oplossing voorziet in een functionaliteit om afnemers van de RIS een inkoopopdracht aan de RIS te verstrekken (Inkoopaanvraag). In deze inkoopopdracht moet het minimaal mogelijk zijn om gegevens van de afnemer te delen (Ministerie, Directie, Kolom, Kostenplaats) een omschrijving van de opdracht, de geschatte waarde, een risicoprofiel en contactgegevens van de aanvrager. (Een voorbeeld van het huidige inkoopaanvraagformulier is bijgevoegd als BIJLAGE I. Echter is puur bedoeld als voorbeeld en mag u qua vorm, techniek en opzet zelf een voorstel doen). Dit is tevens onderdeel van het Plan van Aanpak en wordt meegewogen in de beoordeling.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</si>
</sst>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15" x14ac:knownFonts="1">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b/>
      <sz val="10"/>
      <color indexed="8"/>
      <name val="Calibri"/>
      <family val="2"/>
      <scheme val="minor"/>
    </font>
    <font>
      <sz val="10"/>
      <name val="Calibri"/>
      <family val="2"/>
      <scheme val="minor"/>
    </font>
    <font>
      <b/>
      <sz val="10"/>
      <color theme="0"/>
      <name val="Calibri"/>
      <family val="2"/>
      <scheme val="minor"/>
    </font>
    <font>
      <sz val="10"/>
      <color theme="0"/>
      <name val="Calibri"/>
      <family val="2"/>
      <scheme val="minor"/>
    </font>
    <font>
      <sz val="14"/>
      <name val="Calibri"/>
      <family val="2"/>
      <scheme val="minor"/>
    </font>
    <font>
      <b/>
      <sz val="14"/>
      <name val="Calibri"/>
      <family val="2"/>
      <scheme val="minor"/>
    </font>
    <font>
      <sz val="11"/>
      <color theme="1"/>
      <name val="Calibri"/>
      <family val="2"/>
      <scheme val="minor"/>
    </font>
    <font>
      <sz val="10"/>
      <color rgb="FFFF0000"/>
      <name val="Calibri"/>
      <family val="2"/>
      <scheme val="minor"/>
    </font>
    <font>
      <sz val="8"/>
      <name val="Calibri"/>
      <family val="2"/>
      <scheme val="minor"/>
    </font>
    <font>
      <sz val="10"/>
      <color theme="1"/>
      <name val="Calibri"/>
      <family val="2"/>
    </font>
    <font>
      <i/>
      <sz val="10"/>
      <color theme="1"/>
      <name val="Calibri"/>
      <family val="2"/>
    </font>
  </fonts>
  <fills count="10">
    <fill>
      <patternFill patternType="none"/>
    </fill>
    <fill>
      <patternFill patternType="gray125"/>
    </fill>
    <fill>
      <patternFill patternType="solid">
        <fgColor theme="0" tint="-0.14999847407452621"/>
        <bgColor indexed="64"/>
      </patternFill>
    </fill>
    <fill>
      <patternFill patternType="solid">
        <fgColor rgb="FF0000FF"/>
        <bgColor indexed="64"/>
      </patternFill>
    </fill>
    <fill>
      <patternFill patternType="solid">
        <fgColor rgb="FFFFFF99"/>
        <bgColor indexed="64"/>
      </patternFill>
    </fill>
    <fill>
      <patternFill patternType="solid">
        <fgColor rgb="FFFF7979"/>
        <bgColor indexed="64"/>
      </patternFill>
    </fill>
    <fill>
      <patternFill patternType="solid">
        <fgColor rgb="FF92D05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FF0000"/>
        <bgColor indexed="64"/>
      </patternFill>
    </fill>
  </fills>
  <borders count="27">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bottom style="thin">
        <color auto="1"/>
      </bottom>
      <diagonal/>
    </border>
    <border>
      <left/>
      <right style="thin">
        <color indexed="64"/>
      </right>
      <top/>
      <bottom style="thin">
        <color auto="1"/>
      </bottom>
      <diagonal/>
    </border>
    <border>
      <left style="medium">
        <color rgb="FFFF0000"/>
      </left>
      <right/>
      <top style="medium">
        <color rgb="FFFF0000"/>
      </top>
      <bottom style="thin">
        <color auto="1"/>
      </bottom>
      <diagonal/>
    </border>
    <border>
      <left/>
      <right style="medium">
        <color rgb="FFFF0000"/>
      </right>
      <top style="medium">
        <color rgb="FFFF0000"/>
      </top>
      <bottom style="thin">
        <color auto="1"/>
      </bottom>
      <diagonal/>
    </border>
    <border>
      <left style="medium">
        <color rgb="FFFF0000"/>
      </left>
      <right style="thin">
        <color auto="1"/>
      </right>
      <top style="thin">
        <color auto="1"/>
      </top>
      <bottom style="medium">
        <color rgb="FFFF0000"/>
      </bottom>
      <diagonal/>
    </border>
    <border>
      <left style="thin">
        <color auto="1"/>
      </left>
      <right style="medium">
        <color rgb="FFFF0000"/>
      </right>
      <top style="thin">
        <color auto="1"/>
      </top>
      <bottom style="medium">
        <color rgb="FFFF0000"/>
      </bottom>
      <diagonal/>
    </border>
    <border>
      <left style="medium">
        <color rgb="FFFF0000"/>
      </left>
      <right style="thin">
        <color auto="1"/>
      </right>
      <top/>
      <bottom style="thin">
        <color auto="1"/>
      </bottom>
      <diagonal/>
    </border>
    <border>
      <left style="thin">
        <color auto="1"/>
      </left>
      <right style="medium">
        <color rgb="FFFF0000"/>
      </right>
      <top/>
      <bottom style="thin">
        <color auto="1"/>
      </bottom>
      <diagonal/>
    </border>
    <border>
      <left style="medium">
        <color rgb="FFFF0000"/>
      </left>
      <right style="thin">
        <color auto="1"/>
      </right>
      <top style="thin">
        <color auto="1"/>
      </top>
      <bottom style="thin">
        <color auto="1"/>
      </bottom>
      <diagonal/>
    </border>
    <border>
      <left style="thin">
        <color auto="1"/>
      </left>
      <right style="medium">
        <color rgb="FFFF0000"/>
      </right>
      <top style="thin">
        <color auto="1"/>
      </top>
      <bottom style="thin">
        <color auto="1"/>
      </bottom>
      <diagonal/>
    </border>
    <border>
      <left style="medium">
        <color rgb="FFFF0000"/>
      </left>
      <right style="thin">
        <color auto="1"/>
      </right>
      <top style="medium">
        <color rgb="FFFF0000"/>
      </top>
      <bottom style="thin">
        <color auto="1"/>
      </bottom>
      <diagonal/>
    </border>
    <border>
      <left style="thin">
        <color auto="1"/>
      </left>
      <right style="medium">
        <color rgb="FFFF0000"/>
      </right>
      <top style="medium">
        <color rgb="FFFF0000"/>
      </top>
      <bottom style="thin">
        <color auto="1"/>
      </bottom>
      <diagonal/>
    </border>
    <border>
      <left style="medium">
        <color rgb="FFFF0000"/>
      </left>
      <right style="thin">
        <color auto="1"/>
      </right>
      <top style="thin">
        <color auto="1"/>
      </top>
      <bottom/>
      <diagonal/>
    </border>
    <border>
      <left style="thin">
        <color auto="1"/>
      </left>
      <right style="medium">
        <color rgb="FFFF0000"/>
      </right>
      <top style="thin">
        <color auto="1"/>
      </top>
      <bottom/>
      <diagonal/>
    </border>
  </borders>
  <cellStyleXfs count="4">
    <xf numFmtId="0" fontId="0" fillId="0" borderId="0"/>
    <xf numFmtId="0" fontId="1" fillId="0" borderId="0"/>
    <xf numFmtId="164" fontId="1" fillId="0" borderId="0" applyFont="0" applyFill="0" applyBorder="0" applyAlignment="0" applyProtection="0"/>
    <xf numFmtId="9" fontId="10" fillId="0" borderId="0" applyFont="0" applyFill="0" applyBorder="0" applyAlignment="0" applyProtection="0"/>
  </cellStyleXfs>
  <cellXfs count="131">
    <xf numFmtId="0" fontId="0" fillId="0" borderId="0" xfId="0"/>
    <xf numFmtId="0" fontId="2" fillId="0" borderId="0" xfId="0" applyFont="1" applyProtection="1"/>
    <xf numFmtId="0" fontId="8" fillId="4" borderId="8" xfId="0" applyFont="1" applyFill="1" applyBorder="1" applyProtection="1"/>
    <xf numFmtId="0" fontId="5" fillId="4" borderId="7" xfId="0" applyFont="1" applyFill="1" applyBorder="1" applyProtection="1"/>
    <xf numFmtId="0" fontId="8" fillId="0" borderId="0" xfId="0" applyFont="1" applyFill="1" applyBorder="1" applyProtection="1"/>
    <xf numFmtId="0" fontId="5" fillId="0" borderId="0" xfId="0" applyFont="1" applyFill="1" applyBorder="1" applyProtection="1"/>
    <xf numFmtId="3" fontId="9" fillId="0" borderId="0" xfId="0" applyNumberFormat="1" applyFont="1" applyFill="1" applyBorder="1" applyProtection="1"/>
    <xf numFmtId="0" fontId="2" fillId="0" borderId="0" xfId="0" applyFont="1" applyFill="1" applyProtection="1"/>
    <xf numFmtId="0" fontId="2" fillId="2" borderId="4" xfId="0" applyFont="1" applyFill="1" applyBorder="1" applyAlignment="1" applyProtection="1">
      <alignment horizontal="right"/>
    </xf>
    <xf numFmtId="0" fontId="3" fillId="2" borderId="1" xfId="0" applyFont="1" applyFill="1" applyBorder="1" applyAlignment="1" applyProtection="1">
      <alignment vertical="center"/>
    </xf>
    <xf numFmtId="0" fontId="2" fillId="2" borderId="6" xfId="0" applyFont="1" applyFill="1" applyBorder="1" applyAlignment="1" applyProtection="1">
      <alignment vertical="center"/>
    </xf>
    <xf numFmtId="0" fontId="2" fillId="2" borderId="2" xfId="0" applyFont="1" applyFill="1" applyBorder="1" applyAlignment="1" applyProtection="1">
      <alignment vertical="center"/>
    </xf>
    <xf numFmtId="0" fontId="2" fillId="2" borderId="4" xfId="0" applyFont="1" applyFill="1" applyBorder="1" applyAlignment="1" applyProtection="1">
      <alignment horizontal="center" vertical="center"/>
    </xf>
    <xf numFmtId="0" fontId="3" fillId="2" borderId="8" xfId="0" applyFont="1" applyFill="1" applyBorder="1" applyAlignment="1" applyProtection="1">
      <alignment vertical="center"/>
    </xf>
    <xf numFmtId="0" fontId="6" fillId="5" borderId="4" xfId="0" applyFont="1" applyFill="1" applyBorder="1" applyAlignment="1" applyProtection="1">
      <alignment horizontal="center" vertical="center"/>
    </xf>
    <xf numFmtId="9" fontId="3" fillId="6" borderId="4" xfId="3" applyFont="1" applyFill="1" applyBorder="1" applyAlignment="1" applyProtection="1">
      <alignment horizontal="center" vertical="center"/>
    </xf>
    <xf numFmtId="0" fontId="3" fillId="0" borderId="0" xfId="0" applyFont="1" applyFill="1" applyBorder="1" applyAlignment="1" applyProtection="1">
      <alignment vertical="center"/>
    </xf>
    <xf numFmtId="0" fontId="2" fillId="0" borderId="0" xfId="0" applyFont="1" applyFill="1" applyBorder="1" applyAlignment="1" applyProtection="1">
      <alignment horizontal="left" vertical="center"/>
    </xf>
    <xf numFmtId="9" fontId="3" fillId="0" borderId="0" xfId="3" applyFont="1" applyFill="1" applyBorder="1" applyAlignment="1" applyProtection="1">
      <alignment horizontal="center" vertical="center"/>
    </xf>
    <xf numFmtId="0" fontId="2" fillId="0" borderId="0" xfId="0" applyFont="1" applyFill="1" applyBorder="1" applyProtection="1"/>
    <xf numFmtId="0" fontId="2" fillId="0" borderId="0" xfId="0" applyFont="1" applyFill="1" applyBorder="1" applyAlignment="1" applyProtection="1">
      <alignment vertical="center"/>
    </xf>
    <xf numFmtId="0" fontId="2" fillId="6" borderId="4" xfId="0" applyFont="1" applyFill="1" applyBorder="1" applyAlignment="1" applyProtection="1">
      <alignment horizontal="center"/>
    </xf>
    <xf numFmtId="0" fontId="2" fillId="0" borderId="0" xfId="0" quotePrefix="1" applyFont="1" applyFill="1" applyBorder="1" applyProtection="1"/>
    <xf numFmtId="0" fontId="2" fillId="0" borderId="0" xfId="0" quotePrefix="1" applyFont="1" applyBorder="1" applyProtection="1"/>
    <xf numFmtId="0" fontId="2" fillId="0" borderId="0" xfId="0" applyFont="1" applyBorder="1" applyProtection="1"/>
    <xf numFmtId="0" fontId="2" fillId="0" borderId="0" xfId="0" applyFont="1" applyFill="1" applyBorder="1" applyAlignment="1" applyProtection="1">
      <alignment horizontal="right"/>
    </xf>
    <xf numFmtId="0" fontId="2" fillId="0" borderId="0" xfId="0" applyFont="1" applyFill="1" applyBorder="1" applyAlignment="1" applyProtection="1">
      <alignment horizontal="left"/>
    </xf>
    <xf numFmtId="0" fontId="7" fillId="3" borderId="6" xfId="0" applyFont="1" applyFill="1" applyBorder="1" applyAlignment="1" applyProtection="1">
      <alignment vertical="center"/>
    </xf>
    <xf numFmtId="0" fontId="7" fillId="3" borderId="2" xfId="0" applyFont="1" applyFill="1" applyBorder="1" applyAlignment="1" applyProtection="1">
      <alignment vertical="center"/>
    </xf>
    <xf numFmtId="0" fontId="2" fillId="2" borderId="5" xfId="0" applyFont="1" applyFill="1" applyBorder="1" applyAlignment="1" applyProtection="1">
      <alignment vertical="center"/>
    </xf>
    <xf numFmtId="0" fontId="3" fillId="4" borderId="4" xfId="0" applyFont="1" applyFill="1" applyBorder="1" applyAlignment="1" applyProtection="1">
      <alignment vertical="center"/>
    </xf>
    <xf numFmtId="0" fontId="3" fillId="4" borderId="4" xfId="0" applyFont="1" applyFill="1" applyBorder="1" applyAlignment="1" applyProtection="1">
      <alignment horizontal="center" vertical="center"/>
    </xf>
    <xf numFmtId="0" fontId="2" fillId="0" borderId="4" xfId="0" applyFont="1" applyBorder="1" applyAlignment="1" applyProtection="1">
      <alignment horizontal="center" vertical="top"/>
    </xf>
    <xf numFmtId="0" fontId="2" fillId="6" borderId="4" xfId="0" applyFont="1" applyFill="1" applyBorder="1" applyAlignment="1" applyProtection="1">
      <alignment horizontal="center" vertical="top"/>
    </xf>
    <xf numFmtId="9" fontId="2" fillId="0" borderId="4" xfId="3" applyFont="1" applyBorder="1" applyAlignment="1" applyProtection="1">
      <alignment horizontal="center" vertical="top"/>
    </xf>
    <xf numFmtId="0" fontId="2" fillId="0" borderId="4" xfId="0" applyFont="1" applyBorder="1" applyAlignment="1" applyProtection="1">
      <alignment horizontal="left" vertical="top" wrapText="1"/>
    </xf>
    <xf numFmtId="0" fontId="2" fillId="0" borderId="4" xfId="0" applyFont="1" applyFill="1" applyBorder="1" applyAlignment="1" applyProtection="1">
      <alignment horizontal="center" vertical="top"/>
    </xf>
    <xf numFmtId="0" fontId="2" fillId="0" borderId="2" xfId="0" applyFont="1" applyFill="1" applyBorder="1" applyAlignment="1" applyProtection="1">
      <alignment vertical="top"/>
    </xf>
    <xf numFmtId="0" fontId="3" fillId="4" borderId="4" xfId="0" applyFont="1" applyFill="1" applyBorder="1" applyAlignment="1" applyProtection="1">
      <alignment vertical="top"/>
    </xf>
    <xf numFmtId="0" fontId="3" fillId="4" borderId="4" xfId="0" applyFont="1" applyFill="1" applyBorder="1" applyAlignment="1" applyProtection="1">
      <alignment horizontal="center"/>
    </xf>
    <xf numFmtId="0" fontId="3" fillId="4" borderId="4" xfId="0" applyFont="1" applyFill="1" applyBorder="1" applyAlignment="1" applyProtection="1">
      <alignment horizontal="center" vertical="top"/>
    </xf>
    <xf numFmtId="0" fontId="2" fillId="0" borderId="0" xfId="0" applyFont="1" applyAlignment="1" applyProtection="1">
      <alignment vertical="center"/>
    </xf>
    <xf numFmtId="0" fontId="2" fillId="0" borderId="0" xfId="0" applyFont="1" applyBorder="1" applyAlignment="1" applyProtection="1">
      <alignment vertical="top"/>
    </xf>
    <xf numFmtId="0" fontId="2" fillId="0" borderId="0" xfId="0" applyFont="1" applyBorder="1" applyAlignment="1" applyProtection="1">
      <alignment wrapText="1"/>
    </xf>
    <xf numFmtId="9" fontId="2" fillId="0" borderId="0" xfId="3" applyFont="1" applyBorder="1" applyProtection="1"/>
    <xf numFmtId="0" fontId="2" fillId="0" borderId="2" xfId="0" applyFont="1" applyFill="1" applyBorder="1" applyProtection="1"/>
    <xf numFmtId="0" fontId="2" fillId="0" borderId="4" xfId="0" applyFont="1" applyFill="1" applyBorder="1" applyProtection="1"/>
    <xf numFmtId="0" fontId="2" fillId="0" borderId="6" xfId="0" applyFont="1" applyBorder="1" applyProtection="1"/>
    <xf numFmtId="0" fontId="7" fillId="0" borderId="0" xfId="0" applyFont="1" applyFill="1" applyProtection="1"/>
    <xf numFmtId="0" fontId="2" fillId="0" borderId="4" xfId="0" applyFont="1" applyBorder="1" applyAlignment="1" applyProtection="1">
      <alignment horizontal="center"/>
    </xf>
    <xf numFmtId="0" fontId="3" fillId="0" borderId="4" xfId="0" applyFont="1" applyFill="1" applyBorder="1" applyAlignment="1" applyProtection="1">
      <alignment horizontal="center" vertical="top"/>
    </xf>
    <xf numFmtId="9" fontId="5" fillId="0" borderId="4" xfId="3" applyFont="1" applyFill="1" applyBorder="1" applyAlignment="1" applyProtection="1">
      <alignment horizontal="center"/>
    </xf>
    <xf numFmtId="0" fontId="2" fillId="0" borderId="10" xfId="0" applyFont="1" applyFill="1" applyBorder="1" applyAlignment="1" applyProtection="1">
      <alignment horizontal="center"/>
    </xf>
    <xf numFmtId="0" fontId="3" fillId="0" borderId="10" xfId="0" applyFont="1" applyFill="1" applyBorder="1" applyAlignment="1" applyProtection="1">
      <alignment horizontal="center" vertical="top"/>
    </xf>
    <xf numFmtId="9" fontId="2" fillId="0" borderId="11" xfId="3" applyFont="1" applyFill="1" applyBorder="1" applyAlignment="1" applyProtection="1">
      <alignment horizontal="center"/>
    </xf>
    <xf numFmtId="0" fontId="2" fillId="0" borderId="0" xfId="0" applyFont="1" applyFill="1" applyBorder="1" applyAlignment="1" applyProtection="1">
      <alignment horizontal="center"/>
    </xf>
    <xf numFmtId="9" fontId="2" fillId="0" borderId="0" xfId="3" applyFont="1" applyFill="1" applyBorder="1" applyAlignment="1" applyProtection="1">
      <alignment horizontal="center"/>
    </xf>
    <xf numFmtId="0" fontId="2" fillId="0" borderId="0" xfId="0" applyFont="1" applyFill="1" applyBorder="1" applyAlignment="1" applyProtection="1">
      <alignment horizontal="center" vertical="top"/>
    </xf>
    <xf numFmtId="0" fontId="2" fillId="0" borderId="0" xfId="0" applyFont="1" applyFill="1" applyBorder="1" applyAlignment="1" applyProtection="1">
      <alignment horizontal="right" vertical="top"/>
    </xf>
    <xf numFmtId="9" fontId="2" fillId="0" borderId="0" xfId="0" applyNumberFormat="1" applyFont="1" applyFill="1" applyBorder="1" applyAlignment="1" applyProtection="1">
      <alignment horizontal="right" vertical="top"/>
    </xf>
    <xf numFmtId="0" fontId="6" fillId="3" borderId="0" xfId="0" applyFont="1" applyFill="1" applyBorder="1" applyAlignment="1" applyProtection="1">
      <alignment horizontal="left" vertical="top"/>
    </xf>
    <xf numFmtId="0" fontId="2" fillId="3" borderId="0" xfId="0" applyFont="1" applyFill="1" applyBorder="1" applyAlignment="1" applyProtection="1">
      <alignment horizontal="right" vertical="top"/>
    </xf>
    <xf numFmtId="0" fontId="2" fillId="3" borderId="0" xfId="0" applyFont="1" applyFill="1" applyBorder="1" applyAlignment="1" applyProtection="1">
      <alignment horizontal="center"/>
    </xf>
    <xf numFmtId="0" fontId="2" fillId="3" borderId="0" xfId="0" applyFont="1" applyFill="1" applyBorder="1" applyAlignment="1" applyProtection="1">
      <alignment horizontal="center" vertical="top"/>
    </xf>
    <xf numFmtId="9" fontId="2" fillId="3" borderId="0" xfId="3" applyFont="1" applyFill="1" applyBorder="1" applyAlignment="1" applyProtection="1">
      <alignment horizontal="center"/>
    </xf>
    <xf numFmtId="0" fontId="6" fillId="3" borderId="1" xfId="0" applyFont="1" applyFill="1" applyBorder="1" applyAlignment="1">
      <alignment vertical="center"/>
    </xf>
    <xf numFmtId="0" fontId="7" fillId="3" borderId="6" xfId="0" applyFont="1" applyFill="1" applyBorder="1" applyAlignment="1">
      <alignment vertical="center"/>
    </xf>
    <xf numFmtId="0" fontId="3" fillId="2" borderId="3" xfId="0" applyFont="1" applyFill="1" applyBorder="1" applyAlignment="1">
      <alignment vertical="center"/>
    </xf>
    <xf numFmtId="0" fontId="2" fillId="2" borderId="5" xfId="0" applyFont="1" applyFill="1" applyBorder="1" applyAlignment="1">
      <alignment vertical="center"/>
    </xf>
    <xf numFmtId="0" fontId="4" fillId="4" borderId="4" xfId="0" applyFont="1" applyFill="1" applyBorder="1" applyAlignment="1">
      <alignment vertical="center" wrapText="1"/>
    </xf>
    <xf numFmtId="0" fontId="3" fillId="4" borderId="4" xfId="0" applyFont="1" applyFill="1" applyBorder="1" applyAlignment="1" applyProtection="1">
      <alignment vertical="center" wrapText="1"/>
    </xf>
    <xf numFmtId="0" fontId="3" fillId="4" borderId="4" xfId="0" applyFont="1" applyFill="1" applyBorder="1" applyAlignment="1" applyProtection="1">
      <alignment horizontal="center" vertical="center" wrapText="1"/>
    </xf>
    <xf numFmtId="9" fontId="0" fillId="0" borderId="0" xfId="3" applyFont="1"/>
    <xf numFmtId="0" fontId="5" fillId="8" borderId="4" xfId="0" applyFont="1" applyFill="1" applyBorder="1" applyAlignment="1" applyProtection="1">
      <alignment horizontal="center" vertical="top"/>
      <protection locked="0"/>
    </xf>
    <xf numFmtId="9" fontId="2" fillId="2" borderId="13" xfId="3" applyFont="1" applyFill="1" applyBorder="1" applyAlignment="1" applyProtection="1">
      <alignment horizontal="right" vertical="center"/>
    </xf>
    <xf numFmtId="0" fontId="2" fillId="6" borderId="13" xfId="0" applyFont="1" applyFill="1" applyBorder="1" applyAlignment="1" applyProtection="1">
      <alignment horizontal="center"/>
    </xf>
    <xf numFmtId="0" fontId="11" fillId="0" borderId="4" xfId="0" applyFont="1" applyBorder="1" applyAlignment="1" applyProtection="1">
      <alignment horizontal="left" vertical="top" wrapText="1"/>
    </xf>
    <xf numFmtId="0" fontId="2" fillId="2" borderId="14" xfId="0" applyFont="1" applyFill="1" applyBorder="1" applyAlignment="1" applyProtection="1">
      <alignment vertical="center"/>
    </xf>
    <xf numFmtId="9" fontId="3" fillId="4" borderId="4" xfId="3" applyFont="1" applyFill="1" applyBorder="1" applyAlignment="1" applyProtection="1">
      <alignment horizontal="center" vertical="top"/>
    </xf>
    <xf numFmtId="0" fontId="3" fillId="4" borderId="17" xfId="0" applyFont="1" applyFill="1" applyBorder="1" applyAlignment="1" applyProtection="1">
      <alignment horizontal="center" vertical="center" wrapText="1"/>
    </xf>
    <xf numFmtId="0" fontId="3" fillId="4" borderId="18" xfId="0" applyFont="1" applyFill="1" applyBorder="1" applyAlignment="1" applyProtection="1">
      <alignment horizontal="left" vertical="center" wrapText="1"/>
    </xf>
    <xf numFmtId="0" fontId="2" fillId="7" borderId="19" xfId="0" applyFont="1" applyFill="1" applyBorder="1" applyAlignment="1" applyProtection="1">
      <alignment horizontal="center" vertical="top"/>
      <protection locked="0"/>
    </xf>
    <xf numFmtId="0" fontId="2" fillId="7" borderId="20" xfId="0" applyFont="1" applyFill="1" applyBorder="1" applyAlignment="1" applyProtection="1">
      <alignment horizontal="left" vertical="top" wrapText="1"/>
      <protection locked="0"/>
    </xf>
    <xf numFmtId="0" fontId="2" fillId="7" borderId="21" xfId="0" applyFont="1" applyFill="1" applyBorder="1" applyAlignment="1" applyProtection="1">
      <alignment horizontal="center" vertical="top"/>
      <protection locked="0"/>
    </xf>
    <xf numFmtId="0" fontId="2" fillId="7" borderId="22" xfId="0" applyFont="1" applyFill="1" applyBorder="1" applyAlignment="1" applyProtection="1">
      <alignment horizontal="left" vertical="top" wrapText="1"/>
      <protection locked="0"/>
    </xf>
    <xf numFmtId="0" fontId="2" fillId="4" borderId="17" xfId="0" applyFont="1" applyFill="1" applyBorder="1" applyProtection="1"/>
    <xf numFmtId="0" fontId="2" fillId="4" borderId="18" xfId="0" applyFont="1" applyFill="1" applyBorder="1" applyProtection="1"/>
    <xf numFmtId="0" fontId="2" fillId="7" borderId="23" xfId="0" applyFont="1" applyFill="1" applyBorder="1" applyAlignment="1" applyProtection="1">
      <alignment horizontal="center" vertical="top"/>
      <protection locked="0"/>
    </xf>
    <xf numFmtId="0" fontId="2" fillId="7" borderId="24" xfId="0" applyFont="1" applyFill="1" applyBorder="1" applyAlignment="1" applyProtection="1">
      <alignment horizontal="left" vertical="top" wrapText="1"/>
      <protection locked="0"/>
    </xf>
    <xf numFmtId="9" fontId="2" fillId="0" borderId="4" xfId="3" applyFont="1" applyBorder="1" applyAlignment="1" applyProtection="1">
      <alignment horizontal="center"/>
    </xf>
    <xf numFmtId="0" fontId="3" fillId="0" borderId="4" xfId="0" applyFont="1" applyFill="1" applyBorder="1" applyAlignment="1" applyProtection="1">
      <alignment vertical="top"/>
    </xf>
    <xf numFmtId="14" fontId="2" fillId="6" borderId="4" xfId="0" applyNumberFormat="1" applyFont="1" applyFill="1" applyBorder="1" applyAlignment="1" applyProtection="1">
      <alignment horizontal="center"/>
    </xf>
    <xf numFmtId="0" fontId="2" fillId="0" borderId="4" xfId="0" applyFont="1" applyBorder="1" applyAlignment="1" applyProtection="1">
      <alignment horizontal="center" vertical="center"/>
    </xf>
    <xf numFmtId="0" fontId="5" fillId="0" borderId="4" xfId="0" applyFont="1" applyFill="1" applyBorder="1" applyAlignment="1" applyProtection="1">
      <alignment horizontal="center" vertical="center"/>
    </xf>
    <xf numFmtId="0" fontId="2" fillId="0" borderId="4" xfId="0" applyFont="1" applyBorder="1" applyAlignment="1">
      <alignment horizontal="center" vertical="top"/>
    </xf>
    <xf numFmtId="0" fontId="2" fillId="0" borderId="4" xfId="0" applyFont="1" applyBorder="1" applyAlignment="1">
      <alignment horizontal="left" wrapText="1"/>
    </xf>
    <xf numFmtId="0" fontId="2" fillId="7" borderId="25" xfId="0" applyFont="1" applyFill="1" applyBorder="1" applyAlignment="1" applyProtection="1">
      <alignment horizontal="center" vertical="top"/>
      <protection locked="0"/>
    </xf>
    <xf numFmtId="0" fontId="2" fillId="7" borderId="26" xfId="0" applyFont="1" applyFill="1" applyBorder="1" applyAlignment="1" applyProtection="1">
      <alignment horizontal="left" vertical="top" wrapText="1"/>
      <protection locked="0"/>
    </xf>
    <xf numFmtId="0" fontId="6" fillId="3" borderId="4" xfId="0" applyFont="1" applyFill="1" applyBorder="1" applyAlignment="1">
      <alignment vertical="center"/>
    </xf>
    <xf numFmtId="0" fontId="2" fillId="6" borderId="13" xfId="0" applyFont="1" applyFill="1" applyBorder="1" applyAlignment="1">
      <alignment horizontal="center" vertical="top"/>
    </xf>
    <xf numFmtId="0" fontId="2" fillId="6" borderId="4" xfId="0" applyFont="1" applyFill="1" applyBorder="1" applyAlignment="1">
      <alignment horizontal="center" vertical="top"/>
    </xf>
    <xf numFmtId="0" fontId="2" fillId="0" borderId="0" xfId="0" applyFont="1" applyAlignment="1">
      <alignment horizontal="left" vertical="top" wrapText="1"/>
    </xf>
    <xf numFmtId="0" fontId="5" fillId="0" borderId="4" xfId="0" applyFont="1" applyBorder="1" applyAlignment="1" applyProtection="1">
      <alignment horizontal="left" vertical="top" wrapText="1"/>
    </xf>
    <xf numFmtId="0" fontId="3" fillId="0" borderId="0" xfId="0" applyFont="1" applyFill="1" applyBorder="1" applyAlignment="1" applyProtection="1">
      <alignment horizontal="right" vertical="top"/>
    </xf>
    <xf numFmtId="0" fontId="3" fillId="0" borderId="0" xfId="0" applyFont="1" applyFill="1" applyBorder="1" applyAlignment="1" applyProtection="1">
      <alignment vertical="top"/>
    </xf>
    <xf numFmtId="0" fontId="3" fillId="0" borderId="0" xfId="0" applyFont="1" applyFill="1" applyBorder="1" applyAlignment="1" applyProtection="1">
      <alignment horizontal="center"/>
    </xf>
    <xf numFmtId="0" fontId="3" fillId="0" borderId="0" xfId="0" applyFont="1" applyFill="1" applyBorder="1" applyAlignment="1" applyProtection="1">
      <alignment horizontal="center" vertical="top"/>
    </xf>
    <xf numFmtId="9" fontId="3" fillId="0" borderId="0" xfId="3" applyFont="1" applyFill="1" applyBorder="1" applyAlignment="1" applyProtection="1">
      <alignment horizontal="center" vertical="top"/>
    </xf>
    <xf numFmtId="0" fontId="0" fillId="0" borderId="0" xfId="0" applyFill="1"/>
    <xf numFmtId="0" fontId="13" fillId="0" borderId="4" xfId="0" applyFont="1" applyBorder="1" applyAlignment="1">
      <alignment horizontal="left" vertical="top" wrapText="1"/>
    </xf>
    <xf numFmtId="0" fontId="2" fillId="0" borderId="4" xfId="0" applyFont="1" applyBorder="1" applyAlignment="1" applyProtection="1">
      <alignment vertical="top" wrapText="1"/>
    </xf>
    <xf numFmtId="0" fontId="5" fillId="0" borderId="4" xfId="0" applyFont="1" applyBorder="1" applyAlignment="1" applyProtection="1">
      <alignment vertical="top" wrapText="1"/>
    </xf>
    <xf numFmtId="0" fontId="6" fillId="9" borderId="15" xfId="0" applyFont="1" applyFill="1" applyBorder="1" applyAlignment="1" applyProtection="1">
      <alignment horizontal="center" vertical="center"/>
    </xf>
    <xf numFmtId="0" fontId="6" fillId="9" borderId="16"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3" fontId="9" fillId="6" borderId="8" xfId="0" applyNumberFormat="1" applyFont="1" applyFill="1" applyBorder="1" applyAlignment="1" applyProtection="1">
      <alignment horizontal="left"/>
    </xf>
    <xf numFmtId="3" fontId="9" fillId="6" borderId="9" xfId="0" applyNumberFormat="1" applyFont="1" applyFill="1" applyBorder="1" applyAlignment="1" applyProtection="1">
      <alignment horizontal="left"/>
    </xf>
    <xf numFmtId="0" fontId="2" fillId="2" borderId="7" xfId="0" applyFont="1" applyFill="1" applyBorder="1" applyAlignment="1" applyProtection="1">
      <alignment horizontal="left" vertical="center"/>
    </xf>
    <xf numFmtId="0" fontId="2" fillId="2" borderId="9" xfId="0" applyFont="1" applyFill="1" applyBorder="1" applyAlignment="1" applyProtection="1">
      <alignment horizontal="left" vertical="center"/>
    </xf>
    <xf numFmtId="0" fontId="3" fillId="4" borderId="4" xfId="0" applyFont="1" applyFill="1" applyBorder="1" applyAlignment="1" applyProtection="1">
      <alignment horizontal="right" vertical="top"/>
    </xf>
    <xf numFmtId="0" fontId="3" fillId="4" borderId="8" xfId="0" applyFont="1" applyFill="1" applyBorder="1" applyAlignment="1" applyProtection="1">
      <alignment horizontal="right" vertical="top"/>
    </xf>
    <xf numFmtId="0" fontId="3" fillId="4" borderId="7" xfId="0" applyFont="1" applyFill="1" applyBorder="1" applyAlignment="1" applyProtection="1">
      <alignment horizontal="right" vertical="top"/>
    </xf>
    <xf numFmtId="0" fontId="3" fillId="4" borderId="9" xfId="0" applyFont="1" applyFill="1" applyBorder="1" applyAlignment="1" applyProtection="1">
      <alignment horizontal="right" vertical="top"/>
    </xf>
    <xf numFmtId="0" fontId="3" fillId="0" borderId="4" xfId="0" applyFont="1" applyBorder="1" applyAlignment="1" applyProtection="1">
      <alignment horizontal="left"/>
    </xf>
    <xf numFmtId="0" fontId="3" fillId="4" borderId="8" xfId="0" applyFont="1" applyFill="1" applyBorder="1" applyAlignment="1" applyProtection="1">
      <alignment horizontal="center" vertical="center"/>
    </xf>
    <xf numFmtId="0" fontId="3" fillId="4" borderId="9" xfId="0" applyFont="1" applyFill="1" applyBorder="1" applyAlignment="1" applyProtection="1">
      <alignment horizontal="center" vertical="center"/>
    </xf>
    <xf numFmtId="0" fontId="3" fillId="0" borderId="8" xfId="0" applyFont="1" applyBorder="1" applyAlignment="1" applyProtection="1">
      <alignment horizontal="left"/>
    </xf>
    <xf numFmtId="0" fontId="3" fillId="0" borderId="9" xfId="0" applyFont="1" applyBorder="1" applyAlignment="1" applyProtection="1">
      <alignment horizontal="left"/>
    </xf>
    <xf numFmtId="0" fontId="3" fillId="4" borderId="12" xfId="0" applyFont="1" applyFill="1" applyBorder="1" applyAlignment="1" applyProtection="1">
      <alignment horizontal="right" vertical="top"/>
    </xf>
    <xf numFmtId="0" fontId="3" fillId="4" borderId="10" xfId="0" applyFont="1" applyFill="1" applyBorder="1" applyAlignment="1" applyProtection="1">
      <alignment horizontal="right" vertical="top"/>
    </xf>
  </cellXfs>
  <cellStyles count="4">
    <cellStyle name="Euro" xfId="2" xr:uid="{00000000-0005-0000-0000-000000000000}"/>
    <cellStyle name="Procent" xfId="3" builtinId="5"/>
    <cellStyle name="Standaard" xfId="0" builtinId="0"/>
    <cellStyle name="Standaard 2" xfId="1" xr:uid="{00000000-0005-0000-0000-000004000000}"/>
  </cellStyles>
  <dxfs count="8">
    <dxf>
      <font>
        <b/>
        <i val="0"/>
        <color theme="0"/>
      </font>
      <fill>
        <patternFill>
          <bgColor rgb="FFFF7979"/>
        </patternFill>
      </fill>
    </dxf>
    <dxf>
      <font>
        <b/>
        <i val="0"/>
        <color theme="0"/>
      </font>
      <fill>
        <patternFill>
          <bgColor rgb="FFFF7979"/>
        </patternFill>
      </fill>
    </dxf>
    <dxf>
      <font>
        <b/>
        <i val="0"/>
        <color theme="0"/>
      </font>
      <fill>
        <patternFill>
          <bgColor rgb="FFFF7979"/>
        </patternFill>
      </fill>
    </dxf>
    <dxf>
      <font>
        <b/>
        <i val="0"/>
        <color theme="0"/>
      </font>
      <fill>
        <patternFill>
          <bgColor rgb="FFFF7979"/>
        </patternFill>
      </fill>
    </dxf>
    <dxf>
      <font>
        <b/>
        <i val="0"/>
        <color theme="0"/>
      </font>
      <fill>
        <patternFill>
          <bgColor rgb="FFFF7979"/>
        </patternFill>
      </fill>
    </dxf>
    <dxf>
      <font>
        <b/>
        <i val="0"/>
        <color theme="0"/>
      </font>
      <fill>
        <patternFill>
          <bgColor rgb="FFFF7979"/>
        </patternFill>
      </fill>
    </dxf>
    <dxf>
      <font>
        <b/>
        <i val="0"/>
        <color theme="0"/>
      </font>
      <fill>
        <patternFill>
          <bgColor rgb="FFFF7979"/>
        </patternFill>
      </fill>
    </dxf>
    <dxf>
      <font>
        <b/>
        <i val="0"/>
        <color theme="0"/>
      </font>
      <fill>
        <patternFill>
          <bgColor rgb="FFFF7979"/>
        </patternFill>
      </fill>
    </dxf>
  </dxfs>
  <tableStyles count="0" defaultTableStyle="TableStyleMedium2" defaultPivotStyle="PivotStyleLight16"/>
  <colors>
    <mruColors>
      <color rgb="FFFFFF99"/>
      <color rgb="FF0000FF"/>
      <color rgb="FFFF7C80"/>
      <color rgb="FFFF79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esktop\Tijdelijk\RVB_BPM_Applicatie_Kwaliteitseisen_20180517_094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waliteitseisen"/>
      <sheetName val="Parameters"/>
      <sheetName val="Blad2"/>
      <sheetName val="Blad3"/>
    </sheetNames>
    <sheetDataSet>
      <sheetData sheetId="0" refreshError="1"/>
      <sheetData sheetId="1">
        <row r="3">
          <cell r="C3" t="str">
            <v>(1.1) Functionele geschiktheid</v>
          </cell>
        </row>
        <row r="7">
          <cell r="C7" t="str">
            <v>(1.2) Prestatie-efficiëntie</v>
          </cell>
        </row>
        <row r="11">
          <cell r="C11" t="str">
            <v>(1.3) Uitwisselbaarheid</v>
          </cell>
        </row>
        <row r="14">
          <cell r="C14" t="str">
            <v>(1.4) Bruikbaarheid</v>
          </cell>
        </row>
        <row r="21">
          <cell r="C21" t="str">
            <v>(1.5) Betrouwbaarheid</v>
          </cell>
        </row>
        <row r="26">
          <cell r="C26" t="str">
            <v>(1.6) Beveiligbaarheid</v>
          </cell>
        </row>
        <row r="32">
          <cell r="C32" t="str">
            <v>(1.7) Onderhoudbaarheid</v>
          </cell>
        </row>
        <row r="38">
          <cell r="C38" t="str">
            <v>(1.8) Overdraagbaarheid</v>
          </cell>
        </row>
      </sheetData>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85"/>
  <sheetViews>
    <sheetView tabSelected="1" topLeftCell="A243" zoomScale="80" zoomScaleNormal="80" workbookViewId="0">
      <selection activeCell="C250" sqref="C250"/>
    </sheetView>
  </sheetViews>
  <sheetFormatPr defaultRowHeight="15" x14ac:dyDescent="0.25"/>
  <cols>
    <col min="2" max="2" width="8.42578125" customWidth="1"/>
    <col min="3" max="3" width="55.42578125" customWidth="1"/>
    <col min="4" max="5" width="12.5703125" customWidth="1"/>
    <col min="6" max="6" width="43.5703125" customWidth="1"/>
    <col min="7" max="7" width="21.85546875" customWidth="1"/>
    <col min="8" max="11" width="17.85546875" customWidth="1"/>
    <col min="12" max="12" width="43.5703125" customWidth="1"/>
  </cols>
  <sheetData>
    <row r="1" spans="1:12" x14ac:dyDescent="0.25">
      <c r="A1" s="1"/>
      <c r="B1" s="1"/>
      <c r="C1" s="1"/>
      <c r="D1" s="1"/>
      <c r="E1" s="1"/>
      <c r="F1" s="1"/>
      <c r="G1" s="1"/>
      <c r="H1" s="1"/>
      <c r="I1" s="1"/>
      <c r="J1" s="1"/>
      <c r="K1" s="1"/>
      <c r="L1" s="1"/>
    </row>
    <row r="2" spans="1:12" ht="18.75" x14ac:dyDescent="0.3">
      <c r="A2" s="1"/>
      <c r="B2" s="2" t="s">
        <v>7</v>
      </c>
      <c r="C2" s="3"/>
      <c r="D2" s="3"/>
      <c r="E2" s="3"/>
      <c r="F2" s="116">
        <v>201800288028</v>
      </c>
      <c r="G2" s="117"/>
      <c r="H2" s="1"/>
      <c r="I2" s="1"/>
      <c r="J2" s="1"/>
      <c r="K2" s="1"/>
      <c r="L2" s="1"/>
    </row>
    <row r="3" spans="1:12" ht="18.75" x14ac:dyDescent="0.3">
      <c r="A3" s="1"/>
      <c r="B3" s="4"/>
      <c r="C3" s="5"/>
      <c r="D3" s="5"/>
      <c r="E3" s="5"/>
      <c r="F3" s="6"/>
      <c r="G3" s="7"/>
      <c r="H3" s="1"/>
      <c r="I3" s="1"/>
      <c r="J3" s="1"/>
      <c r="K3" s="1"/>
      <c r="L3" s="1"/>
    </row>
    <row r="4" spans="1:12" ht="18.75" x14ac:dyDescent="0.3">
      <c r="A4" s="1"/>
      <c r="B4" s="4"/>
      <c r="C4" s="5"/>
      <c r="D4" s="5"/>
      <c r="E4" s="5"/>
      <c r="F4" s="8" t="s">
        <v>18</v>
      </c>
      <c r="G4" s="91">
        <f ca="1">NOW()</f>
        <v>46063.571270370368</v>
      </c>
      <c r="H4" s="1"/>
      <c r="I4" s="1"/>
      <c r="J4" s="1"/>
      <c r="K4" s="1"/>
      <c r="L4" s="1"/>
    </row>
    <row r="5" spans="1:12" x14ac:dyDescent="0.25">
      <c r="A5" s="1"/>
      <c r="B5" s="7"/>
      <c r="C5" s="7"/>
      <c r="D5" s="7"/>
      <c r="E5" s="7"/>
      <c r="F5" s="7"/>
      <c r="G5" s="7"/>
      <c r="H5" s="1"/>
      <c r="I5" s="1"/>
      <c r="J5" s="1"/>
      <c r="K5" s="1"/>
      <c r="L5" s="1"/>
    </row>
    <row r="6" spans="1:12" x14ac:dyDescent="0.25">
      <c r="A6" s="1"/>
      <c r="B6" s="9" t="s">
        <v>5</v>
      </c>
      <c r="C6" s="10"/>
      <c r="D6" s="10"/>
      <c r="E6" s="10"/>
      <c r="F6" s="11"/>
      <c r="G6" s="12" t="s">
        <v>8</v>
      </c>
      <c r="H6" s="12" t="s">
        <v>23</v>
      </c>
      <c r="I6" s="1"/>
      <c r="J6" s="1"/>
      <c r="K6" s="1"/>
      <c r="L6" s="1"/>
    </row>
    <row r="7" spans="1:12" x14ac:dyDescent="0.25">
      <c r="A7" s="1"/>
      <c r="B7" s="13" t="s">
        <v>6</v>
      </c>
      <c r="C7" s="118" t="s">
        <v>127</v>
      </c>
      <c r="D7" s="118"/>
      <c r="E7" s="118"/>
      <c r="F7" s="119"/>
      <c r="G7" s="14" t="s">
        <v>15</v>
      </c>
      <c r="H7" s="92" t="s">
        <v>22</v>
      </c>
      <c r="I7" s="1"/>
      <c r="J7" s="1"/>
      <c r="K7" s="1"/>
      <c r="L7" s="1"/>
    </row>
    <row r="8" spans="1:12" x14ac:dyDescent="0.25">
      <c r="A8" s="1"/>
      <c r="B8" s="13" t="s">
        <v>11</v>
      </c>
      <c r="C8" s="118" t="s">
        <v>128</v>
      </c>
      <c r="D8" s="118"/>
      <c r="E8" s="118"/>
      <c r="F8" s="119"/>
      <c r="G8" s="15">
        <v>1</v>
      </c>
      <c r="H8" s="93">
        <v>15</v>
      </c>
      <c r="I8" s="1"/>
      <c r="J8" s="1"/>
      <c r="K8" s="1"/>
      <c r="L8" s="1"/>
    </row>
    <row r="9" spans="1:12" ht="15.75" thickBot="1" x14ac:dyDescent="0.3">
      <c r="A9" s="1"/>
      <c r="B9" s="16"/>
      <c r="C9" s="17"/>
      <c r="D9" s="17"/>
      <c r="E9" s="17"/>
      <c r="F9" s="17"/>
      <c r="G9" s="18"/>
      <c r="H9" s="1"/>
      <c r="I9" s="1"/>
      <c r="J9" s="1"/>
      <c r="K9" s="1"/>
      <c r="L9" s="1"/>
    </row>
    <row r="10" spans="1:12" ht="15.75" thickBot="1" x14ac:dyDescent="0.3">
      <c r="A10" s="1"/>
      <c r="B10" s="16"/>
      <c r="C10" s="17"/>
      <c r="D10" s="17"/>
      <c r="E10" s="17"/>
      <c r="F10" s="114" t="s">
        <v>69</v>
      </c>
      <c r="G10" s="115"/>
      <c r="H10" s="1"/>
      <c r="I10" s="1"/>
      <c r="J10" s="1"/>
      <c r="K10" s="1"/>
      <c r="L10" s="1"/>
    </row>
    <row r="11" spans="1:12" x14ac:dyDescent="0.25">
      <c r="A11" s="19"/>
      <c r="B11" s="20"/>
      <c r="C11" s="17"/>
      <c r="D11" s="17"/>
      <c r="E11" s="17"/>
      <c r="F11" s="74" t="s">
        <v>403</v>
      </c>
      <c r="G11" s="75">
        <v>0</v>
      </c>
      <c r="H11" s="22" t="s">
        <v>16</v>
      </c>
      <c r="I11" s="19"/>
      <c r="J11" s="19"/>
      <c r="K11" s="19"/>
      <c r="L11" s="19"/>
    </row>
    <row r="12" spans="1:12" x14ac:dyDescent="0.25">
      <c r="A12" s="19"/>
      <c r="B12" s="20"/>
      <c r="C12" s="20"/>
      <c r="D12" s="20"/>
      <c r="E12" s="20"/>
      <c r="F12" s="8" t="s">
        <v>415</v>
      </c>
      <c r="G12" s="21">
        <v>10</v>
      </c>
      <c r="H12" s="23" t="s">
        <v>17</v>
      </c>
      <c r="I12" s="19"/>
      <c r="J12" s="24"/>
      <c r="K12" s="24"/>
      <c r="L12" s="24"/>
    </row>
    <row r="13" spans="1:12" x14ac:dyDescent="0.25">
      <c r="A13" s="19"/>
      <c r="B13" s="20"/>
      <c r="C13" s="20"/>
      <c r="D13" s="20"/>
      <c r="E13" s="20"/>
      <c r="F13" s="20"/>
      <c r="G13" s="24"/>
      <c r="H13" s="25"/>
      <c r="I13" s="26"/>
      <c r="J13" s="24"/>
      <c r="K13" s="24"/>
      <c r="L13" s="24"/>
    </row>
    <row r="14" spans="1:12" ht="15.75" thickBot="1" x14ac:dyDescent="0.3">
      <c r="A14" s="7"/>
      <c r="B14" s="65" t="s">
        <v>26</v>
      </c>
      <c r="C14" s="66"/>
      <c r="D14" s="27"/>
      <c r="E14" s="27"/>
      <c r="F14" s="27"/>
      <c r="G14" s="27"/>
      <c r="H14" s="27"/>
      <c r="I14" s="27"/>
      <c r="J14" s="28"/>
      <c r="K14" s="27"/>
      <c r="L14" s="28"/>
    </row>
    <row r="15" spans="1:12" x14ac:dyDescent="0.25">
      <c r="A15" s="7"/>
      <c r="B15" s="67" t="s">
        <v>24</v>
      </c>
      <c r="C15" s="68"/>
      <c r="D15" s="29"/>
      <c r="E15" s="29"/>
      <c r="F15" s="29"/>
      <c r="G15" s="29"/>
      <c r="H15" s="29"/>
      <c r="I15" s="29"/>
      <c r="J15" s="77"/>
      <c r="K15" s="112" t="s">
        <v>70</v>
      </c>
      <c r="L15" s="113"/>
    </row>
    <row r="16" spans="1:12" ht="39.950000000000003" customHeight="1" thickBot="1" x14ac:dyDescent="0.3">
      <c r="A16" s="7"/>
      <c r="B16" s="69" t="s">
        <v>1</v>
      </c>
      <c r="C16" s="69" t="s">
        <v>2</v>
      </c>
      <c r="D16" s="70" t="s">
        <v>3</v>
      </c>
      <c r="E16" s="70" t="s">
        <v>8</v>
      </c>
      <c r="F16" s="70" t="s">
        <v>0</v>
      </c>
      <c r="G16" s="70" t="s">
        <v>9</v>
      </c>
      <c r="H16" s="70" t="s">
        <v>10</v>
      </c>
      <c r="I16" s="71" t="s">
        <v>12</v>
      </c>
      <c r="J16" s="70" t="s">
        <v>14</v>
      </c>
      <c r="K16" s="79" t="s">
        <v>71</v>
      </c>
      <c r="L16" s="80" t="s">
        <v>72</v>
      </c>
    </row>
    <row r="17" spans="1:12" ht="25.5" x14ac:dyDescent="0.25">
      <c r="A17" s="7"/>
      <c r="B17" s="94" t="s">
        <v>27</v>
      </c>
      <c r="C17" s="35" t="s">
        <v>73</v>
      </c>
      <c r="D17" s="33" t="s">
        <v>6</v>
      </c>
      <c r="E17" s="34" t="str">
        <f t="shared" ref="E17:E27" si="0">IF(D17="",,VLOOKUP(D17,$B$7:$G$8,6,FALSE))</f>
        <v>K.O.</v>
      </c>
      <c r="F17" s="35"/>
      <c r="G17" s="73"/>
      <c r="H17" s="36" t="str">
        <f>IF(E17=$G$7,"n.v.t.",E17*$H$8)</f>
        <v>n.v.t.</v>
      </c>
      <c r="I17" s="32" t="str">
        <f t="shared" ref="I17:I27" si="1">IF(E17=$G$7,IF(G17=$G$12,"IN",$G$7),(G17/$G$12)*H17)</f>
        <v>K.O.</v>
      </c>
      <c r="J17" s="34" t="str">
        <f t="shared" ref="J17:J27" si="2">IF(E17=$G$7,"n.v.t.",I17/$H$28)</f>
        <v>n.v.t.</v>
      </c>
      <c r="K17" s="81"/>
      <c r="L17" s="82"/>
    </row>
    <row r="18" spans="1:12" ht="26.25" x14ac:dyDescent="0.25">
      <c r="A18" s="7"/>
      <c r="B18" s="94" t="s">
        <v>28</v>
      </c>
      <c r="C18" s="95" t="s">
        <v>74</v>
      </c>
      <c r="D18" s="33" t="s">
        <v>6</v>
      </c>
      <c r="E18" s="34" t="str">
        <f t="shared" si="0"/>
        <v>K.O.</v>
      </c>
      <c r="F18" s="35"/>
      <c r="G18" s="73"/>
      <c r="H18" s="36" t="str">
        <f t="shared" ref="H18:H27" si="3">IF(E18=$G$7,"n.v.t.",E18*$H$8)</f>
        <v>n.v.t.</v>
      </c>
      <c r="I18" s="32" t="str">
        <f t="shared" si="1"/>
        <v>K.O.</v>
      </c>
      <c r="J18" s="34" t="str">
        <f t="shared" si="2"/>
        <v>n.v.t.</v>
      </c>
      <c r="K18" s="83"/>
      <c r="L18" s="84"/>
    </row>
    <row r="19" spans="1:12" ht="26.25" x14ac:dyDescent="0.25">
      <c r="A19" s="7"/>
      <c r="B19" s="94" t="s">
        <v>29</v>
      </c>
      <c r="C19" s="95" t="s">
        <v>25</v>
      </c>
      <c r="D19" s="33" t="s">
        <v>6</v>
      </c>
      <c r="E19" s="34" t="str">
        <f t="shared" si="0"/>
        <v>K.O.</v>
      </c>
      <c r="F19" s="35"/>
      <c r="G19" s="73"/>
      <c r="H19" s="36" t="str">
        <f t="shared" si="3"/>
        <v>n.v.t.</v>
      </c>
      <c r="I19" s="32" t="str">
        <f t="shared" si="1"/>
        <v>K.O.</v>
      </c>
      <c r="J19" s="34" t="str">
        <f t="shared" si="2"/>
        <v>n.v.t.</v>
      </c>
      <c r="K19" s="83"/>
      <c r="L19" s="84"/>
    </row>
    <row r="20" spans="1:12" ht="25.5" x14ac:dyDescent="0.25">
      <c r="A20" s="7"/>
      <c r="B20" s="94" t="s">
        <v>30</v>
      </c>
      <c r="C20" s="35" t="s">
        <v>75</v>
      </c>
      <c r="D20" s="33" t="s">
        <v>6</v>
      </c>
      <c r="E20" s="34" t="str">
        <f t="shared" si="0"/>
        <v>K.O.</v>
      </c>
      <c r="F20" s="35"/>
      <c r="G20" s="73"/>
      <c r="H20" s="36" t="str">
        <f t="shared" si="3"/>
        <v>n.v.t.</v>
      </c>
      <c r="I20" s="32" t="str">
        <f t="shared" si="1"/>
        <v>K.O.</v>
      </c>
      <c r="J20" s="34" t="str">
        <f t="shared" si="2"/>
        <v>n.v.t.</v>
      </c>
      <c r="K20" s="83"/>
      <c r="L20" s="84"/>
    </row>
    <row r="21" spans="1:12" x14ac:dyDescent="0.25">
      <c r="A21" s="7"/>
      <c r="B21" s="94" t="s">
        <v>31</v>
      </c>
      <c r="C21" s="35" t="s">
        <v>416</v>
      </c>
      <c r="D21" s="33" t="s">
        <v>6</v>
      </c>
      <c r="E21" s="34" t="str">
        <f t="shared" si="0"/>
        <v>K.O.</v>
      </c>
      <c r="F21" s="35"/>
      <c r="G21" s="73"/>
      <c r="H21" s="36" t="str">
        <f t="shared" si="3"/>
        <v>n.v.t.</v>
      </c>
      <c r="I21" s="32" t="str">
        <f t="shared" si="1"/>
        <v>K.O.</v>
      </c>
      <c r="J21" s="34" t="str">
        <f t="shared" si="2"/>
        <v>n.v.t.</v>
      </c>
      <c r="K21" s="83"/>
      <c r="L21" s="84"/>
    </row>
    <row r="22" spans="1:12" x14ac:dyDescent="0.25">
      <c r="A22" s="7"/>
      <c r="B22" s="94" t="s">
        <v>32</v>
      </c>
      <c r="C22" s="35" t="s">
        <v>87</v>
      </c>
      <c r="D22" s="33" t="s">
        <v>6</v>
      </c>
      <c r="E22" s="34" t="str">
        <f t="shared" si="0"/>
        <v>K.O.</v>
      </c>
      <c r="F22" s="35"/>
      <c r="G22" s="73"/>
      <c r="H22" s="36" t="str">
        <f t="shared" si="3"/>
        <v>n.v.t.</v>
      </c>
      <c r="I22" s="32" t="str">
        <f t="shared" si="1"/>
        <v>K.O.</v>
      </c>
      <c r="J22" s="34" t="str">
        <f t="shared" si="2"/>
        <v>n.v.t.</v>
      </c>
      <c r="K22" s="83"/>
      <c r="L22" s="84"/>
    </row>
    <row r="23" spans="1:12" ht="96" customHeight="1" x14ac:dyDescent="0.25">
      <c r="A23" s="7"/>
      <c r="B23" s="94" t="s">
        <v>33</v>
      </c>
      <c r="C23" s="35" t="s">
        <v>82</v>
      </c>
      <c r="D23" s="33" t="s">
        <v>6</v>
      </c>
      <c r="E23" s="34" t="str">
        <f t="shared" si="0"/>
        <v>K.O.</v>
      </c>
      <c r="F23" s="35"/>
      <c r="G23" s="73"/>
      <c r="H23" s="36" t="str">
        <f t="shared" si="3"/>
        <v>n.v.t.</v>
      </c>
      <c r="I23" s="32" t="str">
        <f t="shared" si="1"/>
        <v>K.O.</v>
      </c>
      <c r="J23" s="34" t="str">
        <f t="shared" si="2"/>
        <v>n.v.t.</v>
      </c>
      <c r="K23" s="83"/>
      <c r="L23" s="84"/>
    </row>
    <row r="24" spans="1:12" ht="59.25" customHeight="1" x14ac:dyDescent="0.25">
      <c r="A24" s="7"/>
      <c r="B24" s="94" t="s">
        <v>76</v>
      </c>
      <c r="C24" s="35" t="s">
        <v>80</v>
      </c>
      <c r="D24" s="33" t="s">
        <v>6</v>
      </c>
      <c r="E24" s="34" t="str">
        <f t="shared" si="0"/>
        <v>K.O.</v>
      </c>
      <c r="F24" s="35"/>
      <c r="G24" s="73"/>
      <c r="H24" s="36" t="str">
        <f t="shared" si="3"/>
        <v>n.v.t.</v>
      </c>
      <c r="I24" s="32" t="str">
        <f t="shared" si="1"/>
        <v>K.O.</v>
      </c>
      <c r="J24" s="34" t="str">
        <f t="shared" si="2"/>
        <v>n.v.t.</v>
      </c>
      <c r="K24" s="83"/>
      <c r="L24" s="84"/>
    </row>
    <row r="25" spans="1:12" ht="60" customHeight="1" x14ac:dyDescent="0.25">
      <c r="A25" s="7"/>
      <c r="B25" s="94" t="s">
        <v>77</v>
      </c>
      <c r="C25" s="35" t="s">
        <v>81</v>
      </c>
      <c r="D25" s="33" t="s">
        <v>6</v>
      </c>
      <c r="E25" s="34" t="str">
        <f t="shared" si="0"/>
        <v>K.O.</v>
      </c>
      <c r="F25" s="35"/>
      <c r="G25" s="73"/>
      <c r="H25" s="36" t="str">
        <f t="shared" si="3"/>
        <v>n.v.t.</v>
      </c>
      <c r="I25" s="32" t="str">
        <f t="shared" si="1"/>
        <v>K.O.</v>
      </c>
      <c r="J25" s="34" t="str">
        <f t="shared" si="2"/>
        <v>n.v.t.</v>
      </c>
      <c r="K25" s="83"/>
      <c r="L25" s="84"/>
    </row>
    <row r="26" spans="1:12" ht="73.5" customHeight="1" x14ac:dyDescent="0.25">
      <c r="A26" s="7"/>
      <c r="B26" s="94" t="s">
        <v>78</v>
      </c>
      <c r="C26" s="35" t="s">
        <v>83</v>
      </c>
      <c r="D26" s="33" t="s">
        <v>6</v>
      </c>
      <c r="E26" s="34" t="str">
        <f t="shared" si="0"/>
        <v>K.O.</v>
      </c>
      <c r="F26" s="35"/>
      <c r="G26" s="73"/>
      <c r="H26" s="36" t="str">
        <f t="shared" si="3"/>
        <v>n.v.t.</v>
      </c>
      <c r="I26" s="32" t="str">
        <f t="shared" si="1"/>
        <v>K.O.</v>
      </c>
      <c r="J26" s="34" t="str">
        <f t="shared" si="2"/>
        <v>n.v.t.</v>
      </c>
      <c r="K26" s="83"/>
      <c r="L26" s="84"/>
    </row>
    <row r="27" spans="1:12" ht="59.25" customHeight="1" x14ac:dyDescent="0.25">
      <c r="A27" s="7"/>
      <c r="B27" s="94" t="s">
        <v>79</v>
      </c>
      <c r="C27" s="35" t="s">
        <v>84</v>
      </c>
      <c r="D27" s="33" t="s">
        <v>6</v>
      </c>
      <c r="E27" s="34" t="str">
        <f t="shared" si="0"/>
        <v>K.O.</v>
      </c>
      <c r="F27" s="35"/>
      <c r="G27" s="73"/>
      <c r="H27" s="36" t="str">
        <f t="shared" si="3"/>
        <v>n.v.t.</v>
      </c>
      <c r="I27" s="32" t="str">
        <f t="shared" si="1"/>
        <v>K.O.</v>
      </c>
      <c r="J27" s="34" t="str">
        <f t="shared" si="2"/>
        <v>n.v.t.</v>
      </c>
      <c r="K27" s="83"/>
      <c r="L27" s="84"/>
    </row>
    <row r="28" spans="1:12" ht="15.75" thickBot="1" x14ac:dyDescent="0.3">
      <c r="A28" s="1"/>
      <c r="B28" s="37"/>
      <c r="C28" s="120" t="s">
        <v>13</v>
      </c>
      <c r="D28" s="120"/>
      <c r="E28" s="120"/>
      <c r="F28" s="120"/>
      <c r="G28" s="38"/>
      <c r="H28" s="39">
        <f>SUM(H17:H27)</f>
        <v>0</v>
      </c>
      <c r="I28" s="40" t="str">
        <f>IF(COUNTIF(I17:I27,$G$7)&gt;0,$G$7,SUM(I17:I27))</f>
        <v>K.O.</v>
      </c>
      <c r="J28" s="78" t="str">
        <f>IF(I28=$G$7,"n.v.t.",I28/H28)</f>
        <v>n.v.t.</v>
      </c>
      <c r="K28" s="85"/>
      <c r="L28" s="86"/>
    </row>
    <row r="29" spans="1:12" x14ac:dyDescent="0.25">
      <c r="A29" s="1"/>
      <c r="B29" s="1"/>
      <c r="C29" s="1"/>
      <c r="D29" s="1"/>
      <c r="E29" s="1"/>
      <c r="F29" s="1"/>
      <c r="G29" s="1"/>
      <c r="H29" s="1"/>
      <c r="I29" s="1"/>
      <c r="J29" s="1"/>
      <c r="K29" s="1"/>
      <c r="L29" s="1"/>
    </row>
    <row r="30" spans="1:12" x14ac:dyDescent="0.25">
      <c r="A30" s="1"/>
      <c r="B30" s="1"/>
      <c r="C30" s="1"/>
      <c r="D30" s="1"/>
      <c r="E30" s="1"/>
      <c r="F30" s="1"/>
      <c r="G30" s="1"/>
      <c r="H30" s="1"/>
      <c r="I30" s="1"/>
      <c r="J30" s="1"/>
      <c r="K30" s="1"/>
      <c r="L30" s="1"/>
    </row>
    <row r="31" spans="1:12" x14ac:dyDescent="0.25">
      <c r="A31" s="41"/>
      <c r="B31" s="65" t="s">
        <v>88</v>
      </c>
      <c r="C31" s="66"/>
      <c r="D31" s="27"/>
      <c r="E31" s="27"/>
      <c r="F31" s="27"/>
      <c r="G31" s="27"/>
      <c r="H31" s="27"/>
      <c r="I31" s="27"/>
      <c r="J31" s="28"/>
      <c r="K31" s="27"/>
      <c r="L31" s="28"/>
    </row>
    <row r="32" spans="1:12" ht="26.25" thickBot="1" x14ac:dyDescent="0.3">
      <c r="A32" s="41"/>
      <c r="B32" s="69" t="s">
        <v>1</v>
      </c>
      <c r="C32" s="69" t="s">
        <v>2</v>
      </c>
      <c r="D32" s="70" t="s">
        <v>3</v>
      </c>
      <c r="E32" s="70" t="s">
        <v>8</v>
      </c>
      <c r="F32" s="70" t="s">
        <v>0</v>
      </c>
      <c r="G32" s="70" t="s">
        <v>9</v>
      </c>
      <c r="H32" s="70" t="s">
        <v>10</v>
      </c>
      <c r="I32" s="71" t="s">
        <v>12</v>
      </c>
      <c r="J32" s="70" t="s">
        <v>14</v>
      </c>
      <c r="K32" s="79" t="s">
        <v>71</v>
      </c>
      <c r="L32" s="80" t="s">
        <v>72</v>
      </c>
    </row>
    <row r="33" spans="1:12" ht="38.25" x14ac:dyDescent="0.25">
      <c r="A33" s="1"/>
      <c r="B33" s="32" t="s">
        <v>34</v>
      </c>
      <c r="C33" s="35" t="s">
        <v>89</v>
      </c>
      <c r="D33" s="33" t="s">
        <v>6</v>
      </c>
      <c r="E33" s="34" t="str">
        <f>IF(D33="",,VLOOKUP(D33,$B$7:$G$8,6,FALSE))</f>
        <v>K.O.</v>
      </c>
      <c r="F33" s="76"/>
      <c r="G33" s="73"/>
      <c r="H33" s="36" t="str">
        <f>IF(E33=$G$7,"n.v.t.",E33*$H$8)</f>
        <v>n.v.t.</v>
      </c>
      <c r="I33" s="32" t="str">
        <f>IF(E33=$G$7,IF(G33=$G$12,"IN",$G$7),(G33/$G$12)*H33)</f>
        <v>K.O.</v>
      </c>
      <c r="J33" s="34" t="str">
        <f t="shared" ref="J33:J52" si="4">IF(E33=$G$7,"n.v.t.",I33/$H$53)</f>
        <v>n.v.t.</v>
      </c>
      <c r="K33" s="81"/>
      <c r="L33" s="82"/>
    </row>
    <row r="34" spans="1:12" ht="25.5" x14ac:dyDescent="0.25">
      <c r="A34" s="1"/>
      <c r="B34" s="32" t="s">
        <v>35</v>
      </c>
      <c r="C34" s="35" t="s">
        <v>90</v>
      </c>
      <c r="D34" s="33" t="s">
        <v>6</v>
      </c>
      <c r="E34" s="34" t="str">
        <f>IF(D34="",,VLOOKUP(D34,$B$7:$G$8,6,FALSE))</f>
        <v>K.O.</v>
      </c>
      <c r="F34" s="35"/>
      <c r="G34" s="73"/>
      <c r="H34" s="36" t="str">
        <f t="shared" ref="H34" si="5">IF(E34=$G$7,"n.v.t.",E34*$H$8)</f>
        <v>n.v.t.</v>
      </c>
      <c r="I34" s="32" t="str">
        <f>IF(E34=$G$7,IF(G34=$G$12,"IN",$G$7),(G34/$G$12)*H34)</f>
        <v>K.O.</v>
      </c>
      <c r="J34" s="34" t="str">
        <f t="shared" si="4"/>
        <v>n.v.t.</v>
      </c>
      <c r="K34" s="83"/>
      <c r="L34" s="84"/>
    </row>
    <row r="35" spans="1:12" ht="25.5" x14ac:dyDescent="0.25">
      <c r="A35" s="1"/>
      <c r="B35" s="32" t="s">
        <v>91</v>
      </c>
      <c r="C35" s="35" t="s">
        <v>92</v>
      </c>
      <c r="D35" s="33" t="s">
        <v>6</v>
      </c>
      <c r="E35" s="34" t="str">
        <f t="shared" ref="E35:E52" si="6">IF(D35="",,VLOOKUP(D35,$B$7:$G$8,6,FALSE))</f>
        <v>K.O.</v>
      </c>
      <c r="F35" s="35"/>
      <c r="G35" s="73"/>
      <c r="H35" s="36" t="str">
        <f t="shared" ref="H35:H52" si="7">IF(E35=$G$7,"n.v.t.",E35*$H$8)</f>
        <v>n.v.t.</v>
      </c>
      <c r="I35" s="32" t="str">
        <f t="shared" ref="I35:I52" si="8">IF(E35=$G$7,IF(G35=$G$12,"IN",$G$7),(G35/$G$12)*H35)</f>
        <v>K.O.</v>
      </c>
      <c r="J35" s="34" t="str">
        <f t="shared" si="4"/>
        <v>n.v.t.</v>
      </c>
      <c r="K35" s="96"/>
      <c r="L35" s="97"/>
    </row>
    <row r="36" spans="1:12" ht="38.25" x14ac:dyDescent="0.25">
      <c r="A36" s="1"/>
      <c r="B36" s="32" t="s">
        <v>93</v>
      </c>
      <c r="C36" s="35" t="s">
        <v>94</v>
      </c>
      <c r="D36" s="33" t="s">
        <v>6</v>
      </c>
      <c r="E36" s="34" t="str">
        <f t="shared" si="6"/>
        <v>K.O.</v>
      </c>
      <c r="F36" s="35"/>
      <c r="G36" s="73"/>
      <c r="H36" s="36" t="str">
        <f t="shared" si="7"/>
        <v>n.v.t.</v>
      </c>
      <c r="I36" s="32" t="str">
        <f t="shared" si="8"/>
        <v>K.O.</v>
      </c>
      <c r="J36" s="34" t="str">
        <f t="shared" si="4"/>
        <v>n.v.t.</v>
      </c>
      <c r="K36" s="96"/>
      <c r="L36" s="97"/>
    </row>
    <row r="37" spans="1:12" ht="48" customHeight="1" x14ac:dyDescent="0.25">
      <c r="A37" s="1"/>
      <c r="B37" s="32" t="s">
        <v>95</v>
      </c>
      <c r="C37" s="35" t="s">
        <v>96</v>
      </c>
      <c r="D37" s="33" t="s">
        <v>6</v>
      </c>
      <c r="E37" s="34" t="str">
        <f t="shared" si="6"/>
        <v>K.O.</v>
      </c>
      <c r="F37" s="35"/>
      <c r="G37" s="73"/>
      <c r="H37" s="36" t="str">
        <f t="shared" si="7"/>
        <v>n.v.t.</v>
      </c>
      <c r="I37" s="32" t="str">
        <f t="shared" si="8"/>
        <v>K.O.</v>
      </c>
      <c r="J37" s="34" t="str">
        <f t="shared" si="4"/>
        <v>n.v.t.</v>
      </c>
      <c r="K37" s="96"/>
      <c r="L37" s="97"/>
    </row>
    <row r="38" spans="1:12" ht="58.5" customHeight="1" x14ac:dyDescent="0.25">
      <c r="A38" s="1"/>
      <c r="B38" s="32" t="s">
        <v>97</v>
      </c>
      <c r="C38" s="35" t="s">
        <v>98</v>
      </c>
      <c r="D38" s="33" t="s">
        <v>6</v>
      </c>
      <c r="E38" s="34" t="str">
        <f t="shared" si="6"/>
        <v>K.O.</v>
      </c>
      <c r="F38" s="35"/>
      <c r="G38" s="73"/>
      <c r="H38" s="36" t="str">
        <f t="shared" si="7"/>
        <v>n.v.t.</v>
      </c>
      <c r="I38" s="32" t="str">
        <f t="shared" si="8"/>
        <v>K.O.</v>
      </c>
      <c r="J38" s="34" t="str">
        <f t="shared" si="4"/>
        <v>n.v.t.</v>
      </c>
      <c r="K38" s="96"/>
      <c r="L38" s="97"/>
    </row>
    <row r="39" spans="1:12" ht="55.5" customHeight="1" x14ac:dyDescent="0.25">
      <c r="A39" s="1"/>
      <c r="B39" s="32" t="s">
        <v>99</v>
      </c>
      <c r="C39" s="35" t="s">
        <v>100</v>
      </c>
      <c r="D39" s="33" t="s">
        <v>6</v>
      </c>
      <c r="E39" s="34" t="str">
        <f t="shared" si="6"/>
        <v>K.O.</v>
      </c>
      <c r="F39" s="35"/>
      <c r="G39" s="73"/>
      <c r="H39" s="36" t="str">
        <f t="shared" si="7"/>
        <v>n.v.t.</v>
      </c>
      <c r="I39" s="32" t="str">
        <f t="shared" si="8"/>
        <v>K.O.</v>
      </c>
      <c r="J39" s="34" t="str">
        <f t="shared" si="4"/>
        <v>n.v.t.</v>
      </c>
      <c r="K39" s="96"/>
      <c r="L39" s="97"/>
    </row>
    <row r="40" spans="1:12" ht="38.25" x14ac:dyDescent="0.25">
      <c r="A40" s="1"/>
      <c r="B40" s="32" t="s">
        <v>101</v>
      </c>
      <c r="C40" s="35" t="s">
        <v>102</v>
      </c>
      <c r="D40" s="33" t="s">
        <v>6</v>
      </c>
      <c r="E40" s="34" t="str">
        <f t="shared" si="6"/>
        <v>K.O.</v>
      </c>
      <c r="F40" s="35"/>
      <c r="G40" s="73"/>
      <c r="H40" s="36" t="str">
        <f t="shared" si="7"/>
        <v>n.v.t.</v>
      </c>
      <c r="I40" s="32" t="str">
        <f t="shared" si="8"/>
        <v>K.O.</v>
      </c>
      <c r="J40" s="34" t="str">
        <f t="shared" si="4"/>
        <v>n.v.t.</v>
      </c>
      <c r="K40" s="96"/>
      <c r="L40" s="97"/>
    </row>
    <row r="41" spans="1:12" ht="116.25" customHeight="1" x14ac:dyDescent="0.25">
      <c r="A41" s="1"/>
      <c r="B41" s="32" t="s">
        <v>103</v>
      </c>
      <c r="C41" s="35" t="s">
        <v>104</v>
      </c>
      <c r="D41" s="33" t="s">
        <v>6</v>
      </c>
      <c r="E41" s="34" t="str">
        <f t="shared" si="6"/>
        <v>K.O.</v>
      </c>
      <c r="F41" s="35"/>
      <c r="G41" s="73"/>
      <c r="H41" s="36" t="str">
        <f t="shared" si="7"/>
        <v>n.v.t.</v>
      </c>
      <c r="I41" s="32" t="str">
        <f t="shared" si="8"/>
        <v>K.O.</v>
      </c>
      <c r="J41" s="34" t="str">
        <f t="shared" si="4"/>
        <v>n.v.t.</v>
      </c>
      <c r="K41" s="96"/>
      <c r="L41" s="97"/>
    </row>
    <row r="42" spans="1:12" ht="38.25" x14ac:dyDescent="0.25">
      <c r="A42" s="1"/>
      <c r="B42" s="32" t="s">
        <v>105</v>
      </c>
      <c r="C42" s="35" t="s">
        <v>106</v>
      </c>
      <c r="D42" s="33" t="s">
        <v>6</v>
      </c>
      <c r="E42" s="34" t="str">
        <f t="shared" si="6"/>
        <v>K.O.</v>
      </c>
      <c r="F42" s="35"/>
      <c r="G42" s="73"/>
      <c r="H42" s="36" t="str">
        <f t="shared" si="7"/>
        <v>n.v.t.</v>
      </c>
      <c r="I42" s="32" t="str">
        <f t="shared" si="8"/>
        <v>K.O.</v>
      </c>
      <c r="J42" s="34" t="str">
        <f t="shared" si="4"/>
        <v>n.v.t.</v>
      </c>
      <c r="K42" s="96"/>
      <c r="L42" s="97"/>
    </row>
    <row r="43" spans="1:12" ht="73.5" customHeight="1" x14ac:dyDescent="0.25">
      <c r="A43" s="1"/>
      <c r="B43" s="32" t="s">
        <v>107</v>
      </c>
      <c r="C43" s="35" t="s">
        <v>108</v>
      </c>
      <c r="D43" s="33" t="s">
        <v>6</v>
      </c>
      <c r="E43" s="34" t="str">
        <f t="shared" si="6"/>
        <v>K.O.</v>
      </c>
      <c r="F43" s="35"/>
      <c r="G43" s="73"/>
      <c r="H43" s="36" t="str">
        <f t="shared" si="7"/>
        <v>n.v.t.</v>
      </c>
      <c r="I43" s="32" t="str">
        <f t="shared" si="8"/>
        <v>K.O.</v>
      </c>
      <c r="J43" s="34" t="str">
        <f t="shared" si="4"/>
        <v>n.v.t.</v>
      </c>
      <c r="K43" s="96"/>
      <c r="L43" s="97"/>
    </row>
    <row r="44" spans="1:12" ht="25.5" x14ac:dyDescent="0.25">
      <c r="A44" s="1"/>
      <c r="B44" s="32" t="s">
        <v>109</v>
      </c>
      <c r="C44" s="35" t="s">
        <v>110</v>
      </c>
      <c r="D44" s="33" t="s">
        <v>6</v>
      </c>
      <c r="E44" s="34" t="str">
        <f t="shared" si="6"/>
        <v>K.O.</v>
      </c>
      <c r="F44" s="35"/>
      <c r="G44" s="73"/>
      <c r="H44" s="36" t="str">
        <f t="shared" si="7"/>
        <v>n.v.t.</v>
      </c>
      <c r="I44" s="32" t="str">
        <f t="shared" si="8"/>
        <v>K.O.</v>
      </c>
      <c r="J44" s="34" t="str">
        <f t="shared" si="4"/>
        <v>n.v.t.</v>
      </c>
      <c r="K44" s="96"/>
      <c r="L44" s="97"/>
    </row>
    <row r="45" spans="1:12" ht="25.5" x14ac:dyDescent="0.25">
      <c r="A45" s="1"/>
      <c r="B45" s="32" t="s">
        <v>111</v>
      </c>
      <c r="C45" s="35" t="s">
        <v>112</v>
      </c>
      <c r="D45" s="33" t="s">
        <v>6</v>
      </c>
      <c r="E45" s="34" t="str">
        <f t="shared" si="6"/>
        <v>K.O.</v>
      </c>
      <c r="F45" s="35"/>
      <c r="G45" s="73"/>
      <c r="H45" s="36" t="str">
        <f t="shared" si="7"/>
        <v>n.v.t.</v>
      </c>
      <c r="I45" s="32" t="str">
        <f t="shared" si="8"/>
        <v>K.O.</v>
      </c>
      <c r="J45" s="34" t="str">
        <f t="shared" si="4"/>
        <v>n.v.t.</v>
      </c>
      <c r="K45" s="96"/>
      <c r="L45" s="97"/>
    </row>
    <row r="46" spans="1:12" ht="25.5" x14ac:dyDescent="0.25">
      <c r="A46" s="1"/>
      <c r="B46" s="32" t="s">
        <v>113</v>
      </c>
      <c r="C46" s="35" t="s">
        <v>114</v>
      </c>
      <c r="D46" s="33" t="s">
        <v>6</v>
      </c>
      <c r="E46" s="34" t="str">
        <f t="shared" si="6"/>
        <v>K.O.</v>
      </c>
      <c r="F46" s="35"/>
      <c r="G46" s="73"/>
      <c r="H46" s="36" t="str">
        <f t="shared" si="7"/>
        <v>n.v.t.</v>
      </c>
      <c r="I46" s="32" t="str">
        <f t="shared" si="8"/>
        <v>K.O.</v>
      </c>
      <c r="J46" s="34" t="str">
        <f t="shared" si="4"/>
        <v>n.v.t.</v>
      </c>
      <c r="K46" s="96"/>
      <c r="L46" s="97"/>
    </row>
    <row r="47" spans="1:12" ht="25.5" x14ac:dyDescent="0.25">
      <c r="A47" s="1"/>
      <c r="B47" s="32" t="s">
        <v>115</v>
      </c>
      <c r="C47" s="35" t="s">
        <v>116</v>
      </c>
      <c r="D47" s="33" t="s">
        <v>6</v>
      </c>
      <c r="E47" s="34" t="str">
        <f t="shared" si="6"/>
        <v>K.O.</v>
      </c>
      <c r="F47" s="35"/>
      <c r="G47" s="73"/>
      <c r="H47" s="36" t="str">
        <f t="shared" si="7"/>
        <v>n.v.t.</v>
      </c>
      <c r="I47" s="32" t="str">
        <f t="shared" si="8"/>
        <v>K.O.</v>
      </c>
      <c r="J47" s="34" t="str">
        <f t="shared" si="4"/>
        <v>n.v.t.</v>
      </c>
      <c r="K47" s="96"/>
      <c r="L47" s="97"/>
    </row>
    <row r="48" spans="1:12" ht="38.25" x14ac:dyDescent="0.25">
      <c r="A48" s="1"/>
      <c r="B48" s="32" t="s">
        <v>117</v>
      </c>
      <c r="C48" s="35" t="s">
        <v>118</v>
      </c>
      <c r="D48" s="33" t="s">
        <v>6</v>
      </c>
      <c r="E48" s="34" t="str">
        <f t="shared" si="6"/>
        <v>K.O.</v>
      </c>
      <c r="F48" s="35"/>
      <c r="G48" s="73"/>
      <c r="H48" s="36" t="str">
        <f t="shared" si="7"/>
        <v>n.v.t.</v>
      </c>
      <c r="I48" s="32" t="str">
        <f t="shared" si="8"/>
        <v>K.O.</v>
      </c>
      <c r="J48" s="34" t="str">
        <f t="shared" si="4"/>
        <v>n.v.t.</v>
      </c>
      <c r="K48" s="96"/>
      <c r="L48" s="97"/>
    </row>
    <row r="49" spans="1:12" ht="38.25" x14ac:dyDescent="0.25">
      <c r="A49" s="1"/>
      <c r="B49" s="32" t="s">
        <v>119</v>
      </c>
      <c r="C49" s="35" t="s">
        <v>120</v>
      </c>
      <c r="D49" s="33" t="s">
        <v>6</v>
      </c>
      <c r="E49" s="34" t="str">
        <f t="shared" si="6"/>
        <v>K.O.</v>
      </c>
      <c r="F49" s="35"/>
      <c r="G49" s="73"/>
      <c r="H49" s="36" t="str">
        <f t="shared" si="7"/>
        <v>n.v.t.</v>
      </c>
      <c r="I49" s="32" t="str">
        <f t="shared" si="8"/>
        <v>K.O.</v>
      </c>
      <c r="J49" s="34" t="str">
        <f t="shared" si="4"/>
        <v>n.v.t.</v>
      </c>
      <c r="K49" s="96"/>
      <c r="L49" s="97"/>
    </row>
    <row r="50" spans="1:12" ht="38.25" x14ac:dyDescent="0.25">
      <c r="A50" s="1"/>
      <c r="B50" s="32" t="s">
        <v>121</v>
      </c>
      <c r="C50" s="35" t="s">
        <v>122</v>
      </c>
      <c r="D50" s="33" t="s">
        <v>6</v>
      </c>
      <c r="E50" s="34" t="str">
        <f t="shared" si="6"/>
        <v>K.O.</v>
      </c>
      <c r="F50" s="35"/>
      <c r="G50" s="73"/>
      <c r="H50" s="36" t="str">
        <f t="shared" si="7"/>
        <v>n.v.t.</v>
      </c>
      <c r="I50" s="32" t="str">
        <f t="shared" si="8"/>
        <v>K.O.</v>
      </c>
      <c r="J50" s="34" t="str">
        <f t="shared" si="4"/>
        <v>n.v.t.</v>
      </c>
      <c r="K50" s="96"/>
      <c r="L50" s="97"/>
    </row>
    <row r="51" spans="1:12" ht="38.25" x14ac:dyDescent="0.25">
      <c r="A51" s="1"/>
      <c r="B51" s="32" t="s">
        <v>123</v>
      </c>
      <c r="C51" s="35" t="s">
        <v>124</v>
      </c>
      <c r="D51" s="33" t="s">
        <v>6</v>
      </c>
      <c r="E51" s="34" t="str">
        <f t="shared" si="6"/>
        <v>K.O.</v>
      </c>
      <c r="F51" s="35"/>
      <c r="G51" s="73"/>
      <c r="H51" s="36" t="str">
        <f t="shared" si="7"/>
        <v>n.v.t.</v>
      </c>
      <c r="I51" s="32" t="str">
        <f t="shared" si="8"/>
        <v>K.O.</v>
      </c>
      <c r="J51" s="34" t="str">
        <f t="shared" si="4"/>
        <v>n.v.t.</v>
      </c>
      <c r="K51" s="96"/>
      <c r="L51" s="97"/>
    </row>
    <row r="52" spans="1:12" ht="59.25" customHeight="1" x14ac:dyDescent="0.25">
      <c r="A52" s="1"/>
      <c r="B52" s="32" t="s">
        <v>125</v>
      </c>
      <c r="C52" s="35" t="s">
        <v>126</v>
      </c>
      <c r="D52" s="33" t="s">
        <v>6</v>
      </c>
      <c r="E52" s="34" t="str">
        <f t="shared" si="6"/>
        <v>K.O.</v>
      </c>
      <c r="F52" s="35"/>
      <c r="G52" s="73"/>
      <c r="H52" s="36" t="str">
        <f t="shared" si="7"/>
        <v>n.v.t.</v>
      </c>
      <c r="I52" s="32" t="str">
        <f t="shared" si="8"/>
        <v>K.O.</v>
      </c>
      <c r="J52" s="34" t="str">
        <f t="shared" si="4"/>
        <v>n.v.t.</v>
      </c>
      <c r="K52" s="96"/>
      <c r="L52" s="97"/>
    </row>
    <row r="53" spans="1:12" ht="15.75" thickBot="1" x14ac:dyDescent="0.3">
      <c r="A53" s="1"/>
      <c r="B53" s="90"/>
      <c r="C53" s="120" t="s">
        <v>13</v>
      </c>
      <c r="D53" s="120"/>
      <c r="E53" s="120"/>
      <c r="F53" s="120"/>
      <c r="G53" s="38"/>
      <c r="H53" s="39">
        <f>SUM(H33:H52)</f>
        <v>0</v>
      </c>
      <c r="I53" s="40" t="str">
        <f>IF(COUNTIF(I33:I52,$G$7)&gt;0,$G$7,SUM(I33:I52))</f>
        <v>K.O.</v>
      </c>
      <c r="J53" s="78" t="str">
        <f>IF(I53=$G$7,"n.v.t.",I53/H53)</f>
        <v>n.v.t.</v>
      </c>
      <c r="K53" s="85"/>
      <c r="L53" s="86"/>
    </row>
    <row r="54" spans="1:12" x14ac:dyDescent="0.25">
      <c r="A54" s="1"/>
      <c r="B54" s="42"/>
      <c r="C54" s="43"/>
      <c r="D54" s="24"/>
      <c r="E54" s="44"/>
      <c r="F54" s="43"/>
      <c r="G54" s="19"/>
      <c r="H54" s="19"/>
      <c r="I54" s="24"/>
      <c r="J54" s="1"/>
      <c r="K54" s="1"/>
      <c r="L54" s="1"/>
    </row>
    <row r="55" spans="1:12" x14ac:dyDescent="0.25">
      <c r="A55" s="41"/>
      <c r="B55" s="98" t="s">
        <v>129</v>
      </c>
      <c r="C55" s="27"/>
      <c r="D55" s="27"/>
      <c r="E55" s="27"/>
      <c r="F55" s="27"/>
      <c r="G55" s="27"/>
      <c r="H55" s="27"/>
      <c r="I55" s="27"/>
      <c r="J55" s="28"/>
      <c r="K55" s="27"/>
      <c r="L55" s="28"/>
    </row>
    <row r="56" spans="1:12" ht="26.25" thickBot="1" x14ac:dyDescent="0.3">
      <c r="A56" s="41"/>
      <c r="B56" s="69" t="s">
        <v>1</v>
      </c>
      <c r="C56" s="69" t="s">
        <v>2</v>
      </c>
      <c r="D56" s="70" t="s">
        <v>3</v>
      </c>
      <c r="E56" s="70" t="s">
        <v>8</v>
      </c>
      <c r="F56" s="70" t="s">
        <v>0</v>
      </c>
      <c r="G56" s="70" t="s">
        <v>9</v>
      </c>
      <c r="H56" s="70" t="s">
        <v>10</v>
      </c>
      <c r="I56" s="71" t="s">
        <v>12</v>
      </c>
      <c r="J56" s="70" t="s">
        <v>14</v>
      </c>
      <c r="K56" s="79" t="s">
        <v>71</v>
      </c>
      <c r="L56" s="80" t="s">
        <v>72</v>
      </c>
    </row>
    <row r="57" spans="1:12" ht="183" customHeight="1" x14ac:dyDescent="0.25">
      <c r="A57" s="1"/>
      <c r="B57" s="32" t="s">
        <v>38</v>
      </c>
      <c r="C57" s="35" t="s">
        <v>136</v>
      </c>
      <c r="D57" s="33" t="s">
        <v>6</v>
      </c>
      <c r="E57" s="34" t="str">
        <f t="shared" ref="E57:E66" si="9">IF(D57="",,VLOOKUP(D57,$B$7:$G$8,6,FALSE))</f>
        <v>K.O.</v>
      </c>
      <c r="F57" s="35"/>
      <c r="G57" s="73"/>
      <c r="H57" s="36" t="str">
        <f>IF(E57=$G$7,"n.v.t.",E57*$H$8)</f>
        <v>n.v.t.</v>
      </c>
      <c r="I57" s="32" t="str">
        <f t="shared" ref="I57:I66" si="10">IF(E57=$G$7,IF(G57=$G$12,"IN",$G$7),(G57/$G$12)*H57)</f>
        <v>K.O.</v>
      </c>
      <c r="J57" s="34" t="str">
        <f t="shared" ref="J57:J66" si="11">IF(E57=$G$7,"n.v.t.",I57/$H$67)</f>
        <v>n.v.t.</v>
      </c>
      <c r="K57" s="81"/>
      <c r="L57" s="82"/>
    </row>
    <row r="58" spans="1:12" ht="328.5" customHeight="1" x14ac:dyDescent="0.25">
      <c r="A58" s="1"/>
      <c r="B58" s="32" t="s">
        <v>39</v>
      </c>
      <c r="C58" s="35" t="s">
        <v>137</v>
      </c>
      <c r="D58" s="33" t="s">
        <v>6</v>
      </c>
      <c r="E58" s="34" t="str">
        <f t="shared" si="9"/>
        <v>K.O.</v>
      </c>
      <c r="F58" s="35"/>
      <c r="G58" s="73"/>
      <c r="H58" s="36" t="str">
        <f t="shared" ref="H58:H60" si="12">IF(E58=$G$7,"n.v.t.",E58*$H$8)</f>
        <v>n.v.t.</v>
      </c>
      <c r="I58" s="32" t="str">
        <f t="shared" si="10"/>
        <v>K.O.</v>
      </c>
      <c r="J58" s="34" t="str">
        <f t="shared" si="11"/>
        <v>n.v.t.</v>
      </c>
      <c r="K58" s="81"/>
      <c r="L58" s="82"/>
    </row>
    <row r="59" spans="1:12" ht="41.25" customHeight="1" x14ac:dyDescent="0.25">
      <c r="A59" s="1"/>
      <c r="B59" s="32" t="s">
        <v>40</v>
      </c>
      <c r="C59" s="35" t="s">
        <v>138</v>
      </c>
      <c r="D59" s="33" t="s">
        <v>6</v>
      </c>
      <c r="E59" s="34" t="str">
        <f t="shared" si="9"/>
        <v>K.O.</v>
      </c>
      <c r="F59" s="35"/>
      <c r="G59" s="73"/>
      <c r="H59" s="36" t="str">
        <f t="shared" si="12"/>
        <v>n.v.t.</v>
      </c>
      <c r="I59" s="32" t="str">
        <f t="shared" si="10"/>
        <v>K.O.</v>
      </c>
      <c r="J59" s="34" t="str">
        <f t="shared" si="11"/>
        <v>n.v.t.</v>
      </c>
      <c r="K59" s="81"/>
      <c r="L59" s="82"/>
    </row>
    <row r="60" spans="1:12" ht="80.25" customHeight="1" x14ac:dyDescent="0.25">
      <c r="A60" s="1"/>
      <c r="B60" s="32" t="s">
        <v>49</v>
      </c>
      <c r="C60" s="35" t="s">
        <v>139</v>
      </c>
      <c r="D60" s="33" t="s">
        <v>6</v>
      </c>
      <c r="E60" s="34" t="str">
        <f t="shared" si="9"/>
        <v>K.O.</v>
      </c>
      <c r="F60" s="35"/>
      <c r="G60" s="73"/>
      <c r="H60" s="36" t="str">
        <f t="shared" si="12"/>
        <v>n.v.t.</v>
      </c>
      <c r="I60" s="32" t="str">
        <f t="shared" si="10"/>
        <v>K.O.</v>
      </c>
      <c r="J60" s="34" t="str">
        <f t="shared" si="11"/>
        <v>n.v.t.</v>
      </c>
      <c r="K60" s="83"/>
      <c r="L60" s="84"/>
    </row>
    <row r="61" spans="1:12" ht="21" customHeight="1" x14ac:dyDescent="0.25">
      <c r="A61" s="1"/>
      <c r="B61" s="32" t="s">
        <v>130</v>
      </c>
      <c r="C61" s="35" t="s">
        <v>140</v>
      </c>
      <c r="D61" s="33" t="s">
        <v>6</v>
      </c>
      <c r="E61" s="34" t="str">
        <f t="shared" si="9"/>
        <v>K.O.</v>
      </c>
      <c r="F61" s="35"/>
      <c r="G61" s="73"/>
      <c r="H61" s="36" t="str">
        <f t="shared" ref="H61" si="13">IF(E61=$G$7,"n.v.t.",E61*$H$8)</f>
        <v>n.v.t.</v>
      </c>
      <c r="I61" s="32" t="str">
        <f t="shared" si="10"/>
        <v>K.O.</v>
      </c>
      <c r="J61" s="34" t="str">
        <f t="shared" si="11"/>
        <v>n.v.t.</v>
      </c>
      <c r="K61" s="83"/>
      <c r="L61" s="84"/>
    </row>
    <row r="62" spans="1:12" ht="87.75" customHeight="1" x14ac:dyDescent="0.25">
      <c r="A62" s="1"/>
      <c r="B62" s="32" t="s">
        <v>131</v>
      </c>
      <c r="C62" s="35" t="s">
        <v>141</v>
      </c>
      <c r="D62" s="33" t="s">
        <v>6</v>
      </c>
      <c r="E62" s="34" t="str">
        <f t="shared" si="9"/>
        <v>K.O.</v>
      </c>
      <c r="F62" s="35"/>
      <c r="G62" s="73"/>
      <c r="H62" s="36" t="str">
        <f>IF(E62=$G$7,"n.v.t.",E62*$H$8)</f>
        <v>n.v.t.</v>
      </c>
      <c r="I62" s="32" t="str">
        <f t="shared" si="10"/>
        <v>K.O.</v>
      </c>
      <c r="J62" s="34" t="str">
        <f t="shared" si="11"/>
        <v>n.v.t.</v>
      </c>
      <c r="K62" s="81"/>
      <c r="L62" s="82"/>
    </row>
    <row r="63" spans="1:12" ht="48" customHeight="1" x14ac:dyDescent="0.25">
      <c r="A63" s="1"/>
      <c r="B63" s="32" t="s">
        <v>132</v>
      </c>
      <c r="C63" s="35" t="s">
        <v>142</v>
      </c>
      <c r="D63" s="33" t="s">
        <v>6</v>
      </c>
      <c r="E63" s="34" t="str">
        <f t="shared" si="9"/>
        <v>K.O.</v>
      </c>
      <c r="F63" s="35"/>
      <c r="G63" s="73"/>
      <c r="H63" s="36" t="str">
        <f t="shared" ref="H63:H66" si="14">IF(E63=$G$7,"n.v.t.",E63*$H$8)</f>
        <v>n.v.t.</v>
      </c>
      <c r="I63" s="32" t="str">
        <f t="shared" si="10"/>
        <v>K.O.</v>
      </c>
      <c r="J63" s="34" t="str">
        <f t="shared" si="11"/>
        <v>n.v.t.</v>
      </c>
      <c r="K63" s="81"/>
      <c r="L63" s="82"/>
    </row>
    <row r="64" spans="1:12" ht="109.5" customHeight="1" x14ac:dyDescent="0.25">
      <c r="A64" s="1"/>
      <c r="B64" s="32" t="s">
        <v>133</v>
      </c>
      <c r="C64" s="35" t="s">
        <v>143</v>
      </c>
      <c r="D64" s="33" t="s">
        <v>6</v>
      </c>
      <c r="E64" s="34" t="str">
        <f t="shared" si="9"/>
        <v>K.O.</v>
      </c>
      <c r="F64" s="35"/>
      <c r="G64" s="73"/>
      <c r="H64" s="36" t="str">
        <f t="shared" si="14"/>
        <v>n.v.t.</v>
      </c>
      <c r="I64" s="32" t="str">
        <f t="shared" si="10"/>
        <v>K.O.</v>
      </c>
      <c r="J64" s="34" t="str">
        <f t="shared" si="11"/>
        <v>n.v.t.</v>
      </c>
      <c r="K64" s="81"/>
      <c r="L64" s="82"/>
    </row>
    <row r="65" spans="1:12" ht="163.5" customHeight="1" x14ac:dyDescent="0.25">
      <c r="A65" s="1"/>
      <c r="B65" s="32" t="s">
        <v>134</v>
      </c>
      <c r="C65" s="35" t="s">
        <v>144</v>
      </c>
      <c r="D65" s="33" t="s">
        <v>6</v>
      </c>
      <c r="E65" s="34" t="str">
        <f t="shared" si="9"/>
        <v>K.O.</v>
      </c>
      <c r="F65" s="35"/>
      <c r="G65" s="73"/>
      <c r="H65" s="36" t="str">
        <f t="shared" si="14"/>
        <v>n.v.t.</v>
      </c>
      <c r="I65" s="32" t="str">
        <f t="shared" si="10"/>
        <v>K.O.</v>
      </c>
      <c r="J65" s="34" t="str">
        <f t="shared" si="11"/>
        <v>n.v.t.</v>
      </c>
      <c r="K65" s="83"/>
      <c r="L65" s="84"/>
    </row>
    <row r="66" spans="1:12" ht="110.25" customHeight="1" x14ac:dyDescent="0.25">
      <c r="A66" s="1"/>
      <c r="B66" s="32" t="s">
        <v>135</v>
      </c>
      <c r="C66" s="35" t="s">
        <v>145</v>
      </c>
      <c r="D66" s="33" t="s">
        <v>6</v>
      </c>
      <c r="E66" s="34" t="str">
        <f t="shared" si="9"/>
        <v>K.O.</v>
      </c>
      <c r="F66" s="35"/>
      <c r="G66" s="73"/>
      <c r="H66" s="36" t="str">
        <f t="shared" si="14"/>
        <v>n.v.t.</v>
      </c>
      <c r="I66" s="32" t="str">
        <f t="shared" si="10"/>
        <v>K.O.</v>
      </c>
      <c r="J66" s="34" t="str">
        <f t="shared" si="11"/>
        <v>n.v.t.</v>
      </c>
      <c r="K66" s="83"/>
      <c r="L66" s="84"/>
    </row>
    <row r="67" spans="1:12" ht="15.75" thickBot="1" x14ac:dyDescent="0.3">
      <c r="A67" s="1"/>
      <c r="B67" s="37"/>
      <c r="C67" s="120" t="s">
        <v>13</v>
      </c>
      <c r="D67" s="120"/>
      <c r="E67" s="120"/>
      <c r="F67" s="120"/>
      <c r="G67" s="38"/>
      <c r="H67" s="39">
        <f>SUM(H57:H66)</f>
        <v>0</v>
      </c>
      <c r="I67" s="40" t="str">
        <f>IF(COUNTIF(I57:I66,$G$7)&gt;0,$G$7,SUM(I57:I66))</f>
        <v>K.O.</v>
      </c>
      <c r="J67" s="78" t="str">
        <f>IF(I67=$G$7,"n.v.t.",I67/H67)</f>
        <v>n.v.t.</v>
      </c>
      <c r="K67" s="85"/>
      <c r="L67" s="86"/>
    </row>
    <row r="68" spans="1:12" x14ac:dyDescent="0.25">
      <c r="A68" s="1"/>
      <c r="B68" s="42"/>
      <c r="C68" s="43"/>
      <c r="D68" s="24"/>
      <c r="E68" s="24"/>
      <c r="F68" s="43"/>
      <c r="G68" s="1"/>
      <c r="H68" s="1"/>
      <c r="I68" s="1"/>
      <c r="J68" s="1"/>
      <c r="K68" s="1"/>
      <c r="L68" s="1"/>
    </row>
    <row r="69" spans="1:12" ht="15.75" thickBot="1" x14ac:dyDescent="0.3">
      <c r="A69" s="41"/>
      <c r="B69" s="65" t="s">
        <v>146</v>
      </c>
      <c r="C69" s="27"/>
      <c r="D69" s="27"/>
      <c r="E69" s="27"/>
      <c r="F69" s="27"/>
      <c r="G69" s="27"/>
      <c r="H69" s="27"/>
      <c r="I69" s="27"/>
      <c r="J69" s="28"/>
      <c r="K69" s="27"/>
      <c r="L69" s="28"/>
    </row>
    <row r="70" spans="1:12" x14ac:dyDescent="0.25">
      <c r="A70" s="41"/>
      <c r="B70" s="67" t="s">
        <v>36</v>
      </c>
      <c r="C70" s="29"/>
      <c r="D70" s="29"/>
      <c r="E70" s="29"/>
      <c r="F70" s="29"/>
      <c r="G70" s="29"/>
      <c r="H70" s="29"/>
      <c r="I70" s="29"/>
      <c r="J70" s="77"/>
      <c r="K70" s="112" t="s">
        <v>70</v>
      </c>
      <c r="L70" s="113"/>
    </row>
    <row r="71" spans="1:12" ht="26.25" thickBot="1" x14ac:dyDescent="0.3">
      <c r="A71" s="41"/>
      <c r="B71" s="69" t="s">
        <v>1</v>
      </c>
      <c r="C71" s="69" t="s">
        <v>2</v>
      </c>
      <c r="D71" s="70" t="s">
        <v>3</v>
      </c>
      <c r="E71" s="70" t="s">
        <v>8</v>
      </c>
      <c r="F71" s="70" t="s">
        <v>0</v>
      </c>
      <c r="G71" s="70" t="s">
        <v>9</v>
      </c>
      <c r="H71" s="70" t="s">
        <v>10</v>
      </c>
      <c r="I71" s="71" t="s">
        <v>12</v>
      </c>
      <c r="J71" s="70" t="s">
        <v>14</v>
      </c>
      <c r="K71" s="79" t="s">
        <v>71</v>
      </c>
      <c r="L71" s="80" t="s">
        <v>72</v>
      </c>
    </row>
    <row r="72" spans="1:12" ht="151.5" customHeight="1" x14ac:dyDescent="0.25">
      <c r="A72" s="1"/>
      <c r="B72" s="32" t="s">
        <v>41</v>
      </c>
      <c r="C72" s="35" t="s">
        <v>150</v>
      </c>
      <c r="D72" s="33" t="s">
        <v>6</v>
      </c>
      <c r="E72" s="34" t="str">
        <f t="shared" ref="E72:E79" si="15">IF(D72="",,VLOOKUP(D72,$B$7:$G$8,6,FALSE))</f>
        <v>K.O.</v>
      </c>
      <c r="F72" s="35"/>
      <c r="G72" s="73"/>
      <c r="H72" s="36" t="str">
        <f>IF(E72=$G$7,"n.v.t.",E72*$H$8)</f>
        <v>n.v.t.</v>
      </c>
      <c r="I72" s="32" t="str">
        <f t="shared" ref="I72:I79" si="16">IF(E72=$G$7,IF(G72=$G$12,"IN",$G$7),(G72/$G$12)*H72)</f>
        <v>K.O.</v>
      </c>
      <c r="J72" s="34" t="str">
        <f t="shared" ref="J72:J79" si="17">IF(E72=$G$7,"n.v.t.",I72/$H$80)</f>
        <v>n.v.t.</v>
      </c>
      <c r="K72" s="81"/>
      <c r="L72" s="82"/>
    </row>
    <row r="73" spans="1:12" ht="59.25" customHeight="1" x14ac:dyDescent="0.25">
      <c r="A73" s="1"/>
      <c r="B73" s="32" t="s">
        <v>42</v>
      </c>
      <c r="C73" s="35" t="s">
        <v>151</v>
      </c>
      <c r="D73" s="33" t="s">
        <v>6</v>
      </c>
      <c r="E73" s="34" t="str">
        <f t="shared" si="15"/>
        <v>K.O.</v>
      </c>
      <c r="F73" s="35"/>
      <c r="G73" s="73"/>
      <c r="H73" s="36" t="str">
        <f t="shared" ref="H73:H76" si="18">IF(E73=$G$7,"n.v.t.",E73*$H$8)</f>
        <v>n.v.t.</v>
      </c>
      <c r="I73" s="32" t="str">
        <f t="shared" si="16"/>
        <v>K.O.</v>
      </c>
      <c r="J73" s="34" t="str">
        <f t="shared" si="17"/>
        <v>n.v.t.</v>
      </c>
      <c r="K73" s="83"/>
      <c r="L73" s="84"/>
    </row>
    <row r="74" spans="1:12" ht="33.75" customHeight="1" x14ac:dyDescent="0.25">
      <c r="A74" s="1"/>
      <c r="B74" s="32" t="s">
        <v>43</v>
      </c>
      <c r="C74" s="35" t="s">
        <v>152</v>
      </c>
      <c r="D74" s="33" t="s">
        <v>6</v>
      </c>
      <c r="E74" s="34" t="str">
        <f t="shared" si="15"/>
        <v>K.O.</v>
      </c>
      <c r="F74" s="35"/>
      <c r="G74" s="73"/>
      <c r="H74" s="36" t="str">
        <f t="shared" si="18"/>
        <v>n.v.t.</v>
      </c>
      <c r="I74" s="32" t="str">
        <f t="shared" si="16"/>
        <v>K.O.</v>
      </c>
      <c r="J74" s="34" t="str">
        <f t="shared" si="17"/>
        <v>n.v.t.</v>
      </c>
      <c r="K74" s="83"/>
      <c r="L74" s="84"/>
    </row>
    <row r="75" spans="1:12" ht="24.75" customHeight="1" x14ac:dyDescent="0.25">
      <c r="A75" s="1"/>
      <c r="B75" s="32" t="s">
        <v>44</v>
      </c>
      <c r="C75" s="35" t="s">
        <v>153</v>
      </c>
      <c r="D75" s="33" t="s">
        <v>6</v>
      </c>
      <c r="E75" s="34" t="str">
        <f t="shared" si="15"/>
        <v>K.O.</v>
      </c>
      <c r="F75" s="35"/>
      <c r="G75" s="73"/>
      <c r="H75" s="36" t="str">
        <f t="shared" si="18"/>
        <v>n.v.t.</v>
      </c>
      <c r="I75" s="32" t="str">
        <f t="shared" si="16"/>
        <v>K.O.</v>
      </c>
      <c r="J75" s="34" t="str">
        <f t="shared" si="17"/>
        <v>n.v.t.</v>
      </c>
      <c r="K75" s="83"/>
      <c r="L75" s="84"/>
    </row>
    <row r="76" spans="1:12" ht="165.75" x14ac:dyDescent="0.25">
      <c r="A76" s="1"/>
      <c r="B76" s="32" t="s">
        <v>45</v>
      </c>
      <c r="C76" s="35" t="s">
        <v>154</v>
      </c>
      <c r="D76" s="33" t="s">
        <v>6</v>
      </c>
      <c r="E76" s="34" t="str">
        <f t="shared" si="15"/>
        <v>K.O.</v>
      </c>
      <c r="F76" s="35"/>
      <c r="G76" s="73"/>
      <c r="H76" s="36" t="str">
        <f t="shared" si="18"/>
        <v>n.v.t.</v>
      </c>
      <c r="I76" s="32" t="str">
        <f t="shared" si="16"/>
        <v>K.O.</v>
      </c>
      <c r="J76" s="34" t="str">
        <f t="shared" si="17"/>
        <v>n.v.t.</v>
      </c>
      <c r="K76" s="83"/>
      <c r="L76" s="84"/>
    </row>
    <row r="77" spans="1:12" ht="189.75" customHeight="1" x14ac:dyDescent="0.25">
      <c r="A77" s="1"/>
      <c r="B77" s="32" t="s">
        <v>147</v>
      </c>
      <c r="C77" s="35" t="s">
        <v>155</v>
      </c>
      <c r="D77" s="33" t="s">
        <v>6</v>
      </c>
      <c r="E77" s="34" t="str">
        <f t="shared" si="15"/>
        <v>K.O.</v>
      </c>
      <c r="F77" s="35"/>
      <c r="G77" s="73"/>
      <c r="H77" s="36" t="str">
        <f t="shared" ref="H77:H79" si="19">IF(E77=$G$7,"n.v.t.",E77*$H$8)</f>
        <v>n.v.t.</v>
      </c>
      <c r="I77" s="32" t="str">
        <f t="shared" si="16"/>
        <v>K.O.</v>
      </c>
      <c r="J77" s="34" t="str">
        <f t="shared" si="17"/>
        <v>n.v.t.</v>
      </c>
      <c r="K77" s="83"/>
      <c r="L77" s="84"/>
    </row>
    <row r="78" spans="1:12" ht="45.75" customHeight="1" x14ac:dyDescent="0.25">
      <c r="A78" s="1"/>
      <c r="B78" s="32" t="s">
        <v>148</v>
      </c>
      <c r="C78" s="35" t="s">
        <v>156</v>
      </c>
      <c r="D78" s="33" t="s">
        <v>6</v>
      </c>
      <c r="E78" s="34" t="str">
        <f t="shared" si="15"/>
        <v>K.O.</v>
      </c>
      <c r="F78" s="35"/>
      <c r="G78" s="73"/>
      <c r="H78" s="36" t="str">
        <f t="shared" si="19"/>
        <v>n.v.t.</v>
      </c>
      <c r="I78" s="32" t="str">
        <f t="shared" si="16"/>
        <v>K.O.</v>
      </c>
      <c r="J78" s="34" t="str">
        <f t="shared" si="17"/>
        <v>n.v.t.</v>
      </c>
      <c r="K78" s="83"/>
      <c r="L78" s="84"/>
    </row>
    <row r="79" spans="1:12" ht="56.25" customHeight="1" x14ac:dyDescent="0.25">
      <c r="A79" s="1"/>
      <c r="B79" s="32" t="s">
        <v>149</v>
      </c>
      <c r="C79" s="35" t="s">
        <v>157</v>
      </c>
      <c r="D79" s="33" t="s">
        <v>6</v>
      </c>
      <c r="E79" s="34" t="str">
        <f t="shared" si="15"/>
        <v>K.O.</v>
      </c>
      <c r="F79" s="35"/>
      <c r="G79" s="73"/>
      <c r="H79" s="36" t="str">
        <f t="shared" si="19"/>
        <v>n.v.t.</v>
      </c>
      <c r="I79" s="32" t="str">
        <f t="shared" si="16"/>
        <v>K.O.</v>
      </c>
      <c r="J79" s="34" t="str">
        <f t="shared" si="17"/>
        <v>n.v.t.</v>
      </c>
      <c r="K79" s="83"/>
      <c r="L79" s="84"/>
    </row>
    <row r="80" spans="1:12" ht="15.75" thickBot="1" x14ac:dyDescent="0.3">
      <c r="A80" s="1"/>
      <c r="B80" s="37"/>
      <c r="C80" s="121" t="s">
        <v>13</v>
      </c>
      <c r="D80" s="122"/>
      <c r="E80" s="122"/>
      <c r="F80" s="123"/>
      <c r="G80" s="38"/>
      <c r="H80" s="39">
        <f>SUM(H72:H79)</f>
        <v>0</v>
      </c>
      <c r="I80" s="40" t="str">
        <f>IF(COUNTIF(I72:I79,$G$7)&gt;0,$G$7,SUM(I72:I79))</f>
        <v>K.O.</v>
      </c>
      <c r="J80" s="78" t="str">
        <f>IF(I80=$G$7,"n.v.t.",I80/H80)</f>
        <v>n.v.t.</v>
      </c>
      <c r="K80" s="85"/>
      <c r="L80" s="86"/>
    </row>
    <row r="81" spans="1:12" x14ac:dyDescent="0.25">
      <c r="A81" s="1"/>
      <c r="B81" s="42"/>
      <c r="C81" s="43"/>
      <c r="D81" s="24"/>
      <c r="E81" s="24"/>
      <c r="F81" s="43"/>
      <c r="G81" s="1"/>
      <c r="H81" s="1"/>
      <c r="I81" s="1"/>
      <c r="J81" s="1"/>
      <c r="K81" s="1"/>
      <c r="L81" s="1"/>
    </row>
    <row r="82" spans="1:12" x14ac:dyDescent="0.25">
      <c r="A82" s="41"/>
      <c r="B82" s="65" t="s">
        <v>158</v>
      </c>
      <c r="C82" s="27"/>
      <c r="D82" s="27"/>
      <c r="E82" s="27"/>
      <c r="F82" s="27"/>
      <c r="G82" s="27"/>
      <c r="H82" s="27"/>
      <c r="I82" s="27"/>
      <c r="J82" s="28"/>
      <c r="K82" s="27"/>
      <c r="L82" s="28"/>
    </row>
    <row r="83" spans="1:12" ht="26.25" thickBot="1" x14ac:dyDescent="0.3">
      <c r="A83" s="41"/>
      <c r="B83" s="69" t="s">
        <v>1</v>
      </c>
      <c r="C83" s="69" t="s">
        <v>2</v>
      </c>
      <c r="D83" s="70" t="s">
        <v>3</v>
      </c>
      <c r="E83" s="70" t="s">
        <v>8</v>
      </c>
      <c r="F83" s="70" t="s">
        <v>0</v>
      </c>
      <c r="G83" s="70" t="s">
        <v>9</v>
      </c>
      <c r="H83" s="70" t="s">
        <v>10</v>
      </c>
      <c r="I83" s="71" t="s">
        <v>12</v>
      </c>
      <c r="J83" s="70" t="s">
        <v>14</v>
      </c>
      <c r="K83" s="79" t="s">
        <v>71</v>
      </c>
      <c r="L83" s="80" t="s">
        <v>72</v>
      </c>
    </row>
    <row r="84" spans="1:12" ht="44.25" customHeight="1" x14ac:dyDescent="0.25">
      <c r="A84" s="1"/>
      <c r="B84" s="32" t="s">
        <v>46</v>
      </c>
      <c r="C84" s="101" t="s">
        <v>159</v>
      </c>
      <c r="D84" s="99" t="s">
        <v>6</v>
      </c>
      <c r="E84" s="34" t="str">
        <f>IF(D84="",,VLOOKUP(D84,$B$7:$G$8,6,FALSE))</f>
        <v>K.O.</v>
      </c>
      <c r="F84" s="35"/>
      <c r="G84" s="73"/>
      <c r="H84" s="36" t="str">
        <f>IF(E84=$G$7,"n.v.t.",E84*$H$8)</f>
        <v>n.v.t.</v>
      </c>
      <c r="I84" s="32" t="str">
        <f>IF(E84=$G$7,IF(G84=$G$12,"IN",$G$7),(G84/$G$12)*H84)</f>
        <v>K.O.</v>
      </c>
      <c r="J84" s="34" t="str">
        <f>IF(E84=$G$7,"n.v.t.",I84/$H$87)</f>
        <v>n.v.t.</v>
      </c>
      <c r="K84" s="81"/>
      <c r="L84" s="82"/>
    </row>
    <row r="85" spans="1:12" ht="113.25" customHeight="1" x14ac:dyDescent="0.25">
      <c r="A85" s="1"/>
      <c r="B85" s="32" t="s">
        <v>47</v>
      </c>
      <c r="C85" s="109" t="s">
        <v>417</v>
      </c>
      <c r="D85" s="100" t="s">
        <v>6</v>
      </c>
      <c r="E85" s="34" t="str">
        <f>IF(D85="",,VLOOKUP(D85,$B$7:$G$8,6,FALSE))</f>
        <v>K.O.</v>
      </c>
      <c r="F85" s="35"/>
      <c r="G85" s="73"/>
      <c r="H85" s="36" t="str">
        <f t="shared" ref="H85:H86" si="20">IF(E85=$G$7,"n.v.t.",E85*$H$8)</f>
        <v>n.v.t.</v>
      </c>
      <c r="I85" s="32" t="str">
        <f>IF(E85=$G$7,IF(G85=$G$12,"IN",$G$7),(G85/$G$12)*H85)</f>
        <v>K.O.</v>
      </c>
      <c r="J85" s="34" t="str">
        <f>IF(E85=$G$7,"n.v.t.",I85/$H$87)</f>
        <v>n.v.t.</v>
      </c>
      <c r="K85" s="83"/>
      <c r="L85" s="84"/>
    </row>
    <row r="86" spans="1:12" ht="86.25" customHeight="1" x14ac:dyDescent="0.25">
      <c r="A86" s="1"/>
      <c r="B86" s="32" t="s">
        <v>48</v>
      </c>
      <c r="C86" s="109" t="s">
        <v>160</v>
      </c>
      <c r="D86" s="100" t="s">
        <v>6</v>
      </c>
      <c r="E86" s="34" t="str">
        <f>IF(D86="",,VLOOKUP(D86,$B$7:$G$8,6,FALSE))</f>
        <v>K.O.</v>
      </c>
      <c r="F86" s="35"/>
      <c r="G86" s="73"/>
      <c r="H86" s="36" t="str">
        <f t="shared" si="20"/>
        <v>n.v.t.</v>
      </c>
      <c r="I86" s="32" t="str">
        <f>IF(E86=$G$7,IF(G86=$G$12,"IN",$G$7),(G86/$G$12)*H86)</f>
        <v>K.O.</v>
      </c>
      <c r="J86" s="34" t="str">
        <f>IF(E86=$G$7,"n.v.t.",I86/$H$87)</f>
        <v>n.v.t.</v>
      </c>
      <c r="K86" s="83"/>
      <c r="L86" s="84"/>
    </row>
    <row r="87" spans="1:12" ht="15.75" thickBot="1" x14ac:dyDescent="0.3">
      <c r="A87" s="1"/>
      <c r="B87" s="45"/>
      <c r="C87" s="120" t="s">
        <v>13</v>
      </c>
      <c r="D87" s="120"/>
      <c r="E87" s="120"/>
      <c r="F87" s="120"/>
      <c r="G87" s="38"/>
      <c r="H87" s="39">
        <f>SUM(H84:H86)</f>
        <v>0</v>
      </c>
      <c r="I87" s="40" t="str">
        <f>IF(COUNTIF(I84:I86,$G$7)&gt;0,$G$7,SUM(I84:I86))</f>
        <v>K.O.</v>
      </c>
      <c r="J87" s="78" t="str">
        <f>IF(I87=$G$7,"n.v.t.",I87/H87)</f>
        <v>n.v.t.</v>
      </c>
      <c r="K87" s="85"/>
      <c r="L87" s="86"/>
    </row>
    <row r="88" spans="1:12" x14ac:dyDescent="0.25">
      <c r="A88" s="1"/>
      <c r="B88" s="1"/>
      <c r="C88" s="1"/>
      <c r="D88" s="1"/>
      <c r="E88" s="1"/>
      <c r="F88" s="1"/>
      <c r="G88" s="1"/>
      <c r="H88" s="1"/>
      <c r="I88" s="1"/>
      <c r="J88" s="1"/>
      <c r="K88" s="1"/>
      <c r="L88" s="1"/>
    </row>
    <row r="89" spans="1:12" x14ac:dyDescent="0.25">
      <c r="A89" s="41"/>
      <c r="B89" s="65" t="s">
        <v>161</v>
      </c>
      <c r="C89" s="27"/>
      <c r="D89" s="27"/>
      <c r="E89" s="27"/>
      <c r="F89" s="27"/>
      <c r="G89" s="27"/>
      <c r="H89" s="27"/>
      <c r="I89" s="27"/>
      <c r="J89" s="28"/>
      <c r="K89" s="27"/>
      <c r="L89" s="28"/>
    </row>
    <row r="90" spans="1:12" ht="26.25" thickBot="1" x14ac:dyDescent="0.3">
      <c r="A90" s="41"/>
      <c r="B90" s="69" t="s">
        <v>1</v>
      </c>
      <c r="C90" s="69" t="s">
        <v>2</v>
      </c>
      <c r="D90" s="70" t="s">
        <v>3</v>
      </c>
      <c r="E90" s="70" t="s">
        <v>8</v>
      </c>
      <c r="F90" s="70" t="s">
        <v>0</v>
      </c>
      <c r="G90" s="70" t="s">
        <v>9</v>
      </c>
      <c r="H90" s="70" t="s">
        <v>10</v>
      </c>
      <c r="I90" s="71" t="s">
        <v>12</v>
      </c>
      <c r="J90" s="70" t="s">
        <v>14</v>
      </c>
      <c r="K90" s="79" t="s">
        <v>71</v>
      </c>
      <c r="L90" s="80" t="s">
        <v>72</v>
      </c>
    </row>
    <row r="91" spans="1:12" ht="48" customHeight="1" x14ac:dyDescent="0.25">
      <c r="A91" s="1"/>
      <c r="B91" s="32" t="s">
        <v>85</v>
      </c>
      <c r="C91" s="35" t="s">
        <v>164</v>
      </c>
      <c r="D91" s="100" t="s">
        <v>6</v>
      </c>
      <c r="E91" s="34" t="str">
        <f>IF(D91="",,VLOOKUP(D91,$B$7:$G$8,6,FALSE))</f>
        <v>K.O.</v>
      </c>
      <c r="F91" s="35"/>
      <c r="G91" s="73"/>
      <c r="H91" s="36" t="str">
        <f t="shared" ref="H91:H92" si="21">IF(E91=$G$7,"n.v.t.",E91*$H$8)</f>
        <v>n.v.t.</v>
      </c>
      <c r="I91" s="32" t="str">
        <f>IF(E91=$G$7,IF(G91=$G$12,"IN",$G$7),(G91/$G$12)*H91)</f>
        <v>K.O.</v>
      </c>
      <c r="J91" s="34" t="str">
        <f>IF(E91=$G$7,"n.v.t.",I91/$H$95)</f>
        <v>n.v.t.</v>
      </c>
      <c r="K91" s="83"/>
      <c r="L91" s="84"/>
    </row>
    <row r="92" spans="1:12" ht="51" x14ac:dyDescent="0.25">
      <c r="A92" s="1"/>
      <c r="B92" s="32" t="s">
        <v>86</v>
      </c>
      <c r="C92" s="35" t="s">
        <v>165</v>
      </c>
      <c r="D92" s="100" t="s">
        <v>6</v>
      </c>
      <c r="E92" s="34" t="str">
        <f>IF(D92="",,VLOOKUP(D92,$B$7:$G$8,6,FALSE))</f>
        <v>K.O.</v>
      </c>
      <c r="F92" s="35"/>
      <c r="G92" s="73"/>
      <c r="H92" s="36" t="str">
        <f t="shared" si="21"/>
        <v>n.v.t.</v>
      </c>
      <c r="I92" s="32" t="str">
        <f>IF(E92=$G$7,IF(G92=$G$12,"IN",$G$7),(G92/$G$12)*H92)</f>
        <v>K.O.</v>
      </c>
      <c r="J92" s="34" t="str">
        <f>IF(E92=$G$7,"n.v.t.",I92/$H$95)</f>
        <v>n.v.t.</v>
      </c>
      <c r="K92" s="83"/>
      <c r="L92" s="84"/>
    </row>
    <row r="93" spans="1:12" ht="45" customHeight="1" x14ac:dyDescent="0.25">
      <c r="A93" s="1"/>
      <c r="B93" s="32" t="s">
        <v>162</v>
      </c>
      <c r="C93" s="35" t="s">
        <v>166</v>
      </c>
      <c r="D93" s="100" t="s">
        <v>6</v>
      </c>
      <c r="E93" s="34" t="str">
        <f>IF(D93="",,VLOOKUP(D93,$B$7:$G$8,6,FALSE))</f>
        <v>K.O.</v>
      </c>
      <c r="F93" s="35"/>
      <c r="G93" s="73"/>
      <c r="H93" s="36" t="str">
        <f t="shared" ref="H93:H94" si="22">IF(E93=$G$7,"n.v.t.",E93*$H$8)</f>
        <v>n.v.t.</v>
      </c>
      <c r="I93" s="32" t="str">
        <f>IF(E93=$G$7,IF(G93=$G$12,"IN",$G$7),(G93/$G$12)*H93)</f>
        <v>K.O.</v>
      </c>
      <c r="J93" s="34" t="str">
        <f>IF(E93=$G$7,"n.v.t.",I93/$H$95)</f>
        <v>n.v.t.</v>
      </c>
      <c r="K93" s="96"/>
      <c r="L93" s="97"/>
    </row>
    <row r="94" spans="1:12" ht="62.25" customHeight="1" x14ac:dyDescent="0.25">
      <c r="A94" s="1"/>
      <c r="B94" s="32" t="s">
        <v>163</v>
      </c>
      <c r="C94" s="35" t="s">
        <v>167</v>
      </c>
      <c r="D94" s="100" t="s">
        <v>6</v>
      </c>
      <c r="E94" s="34" t="str">
        <f>IF(D94="",,VLOOKUP(D94,$B$7:$G$8,6,FALSE))</f>
        <v>K.O.</v>
      </c>
      <c r="F94" s="35"/>
      <c r="G94" s="73"/>
      <c r="H94" s="36" t="str">
        <f t="shared" si="22"/>
        <v>n.v.t.</v>
      </c>
      <c r="I94" s="32" t="str">
        <f>IF(E94=$G$7,IF(G94=$G$12,"IN",$G$7),(G94/$G$12)*H94)</f>
        <v>K.O.</v>
      </c>
      <c r="J94" s="34" t="str">
        <f>IF(E94=$G$7,"n.v.t.",I94/$H$95)</f>
        <v>n.v.t.</v>
      </c>
      <c r="K94" s="96"/>
      <c r="L94" s="97"/>
    </row>
    <row r="95" spans="1:12" ht="15.75" thickBot="1" x14ac:dyDescent="0.3">
      <c r="A95" s="1"/>
      <c r="B95" s="46"/>
      <c r="C95" s="120" t="s">
        <v>13</v>
      </c>
      <c r="D95" s="120"/>
      <c r="E95" s="120"/>
      <c r="F95" s="120"/>
      <c r="G95" s="38"/>
      <c r="H95" s="39">
        <f>SUM(H91:H94)</f>
        <v>0</v>
      </c>
      <c r="I95" s="40" t="str">
        <f>IF(COUNTIF(I91:I94,$G$7)&gt;0,$G$7,SUM(I91:I94))</f>
        <v>K.O.</v>
      </c>
      <c r="J95" s="78" t="str">
        <f>IF(I95=$G$7,"n.v.t.",I95/H95)</f>
        <v>n.v.t.</v>
      </c>
      <c r="K95" s="85"/>
      <c r="L95" s="86"/>
    </row>
    <row r="96" spans="1:12" x14ac:dyDescent="0.25">
      <c r="A96" s="1"/>
      <c r="B96" s="1"/>
      <c r="C96" s="24"/>
      <c r="D96" s="24"/>
      <c r="E96" s="24"/>
      <c r="F96" s="24"/>
      <c r="G96" s="1"/>
      <c r="H96" s="1"/>
      <c r="I96" s="1"/>
      <c r="J96" s="1"/>
      <c r="K96" s="1"/>
      <c r="L96" s="1"/>
    </row>
    <row r="97" spans="1:12" x14ac:dyDescent="0.25">
      <c r="A97" s="41"/>
      <c r="B97" s="65" t="s">
        <v>172</v>
      </c>
      <c r="C97" s="27"/>
      <c r="D97" s="27"/>
      <c r="E97" s="27"/>
      <c r="F97" s="27"/>
      <c r="G97" s="27"/>
      <c r="H97" s="27"/>
      <c r="I97" s="27"/>
      <c r="J97" s="28"/>
      <c r="K97" s="27"/>
      <c r="L97" s="28"/>
    </row>
    <row r="98" spans="1:12" ht="26.25" thickBot="1" x14ac:dyDescent="0.3">
      <c r="A98" s="41"/>
      <c r="B98" s="69" t="s">
        <v>1</v>
      </c>
      <c r="C98" s="69" t="s">
        <v>2</v>
      </c>
      <c r="D98" s="70" t="s">
        <v>3</v>
      </c>
      <c r="E98" s="70" t="s">
        <v>8</v>
      </c>
      <c r="F98" s="70" t="s">
        <v>0</v>
      </c>
      <c r="G98" s="70" t="s">
        <v>9</v>
      </c>
      <c r="H98" s="70" t="s">
        <v>10</v>
      </c>
      <c r="I98" s="71" t="s">
        <v>12</v>
      </c>
      <c r="J98" s="70" t="s">
        <v>14</v>
      </c>
      <c r="K98" s="79" t="s">
        <v>71</v>
      </c>
      <c r="L98" s="80" t="s">
        <v>72</v>
      </c>
    </row>
    <row r="99" spans="1:12" ht="42.75" customHeight="1" x14ac:dyDescent="0.25">
      <c r="A99" s="1"/>
      <c r="B99" s="32" t="s">
        <v>50</v>
      </c>
      <c r="C99" s="101" t="s">
        <v>173</v>
      </c>
      <c r="D99" s="33" t="s">
        <v>6</v>
      </c>
      <c r="E99" s="34" t="str">
        <f t="shared" ref="E99:E111" si="23">IF(D99="",,VLOOKUP(D99,$B$7:$G$8,6,FALSE))</f>
        <v>K.O.</v>
      </c>
      <c r="F99" s="35"/>
      <c r="G99" s="73"/>
      <c r="H99" s="36" t="str">
        <f>IF(E99=$G$7,"n.v.t.",E99*$H$8)</f>
        <v>n.v.t.</v>
      </c>
      <c r="I99" s="32" t="str">
        <f t="shared" ref="I99:I111" si="24">IF(E99=$G$7,IF(G99=$G$12,"IN",$G$7),(G99/$G$12)*H99)</f>
        <v>K.O.</v>
      </c>
      <c r="J99" s="34" t="str">
        <f t="shared" ref="J99:J111" si="25">IF(E99=$G$7,"n.v.t.",I99/$H$112)</f>
        <v>n.v.t.</v>
      </c>
      <c r="K99" s="81"/>
      <c r="L99" s="82"/>
    </row>
    <row r="100" spans="1:12" ht="45.75" customHeight="1" x14ac:dyDescent="0.25">
      <c r="A100" s="1"/>
      <c r="B100" s="32" t="s">
        <v>51</v>
      </c>
      <c r="C100" s="35" t="s">
        <v>174</v>
      </c>
      <c r="D100" s="33" t="s">
        <v>6</v>
      </c>
      <c r="E100" s="34" t="str">
        <f t="shared" si="23"/>
        <v>K.O.</v>
      </c>
      <c r="F100" s="35"/>
      <c r="G100" s="73"/>
      <c r="H100" s="36" t="str">
        <f t="shared" ref="H100:H103" si="26">IF(E100=$G$7,"n.v.t.",E100*$H$8)</f>
        <v>n.v.t.</v>
      </c>
      <c r="I100" s="32" t="str">
        <f t="shared" si="24"/>
        <v>K.O.</v>
      </c>
      <c r="J100" s="34" t="str">
        <f t="shared" si="25"/>
        <v>n.v.t.</v>
      </c>
      <c r="K100" s="83"/>
      <c r="L100" s="84"/>
    </row>
    <row r="101" spans="1:12" ht="44.25" customHeight="1" x14ac:dyDescent="0.25">
      <c r="A101" s="1"/>
      <c r="B101" s="32" t="s">
        <v>52</v>
      </c>
      <c r="C101" s="35" t="s">
        <v>175</v>
      </c>
      <c r="D101" s="33" t="s">
        <v>6</v>
      </c>
      <c r="E101" s="34" t="str">
        <f t="shared" si="23"/>
        <v>K.O.</v>
      </c>
      <c r="F101" s="35"/>
      <c r="G101" s="73"/>
      <c r="H101" s="36" t="str">
        <f t="shared" si="26"/>
        <v>n.v.t.</v>
      </c>
      <c r="I101" s="32" t="str">
        <f t="shared" si="24"/>
        <v>K.O.</v>
      </c>
      <c r="J101" s="34" t="str">
        <f t="shared" si="25"/>
        <v>n.v.t.</v>
      </c>
      <c r="K101" s="83"/>
      <c r="L101" s="84"/>
    </row>
    <row r="102" spans="1:12" ht="63" customHeight="1" x14ac:dyDescent="0.25">
      <c r="A102" s="1"/>
      <c r="B102" s="32" t="s">
        <v>53</v>
      </c>
      <c r="C102" s="35" t="s">
        <v>176</v>
      </c>
      <c r="D102" s="33" t="s">
        <v>6</v>
      </c>
      <c r="E102" s="34" t="str">
        <f t="shared" si="23"/>
        <v>K.O.</v>
      </c>
      <c r="F102" s="35"/>
      <c r="G102" s="73"/>
      <c r="H102" s="36" t="str">
        <f t="shared" si="26"/>
        <v>n.v.t.</v>
      </c>
      <c r="I102" s="32" t="str">
        <f t="shared" si="24"/>
        <v>K.O.</v>
      </c>
      <c r="J102" s="34" t="str">
        <f t="shared" si="25"/>
        <v>n.v.t.</v>
      </c>
      <c r="K102" s="83"/>
      <c r="L102" s="84"/>
    </row>
    <row r="103" spans="1:12" x14ac:dyDescent="0.25">
      <c r="A103" s="1"/>
      <c r="B103" s="32" t="s">
        <v>54</v>
      </c>
      <c r="C103" s="35" t="s">
        <v>177</v>
      </c>
      <c r="D103" s="33" t="s">
        <v>6</v>
      </c>
      <c r="E103" s="34" t="str">
        <f t="shared" si="23"/>
        <v>K.O.</v>
      </c>
      <c r="F103" s="35"/>
      <c r="G103" s="73"/>
      <c r="H103" s="36" t="str">
        <f t="shared" si="26"/>
        <v>n.v.t.</v>
      </c>
      <c r="I103" s="32" t="str">
        <f t="shared" si="24"/>
        <v>K.O.</v>
      </c>
      <c r="J103" s="34" t="str">
        <f t="shared" si="25"/>
        <v>n.v.t.</v>
      </c>
      <c r="K103" s="83"/>
      <c r="L103" s="84"/>
    </row>
    <row r="104" spans="1:12" ht="39" customHeight="1" x14ac:dyDescent="0.25">
      <c r="A104" s="1"/>
      <c r="B104" s="32" t="s">
        <v>168</v>
      </c>
      <c r="C104" s="35" t="s">
        <v>178</v>
      </c>
      <c r="D104" s="33" t="s">
        <v>6</v>
      </c>
      <c r="E104" s="34" t="str">
        <f t="shared" si="23"/>
        <v>K.O.</v>
      </c>
      <c r="F104" s="35"/>
      <c r="G104" s="73"/>
      <c r="H104" s="36" t="str">
        <f t="shared" ref="H104:H111" si="27">IF(E104=$G$7,"n.v.t.",E104*$H$8)</f>
        <v>n.v.t.</v>
      </c>
      <c r="I104" s="32" t="str">
        <f t="shared" si="24"/>
        <v>K.O.</v>
      </c>
      <c r="J104" s="34" t="str">
        <f t="shared" si="25"/>
        <v>n.v.t.</v>
      </c>
      <c r="K104" s="96"/>
      <c r="L104" s="97"/>
    </row>
    <row r="105" spans="1:12" ht="42.75" customHeight="1" x14ac:dyDescent="0.25">
      <c r="A105" s="1"/>
      <c r="B105" s="32" t="s">
        <v>169</v>
      </c>
      <c r="C105" s="35" t="s">
        <v>179</v>
      </c>
      <c r="D105" s="33" t="s">
        <v>6</v>
      </c>
      <c r="E105" s="34" t="str">
        <f t="shared" si="23"/>
        <v>K.O.</v>
      </c>
      <c r="F105" s="35"/>
      <c r="G105" s="73"/>
      <c r="H105" s="36" t="str">
        <f t="shared" si="27"/>
        <v>n.v.t.</v>
      </c>
      <c r="I105" s="32" t="str">
        <f t="shared" si="24"/>
        <v>K.O.</v>
      </c>
      <c r="J105" s="34" t="str">
        <f t="shared" si="25"/>
        <v>n.v.t.</v>
      </c>
      <c r="K105" s="96"/>
      <c r="L105" s="97"/>
    </row>
    <row r="106" spans="1:12" ht="397.5" customHeight="1" x14ac:dyDescent="0.25">
      <c r="A106" s="1"/>
      <c r="B106" s="32" t="s">
        <v>170</v>
      </c>
      <c r="C106" s="35" t="s">
        <v>180</v>
      </c>
      <c r="D106" s="33" t="s">
        <v>6</v>
      </c>
      <c r="E106" s="34" t="str">
        <f t="shared" si="23"/>
        <v>K.O.</v>
      </c>
      <c r="F106" s="35"/>
      <c r="G106" s="73"/>
      <c r="H106" s="36" t="str">
        <f t="shared" si="27"/>
        <v>n.v.t.</v>
      </c>
      <c r="I106" s="32" t="str">
        <f t="shared" si="24"/>
        <v>K.O.</v>
      </c>
      <c r="J106" s="34" t="str">
        <f t="shared" si="25"/>
        <v>n.v.t.</v>
      </c>
      <c r="K106" s="96"/>
      <c r="L106" s="97"/>
    </row>
    <row r="107" spans="1:12" ht="36.75" customHeight="1" x14ac:dyDescent="0.25">
      <c r="A107" s="1"/>
      <c r="B107" s="32" t="s">
        <v>171</v>
      </c>
      <c r="C107" s="35" t="s">
        <v>407</v>
      </c>
      <c r="D107" s="33" t="s">
        <v>6</v>
      </c>
      <c r="E107" s="34" t="str">
        <f t="shared" ref="E107" si="28">IF(D107="",,VLOOKUP(D107,$B$7:$G$8,6,FALSE))</f>
        <v>K.O.</v>
      </c>
      <c r="F107" s="35"/>
      <c r="G107" s="73"/>
      <c r="H107" s="36" t="str">
        <f t="shared" si="27"/>
        <v>n.v.t.</v>
      </c>
      <c r="I107" s="32" t="str">
        <f t="shared" si="24"/>
        <v>K.O.</v>
      </c>
      <c r="J107" s="34" t="str">
        <f t="shared" si="25"/>
        <v>n.v.t.</v>
      </c>
      <c r="K107" s="96"/>
      <c r="L107" s="97"/>
    </row>
    <row r="108" spans="1:12" ht="31.5" customHeight="1" x14ac:dyDescent="0.25">
      <c r="A108" s="1"/>
      <c r="B108" s="32" t="s">
        <v>404</v>
      </c>
      <c r="C108" s="35" t="s">
        <v>414</v>
      </c>
      <c r="D108" s="33" t="s">
        <v>6</v>
      </c>
      <c r="E108" s="34" t="str">
        <f t="shared" si="23"/>
        <v>K.O.</v>
      </c>
      <c r="F108" s="35"/>
      <c r="G108" s="73"/>
      <c r="H108" s="36" t="str">
        <f t="shared" ref="H108:H110" si="29">IF(E108=$G$7,"n.v.t.",E108*$H$8)</f>
        <v>n.v.t.</v>
      </c>
      <c r="I108" s="32" t="str">
        <f t="shared" ref="I108:I110" si="30">IF(E108=$G$7,IF(G108=$G$12,"IN",$G$7),(G108/$G$12)*H108)</f>
        <v>K.O.</v>
      </c>
      <c r="J108" s="34" t="str">
        <f t="shared" si="25"/>
        <v>n.v.t.</v>
      </c>
      <c r="K108" s="96"/>
      <c r="L108" s="97"/>
    </row>
    <row r="109" spans="1:12" ht="33" customHeight="1" x14ac:dyDescent="0.25">
      <c r="A109" s="1"/>
      <c r="B109" s="32" t="s">
        <v>405</v>
      </c>
      <c r="C109" s="35" t="s">
        <v>408</v>
      </c>
      <c r="D109" s="33" t="s">
        <v>11</v>
      </c>
      <c r="E109" s="34">
        <f t="shared" si="23"/>
        <v>1</v>
      </c>
      <c r="F109" s="35"/>
      <c r="G109" s="73"/>
      <c r="H109" s="36">
        <f t="shared" si="29"/>
        <v>15</v>
      </c>
      <c r="I109" s="32">
        <f t="shared" si="30"/>
        <v>0</v>
      </c>
      <c r="J109" s="34">
        <f t="shared" si="25"/>
        <v>0</v>
      </c>
      <c r="K109" s="96"/>
      <c r="L109" s="97"/>
    </row>
    <row r="110" spans="1:12" ht="33" customHeight="1" x14ac:dyDescent="0.25">
      <c r="A110" s="1"/>
      <c r="B110" s="32" t="s">
        <v>406</v>
      </c>
      <c r="C110" s="35" t="s">
        <v>409</v>
      </c>
      <c r="D110" s="33" t="s">
        <v>11</v>
      </c>
      <c r="E110" s="34">
        <f t="shared" si="23"/>
        <v>1</v>
      </c>
      <c r="F110" s="35"/>
      <c r="G110" s="73"/>
      <c r="H110" s="36">
        <f t="shared" si="29"/>
        <v>15</v>
      </c>
      <c r="I110" s="32">
        <f t="shared" si="30"/>
        <v>0</v>
      </c>
      <c r="J110" s="34">
        <f t="shared" si="25"/>
        <v>0</v>
      </c>
      <c r="K110" s="96"/>
      <c r="L110" s="97"/>
    </row>
    <row r="111" spans="1:12" ht="48.75" customHeight="1" x14ac:dyDescent="0.25">
      <c r="A111" s="1"/>
      <c r="B111" s="32" t="s">
        <v>413</v>
      </c>
      <c r="C111" s="35" t="s">
        <v>181</v>
      </c>
      <c r="D111" s="33" t="s">
        <v>11</v>
      </c>
      <c r="E111" s="34">
        <f t="shared" si="23"/>
        <v>1</v>
      </c>
      <c r="F111" s="35"/>
      <c r="G111" s="73"/>
      <c r="H111" s="36">
        <f t="shared" si="27"/>
        <v>15</v>
      </c>
      <c r="I111" s="32">
        <f t="shared" si="24"/>
        <v>0</v>
      </c>
      <c r="J111" s="34">
        <f t="shared" si="25"/>
        <v>0</v>
      </c>
      <c r="K111" s="96"/>
      <c r="L111" s="97"/>
    </row>
    <row r="112" spans="1:12" ht="15.75" thickBot="1" x14ac:dyDescent="0.3">
      <c r="A112" s="1"/>
      <c r="B112" s="42"/>
      <c r="C112" s="120" t="s">
        <v>13</v>
      </c>
      <c r="D112" s="120"/>
      <c r="E112" s="120"/>
      <c r="F112" s="120"/>
      <c r="G112" s="38"/>
      <c r="H112" s="39">
        <f>SUM(H99:H111)</f>
        <v>45</v>
      </c>
      <c r="I112" s="40" t="str">
        <f>IF(COUNTIF(I99:I111,$G$7)&gt;0,$G$7,SUM(I99:I111))</f>
        <v>K.O.</v>
      </c>
      <c r="J112" s="78" t="str">
        <f>IF(I112=$G$7,"n.v.t.",I112/H112)</f>
        <v>n.v.t.</v>
      </c>
      <c r="K112" s="85"/>
      <c r="L112" s="86"/>
    </row>
    <row r="113" spans="1:12" x14ac:dyDescent="0.25">
      <c r="A113" s="1"/>
      <c r="B113" s="1"/>
      <c r="C113" s="47"/>
      <c r="D113" s="24"/>
      <c r="E113" s="24"/>
      <c r="F113" s="24"/>
      <c r="G113" s="1"/>
      <c r="H113" s="1"/>
      <c r="I113" s="1"/>
      <c r="J113" s="1"/>
      <c r="K113" s="1"/>
      <c r="L113" s="1"/>
    </row>
    <row r="114" spans="1:12" x14ac:dyDescent="0.25">
      <c r="A114" s="41"/>
      <c r="B114" s="65" t="s">
        <v>412</v>
      </c>
      <c r="C114" s="27"/>
      <c r="D114" s="27"/>
      <c r="E114" s="27"/>
      <c r="F114" s="27"/>
      <c r="G114" s="27"/>
      <c r="H114" s="27"/>
      <c r="I114" s="27"/>
      <c r="J114" s="28"/>
      <c r="K114" s="27"/>
      <c r="L114" s="28"/>
    </row>
    <row r="115" spans="1:12" ht="26.25" thickBot="1" x14ac:dyDescent="0.3">
      <c r="A115" s="41"/>
      <c r="B115" s="69" t="s">
        <v>1</v>
      </c>
      <c r="C115" s="69" t="s">
        <v>2</v>
      </c>
      <c r="D115" s="70" t="s">
        <v>3</v>
      </c>
      <c r="E115" s="70" t="s">
        <v>8</v>
      </c>
      <c r="F115" s="70" t="s">
        <v>0</v>
      </c>
      <c r="G115" s="70" t="s">
        <v>9</v>
      </c>
      <c r="H115" s="70" t="s">
        <v>10</v>
      </c>
      <c r="I115" s="71" t="s">
        <v>12</v>
      </c>
      <c r="J115" s="70" t="s">
        <v>14</v>
      </c>
      <c r="K115" s="79" t="s">
        <v>71</v>
      </c>
      <c r="L115" s="80" t="s">
        <v>72</v>
      </c>
    </row>
    <row r="116" spans="1:12" ht="150.75" customHeight="1" x14ac:dyDescent="0.25">
      <c r="A116" s="1"/>
      <c r="B116" s="32" t="s">
        <v>55</v>
      </c>
      <c r="C116" s="35" t="s">
        <v>182</v>
      </c>
      <c r="D116" s="33" t="s">
        <v>6</v>
      </c>
      <c r="E116" s="34" t="str">
        <f>IF(D116="",,VLOOKUP(D116,$B$7:$G$8,6,FALSE))</f>
        <v>K.O.</v>
      </c>
      <c r="F116" s="35"/>
      <c r="G116" s="73"/>
      <c r="H116" s="36" t="str">
        <f>IF(E116=$G$7,"n.v.t.",E116*$H$8)</f>
        <v>n.v.t.</v>
      </c>
      <c r="I116" s="32" t="str">
        <f>IF(E116=$G$7,IF(G116=$G$12,"IN",$G$7),(G116/$G$12)*H116)</f>
        <v>K.O.</v>
      </c>
      <c r="J116" s="34" t="str">
        <f>IF(E116=$G$7,"n.v.t.",I116/$H$117)</f>
        <v>n.v.t.</v>
      </c>
      <c r="K116" s="81"/>
      <c r="L116" s="82"/>
    </row>
    <row r="117" spans="1:12" ht="15.75" thickBot="1" x14ac:dyDescent="0.3">
      <c r="A117" s="1"/>
      <c r="B117" s="1"/>
      <c r="C117" s="120" t="s">
        <v>13</v>
      </c>
      <c r="D117" s="120"/>
      <c r="E117" s="120"/>
      <c r="F117" s="120"/>
      <c r="G117" s="38"/>
      <c r="H117" s="39">
        <f>SUM(H116:H116)</f>
        <v>0</v>
      </c>
      <c r="I117" s="40" t="str">
        <f>IF(COUNTIF(I116:I116,$G$7)&gt;0,$G$7,SUM(I116:I116))</f>
        <v>K.O.</v>
      </c>
      <c r="J117" s="78" t="str">
        <f>IF(I117=$G$7,"n.v.t.",I117/H117)</f>
        <v>n.v.t.</v>
      </c>
      <c r="K117" s="85"/>
      <c r="L117" s="86"/>
    </row>
    <row r="118" spans="1:12" x14ac:dyDescent="0.25">
      <c r="A118" s="1"/>
      <c r="B118" s="1"/>
      <c r="C118" s="1"/>
      <c r="D118" s="1"/>
      <c r="E118" s="1"/>
      <c r="F118" s="1"/>
      <c r="G118" s="1"/>
      <c r="H118" s="1"/>
      <c r="I118" s="1"/>
      <c r="J118" s="1"/>
      <c r="K118" s="1"/>
      <c r="L118" s="1"/>
    </row>
    <row r="119" spans="1:12" x14ac:dyDescent="0.25">
      <c r="A119" s="41"/>
      <c r="B119" s="65" t="s">
        <v>183</v>
      </c>
      <c r="C119" s="27"/>
      <c r="D119" s="27"/>
      <c r="E119" s="27"/>
      <c r="F119" s="27"/>
      <c r="G119" s="27"/>
      <c r="H119" s="27"/>
      <c r="I119" s="27"/>
      <c r="J119" s="28"/>
      <c r="K119" s="27"/>
      <c r="L119" s="28"/>
    </row>
    <row r="120" spans="1:12" ht="26.25" thickBot="1" x14ac:dyDescent="0.3">
      <c r="A120" s="41"/>
      <c r="B120" s="69" t="s">
        <v>1</v>
      </c>
      <c r="C120" s="69" t="s">
        <v>2</v>
      </c>
      <c r="D120" s="70" t="s">
        <v>3</v>
      </c>
      <c r="E120" s="70" t="s">
        <v>8</v>
      </c>
      <c r="F120" s="70" t="s">
        <v>0</v>
      </c>
      <c r="G120" s="70" t="s">
        <v>9</v>
      </c>
      <c r="H120" s="70" t="s">
        <v>10</v>
      </c>
      <c r="I120" s="71" t="s">
        <v>12</v>
      </c>
      <c r="J120" s="70" t="s">
        <v>14</v>
      </c>
      <c r="K120" s="79" t="s">
        <v>71</v>
      </c>
      <c r="L120" s="80" t="s">
        <v>72</v>
      </c>
    </row>
    <row r="121" spans="1:12" ht="59.25" customHeight="1" x14ac:dyDescent="0.25">
      <c r="A121" s="1"/>
      <c r="B121" s="32" t="s">
        <v>56</v>
      </c>
      <c r="C121" s="102" t="s">
        <v>204</v>
      </c>
      <c r="D121" s="33" t="s">
        <v>6</v>
      </c>
      <c r="E121" s="34" t="str">
        <f>IF(D121="",,VLOOKUP(D121,$B$7:$G$8,6,FALSE))</f>
        <v>K.O.</v>
      </c>
      <c r="F121" s="35"/>
      <c r="G121" s="73"/>
      <c r="H121" s="36" t="str">
        <f>IF(E121=$G$7,"n.v.t.",E121*$H$8)</f>
        <v>n.v.t.</v>
      </c>
      <c r="I121" s="32" t="str">
        <f>IF(E121=$G$7,IF(G121=$G$12,"IN",$G$7),(G121/$G$12)*H121)</f>
        <v>K.O.</v>
      </c>
      <c r="J121" s="34" t="str">
        <f t="shared" ref="J121:J145" si="31">IF(E121=$G$7,"n.v.t.",I121/$H$146)</f>
        <v>n.v.t.</v>
      </c>
      <c r="K121" s="87"/>
      <c r="L121" s="88"/>
    </row>
    <row r="122" spans="1:12" ht="54" customHeight="1" x14ac:dyDescent="0.25">
      <c r="A122" s="1"/>
      <c r="B122" s="32" t="s">
        <v>57</v>
      </c>
      <c r="C122" s="35" t="s">
        <v>205</v>
      </c>
      <c r="D122" s="33" t="s">
        <v>6</v>
      </c>
      <c r="E122" s="34" t="str">
        <f t="shared" ref="E122:E145" si="32">IF(D122="",,VLOOKUP(D122,$B$7:$G$8,6,FALSE))</f>
        <v>K.O.</v>
      </c>
      <c r="F122" s="35"/>
      <c r="G122" s="73"/>
      <c r="H122" s="36" t="str">
        <f t="shared" ref="H122:H145" si="33">IF(E122=$G$7,"n.v.t.",E122*$H$8)</f>
        <v>n.v.t.</v>
      </c>
      <c r="I122" s="32" t="str">
        <f t="shared" ref="I122:I145" si="34">IF(E122=$G$7,IF(G122=$G$12,"IN",$G$7),(G122/$G$12)*H122)</f>
        <v>K.O.</v>
      </c>
      <c r="J122" s="34" t="str">
        <f t="shared" si="31"/>
        <v>n.v.t.</v>
      </c>
      <c r="K122" s="83"/>
      <c r="L122" s="84"/>
    </row>
    <row r="123" spans="1:12" ht="43.5" customHeight="1" x14ac:dyDescent="0.25">
      <c r="A123" s="1"/>
      <c r="B123" s="32" t="s">
        <v>58</v>
      </c>
      <c r="C123" s="35" t="s">
        <v>206</v>
      </c>
      <c r="D123" s="33" t="s">
        <v>6</v>
      </c>
      <c r="E123" s="34" t="str">
        <f t="shared" si="32"/>
        <v>K.O.</v>
      </c>
      <c r="F123" s="35"/>
      <c r="G123" s="73"/>
      <c r="H123" s="36" t="str">
        <f t="shared" si="33"/>
        <v>n.v.t.</v>
      </c>
      <c r="I123" s="32" t="str">
        <f t="shared" si="34"/>
        <v>K.O.</v>
      </c>
      <c r="J123" s="34" t="str">
        <f t="shared" si="31"/>
        <v>n.v.t.</v>
      </c>
      <c r="K123" s="83"/>
      <c r="L123" s="84"/>
    </row>
    <row r="124" spans="1:12" ht="48.75" customHeight="1" x14ac:dyDescent="0.25">
      <c r="A124" s="1"/>
      <c r="B124" s="32" t="s">
        <v>59</v>
      </c>
      <c r="C124" s="35" t="s">
        <v>207</v>
      </c>
      <c r="D124" s="33" t="s">
        <v>6</v>
      </c>
      <c r="E124" s="34" t="str">
        <f t="shared" si="32"/>
        <v>K.O.</v>
      </c>
      <c r="F124" s="35"/>
      <c r="G124" s="73"/>
      <c r="H124" s="36" t="str">
        <f t="shared" si="33"/>
        <v>n.v.t.</v>
      </c>
      <c r="I124" s="32" t="str">
        <f t="shared" si="34"/>
        <v>K.O.</v>
      </c>
      <c r="J124" s="34" t="str">
        <f t="shared" si="31"/>
        <v>n.v.t.</v>
      </c>
      <c r="K124" s="83"/>
      <c r="L124" s="84"/>
    </row>
    <row r="125" spans="1:12" ht="46.5" customHeight="1" x14ac:dyDescent="0.25">
      <c r="A125" s="1"/>
      <c r="B125" s="32" t="s">
        <v>60</v>
      </c>
      <c r="C125" s="35" t="s">
        <v>208</v>
      </c>
      <c r="D125" s="33" t="s">
        <v>6</v>
      </c>
      <c r="E125" s="34" t="str">
        <f t="shared" si="32"/>
        <v>K.O.</v>
      </c>
      <c r="F125" s="35"/>
      <c r="G125" s="73"/>
      <c r="H125" s="36" t="str">
        <f t="shared" si="33"/>
        <v>n.v.t.</v>
      </c>
      <c r="I125" s="32" t="str">
        <f t="shared" si="34"/>
        <v>K.O.</v>
      </c>
      <c r="J125" s="34" t="str">
        <f t="shared" si="31"/>
        <v>n.v.t.</v>
      </c>
      <c r="K125" s="83"/>
      <c r="L125" s="84"/>
    </row>
    <row r="126" spans="1:12" ht="46.5" customHeight="1" x14ac:dyDescent="0.25">
      <c r="A126" s="1"/>
      <c r="B126" s="32" t="s">
        <v>184</v>
      </c>
      <c r="C126" s="35" t="s">
        <v>209</v>
      </c>
      <c r="D126" s="33" t="s">
        <v>6</v>
      </c>
      <c r="E126" s="34" t="str">
        <f t="shared" si="32"/>
        <v>K.O.</v>
      </c>
      <c r="F126" s="35"/>
      <c r="G126" s="73"/>
      <c r="H126" s="36" t="str">
        <f t="shared" si="33"/>
        <v>n.v.t.</v>
      </c>
      <c r="I126" s="32" t="str">
        <f t="shared" si="34"/>
        <v>K.O.</v>
      </c>
      <c r="J126" s="34" t="str">
        <f t="shared" si="31"/>
        <v>n.v.t.</v>
      </c>
      <c r="K126" s="96"/>
      <c r="L126" s="97"/>
    </row>
    <row r="127" spans="1:12" ht="82.5" customHeight="1" x14ac:dyDescent="0.25">
      <c r="A127" s="1"/>
      <c r="B127" s="32" t="s">
        <v>185</v>
      </c>
      <c r="C127" s="35" t="s">
        <v>210</v>
      </c>
      <c r="D127" s="33" t="s">
        <v>6</v>
      </c>
      <c r="E127" s="34" t="str">
        <f t="shared" si="32"/>
        <v>K.O.</v>
      </c>
      <c r="F127" s="35"/>
      <c r="G127" s="73"/>
      <c r="H127" s="36" t="str">
        <f t="shared" si="33"/>
        <v>n.v.t.</v>
      </c>
      <c r="I127" s="32" t="str">
        <f t="shared" si="34"/>
        <v>K.O.</v>
      </c>
      <c r="J127" s="34" t="str">
        <f t="shared" si="31"/>
        <v>n.v.t.</v>
      </c>
      <c r="K127" s="96"/>
      <c r="L127" s="97"/>
    </row>
    <row r="128" spans="1:12" ht="48.75" customHeight="1" x14ac:dyDescent="0.25">
      <c r="A128" s="1"/>
      <c r="B128" s="32" t="s">
        <v>186</v>
      </c>
      <c r="C128" s="35" t="s">
        <v>211</v>
      </c>
      <c r="D128" s="33" t="s">
        <v>6</v>
      </c>
      <c r="E128" s="34" t="str">
        <f t="shared" si="32"/>
        <v>K.O.</v>
      </c>
      <c r="F128" s="35"/>
      <c r="G128" s="73"/>
      <c r="H128" s="36" t="str">
        <f t="shared" si="33"/>
        <v>n.v.t.</v>
      </c>
      <c r="I128" s="32" t="str">
        <f t="shared" si="34"/>
        <v>K.O.</v>
      </c>
      <c r="J128" s="34" t="str">
        <f t="shared" si="31"/>
        <v>n.v.t.</v>
      </c>
      <c r="K128" s="96"/>
      <c r="L128" s="97"/>
    </row>
    <row r="129" spans="1:12" ht="108.75" customHeight="1" x14ac:dyDescent="0.25">
      <c r="A129" s="1"/>
      <c r="B129" s="32" t="s">
        <v>187</v>
      </c>
      <c r="C129" s="35" t="s">
        <v>212</v>
      </c>
      <c r="D129" s="33" t="s">
        <v>6</v>
      </c>
      <c r="E129" s="34" t="str">
        <f t="shared" si="32"/>
        <v>K.O.</v>
      </c>
      <c r="F129" s="35"/>
      <c r="G129" s="73"/>
      <c r="H129" s="36" t="str">
        <f t="shared" si="33"/>
        <v>n.v.t.</v>
      </c>
      <c r="I129" s="32" t="str">
        <f t="shared" si="34"/>
        <v>K.O.</v>
      </c>
      <c r="J129" s="34" t="str">
        <f t="shared" si="31"/>
        <v>n.v.t.</v>
      </c>
      <c r="K129" s="96"/>
      <c r="L129" s="97"/>
    </row>
    <row r="130" spans="1:12" ht="59.25" customHeight="1" x14ac:dyDescent="0.25">
      <c r="A130" s="1"/>
      <c r="B130" s="32" t="s">
        <v>188</v>
      </c>
      <c r="C130" s="35" t="s">
        <v>213</v>
      </c>
      <c r="D130" s="33" t="s">
        <v>6</v>
      </c>
      <c r="E130" s="34" t="str">
        <f t="shared" si="32"/>
        <v>K.O.</v>
      </c>
      <c r="F130" s="35"/>
      <c r="G130" s="73"/>
      <c r="H130" s="36" t="str">
        <f t="shared" si="33"/>
        <v>n.v.t.</v>
      </c>
      <c r="I130" s="32" t="str">
        <f t="shared" si="34"/>
        <v>K.O.</v>
      </c>
      <c r="J130" s="34" t="str">
        <f t="shared" si="31"/>
        <v>n.v.t.</v>
      </c>
      <c r="K130" s="96"/>
      <c r="L130" s="97"/>
    </row>
    <row r="131" spans="1:12" ht="171.75" customHeight="1" x14ac:dyDescent="0.25">
      <c r="A131" s="1"/>
      <c r="B131" s="32" t="s">
        <v>189</v>
      </c>
      <c r="C131" s="35" t="s">
        <v>214</v>
      </c>
      <c r="D131" s="33" t="s">
        <v>6</v>
      </c>
      <c r="E131" s="34" t="str">
        <f t="shared" si="32"/>
        <v>K.O.</v>
      </c>
      <c r="F131" s="35"/>
      <c r="G131" s="73"/>
      <c r="H131" s="36" t="str">
        <f t="shared" si="33"/>
        <v>n.v.t.</v>
      </c>
      <c r="I131" s="32" t="str">
        <f t="shared" si="34"/>
        <v>K.O.</v>
      </c>
      <c r="J131" s="34" t="str">
        <f t="shared" si="31"/>
        <v>n.v.t.</v>
      </c>
      <c r="K131" s="96"/>
      <c r="L131" s="97"/>
    </row>
    <row r="132" spans="1:12" ht="100.5" customHeight="1" x14ac:dyDescent="0.25">
      <c r="A132" s="1"/>
      <c r="B132" s="32" t="s">
        <v>190</v>
      </c>
      <c r="C132" s="35" t="s">
        <v>215</v>
      </c>
      <c r="D132" s="33" t="s">
        <v>6</v>
      </c>
      <c r="E132" s="34" t="str">
        <f t="shared" si="32"/>
        <v>K.O.</v>
      </c>
      <c r="F132" s="35"/>
      <c r="G132" s="73"/>
      <c r="H132" s="36" t="str">
        <f t="shared" si="33"/>
        <v>n.v.t.</v>
      </c>
      <c r="I132" s="32" t="str">
        <f t="shared" si="34"/>
        <v>K.O.</v>
      </c>
      <c r="J132" s="34" t="str">
        <f t="shared" si="31"/>
        <v>n.v.t.</v>
      </c>
      <c r="K132" s="96"/>
      <c r="L132" s="97"/>
    </row>
    <row r="133" spans="1:12" ht="104.25" customHeight="1" x14ac:dyDescent="0.25">
      <c r="A133" s="1"/>
      <c r="B133" s="32" t="s">
        <v>191</v>
      </c>
      <c r="C133" s="35" t="s">
        <v>216</v>
      </c>
      <c r="D133" s="33" t="s">
        <v>6</v>
      </c>
      <c r="E133" s="34" t="str">
        <f t="shared" si="32"/>
        <v>K.O.</v>
      </c>
      <c r="F133" s="35"/>
      <c r="G133" s="73"/>
      <c r="H133" s="36" t="str">
        <f t="shared" si="33"/>
        <v>n.v.t.</v>
      </c>
      <c r="I133" s="32" t="str">
        <f t="shared" si="34"/>
        <v>K.O.</v>
      </c>
      <c r="J133" s="34" t="str">
        <f t="shared" si="31"/>
        <v>n.v.t.</v>
      </c>
      <c r="K133" s="96"/>
      <c r="L133" s="97"/>
    </row>
    <row r="134" spans="1:12" ht="58.5" customHeight="1" x14ac:dyDescent="0.25">
      <c r="A134" s="1"/>
      <c r="B134" s="32" t="s">
        <v>192</v>
      </c>
      <c r="C134" s="35" t="s">
        <v>217</v>
      </c>
      <c r="D134" s="33" t="s">
        <v>6</v>
      </c>
      <c r="E134" s="34" t="str">
        <f t="shared" si="32"/>
        <v>K.O.</v>
      </c>
      <c r="F134" s="35"/>
      <c r="G134" s="73"/>
      <c r="H134" s="36" t="str">
        <f t="shared" si="33"/>
        <v>n.v.t.</v>
      </c>
      <c r="I134" s="32" t="str">
        <f t="shared" si="34"/>
        <v>K.O.</v>
      </c>
      <c r="J134" s="34" t="str">
        <f t="shared" si="31"/>
        <v>n.v.t.</v>
      </c>
      <c r="K134" s="96"/>
      <c r="L134" s="97"/>
    </row>
    <row r="135" spans="1:12" ht="87.75" customHeight="1" x14ac:dyDescent="0.25">
      <c r="A135" s="1"/>
      <c r="B135" s="32" t="s">
        <v>193</v>
      </c>
      <c r="C135" s="35" t="s">
        <v>218</v>
      </c>
      <c r="D135" s="33" t="s">
        <v>6</v>
      </c>
      <c r="E135" s="34" t="str">
        <f t="shared" si="32"/>
        <v>K.O.</v>
      </c>
      <c r="F135" s="35"/>
      <c r="G135" s="73"/>
      <c r="H135" s="36" t="str">
        <f t="shared" si="33"/>
        <v>n.v.t.</v>
      </c>
      <c r="I135" s="32" t="str">
        <f t="shared" si="34"/>
        <v>K.O.</v>
      </c>
      <c r="J135" s="34" t="str">
        <f t="shared" si="31"/>
        <v>n.v.t.</v>
      </c>
      <c r="K135" s="96"/>
      <c r="L135" s="97"/>
    </row>
    <row r="136" spans="1:12" ht="78" customHeight="1" x14ac:dyDescent="0.25">
      <c r="A136" s="1"/>
      <c r="B136" s="32" t="s">
        <v>194</v>
      </c>
      <c r="C136" s="35" t="s">
        <v>219</v>
      </c>
      <c r="D136" s="33" t="s">
        <v>6</v>
      </c>
      <c r="E136" s="34" t="str">
        <f t="shared" si="32"/>
        <v>K.O.</v>
      </c>
      <c r="F136" s="35"/>
      <c r="G136" s="73"/>
      <c r="H136" s="36" t="str">
        <f t="shared" si="33"/>
        <v>n.v.t.</v>
      </c>
      <c r="I136" s="32" t="str">
        <f t="shared" si="34"/>
        <v>K.O.</v>
      </c>
      <c r="J136" s="34" t="str">
        <f t="shared" si="31"/>
        <v>n.v.t.</v>
      </c>
      <c r="K136" s="96"/>
      <c r="L136" s="97"/>
    </row>
    <row r="137" spans="1:12" ht="69" customHeight="1" x14ac:dyDescent="0.25">
      <c r="A137" s="1"/>
      <c r="B137" s="32" t="s">
        <v>195</v>
      </c>
      <c r="C137" s="35" t="s">
        <v>220</v>
      </c>
      <c r="D137" s="33" t="s">
        <v>6</v>
      </c>
      <c r="E137" s="34" t="str">
        <f t="shared" si="32"/>
        <v>K.O.</v>
      </c>
      <c r="F137" s="35"/>
      <c r="G137" s="73"/>
      <c r="H137" s="36" t="str">
        <f t="shared" si="33"/>
        <v>n.v.t.</v>
      </c>
      <c r="I137" s="32" t="str">
        <f t="shared" si="34"/>
        <v>K.O.</v>
      </c>
      <c r="J137" s="34" t="str">
        <f t="shared" si="31"/>
        <v>n.v.t.</v>
      </c>
      <c r="K137" s="96"/>
      <c r="L137" s="97"/>
    </row>
    <row r="138" spans="1:12" ht="176.25" customHeight="1" x14ac:dyDescent="0.25">
      <c r="A138" s="1"/>
      <c r="B138" s="32" t="s">
        <v>196</v>
      </c>
      <c r="C138" s="35" t="s">
        <v>221</v>
      </c>
      <c r="D138" s="33" t="s">
        <v>6</v>
      </c>
      <c r="E138" s="34" t="str">
        <f t="shared" si="32"/>
        <v>K.O.</v>
      </c>
      <c r="F138" s="35"/>
      <c r="G138" s="73"/>
      <c r="H138" s="36" t="str">
        <f t="shared" si="33"/>
        <v>n.v.t.</v>
      </c>
      <c r="I138" s="32" t="str">
        <f t="shared" si="34"/>
        <v>K.O.</v>
      </c>
      <c r="J138" s="34" t="str">
        <f t="shared" si="31"/>
        <v>n.v.t.</v>
      </c>
      <c r="K138" s="96"/>
      <c r="L138" s="97"/>
    </row>
    <row r="139" spans="1:12" ht="96.75" customHeight="1" x14ac:dyDescent="0.25">
      <c r="A139" s="1"/>
      <c r="B139" s="32" t="s">
        <v>197</v>
      </c>
      <c r="C139" s="35" t="s">
        <v>222</v>
      </c>
      <c r="D139" s="33" t="s">
        <v>6</v>
      </c>
      <c r="E139" s="34" t="str">
        <f t="shared" si="32"/>
        <v>K.O.</v>
      </c>
      <c r="F139" s="35"/>
      <c r="G139" s="73"/>
      <c r="H139" s="36" t="str">
        <f t="shared" si="33"/>
        <v>n.v.t.</v>
      </c>
      <c r="I139" s="32" t="str">
        <f t="shared" si="34"/>
        <v>K.O.</v>
      </c>
      <c r="J139" s="34" t="str">
        <f t="shared" si="31"/>
        <v>n.v.t.</v>
      </c>
      <c r="K139" s="96"/>
      <c r="L139" s="97"/>
    </row>
    <row r="140" spans="1:12" ht="113.25" customHeight="1" x14ac:dyDescent="0.25">
      <c r="A140" s="1"/>
      <c r="B140" s="32" t="s">
        <v>198</v>
      </c>
      <c r="C140" s="35" t="s">
        <v>223</v>
      </c>
      <c r="D140" s="33" t="s">
        <v>6</v>
      </c>
      <c r="E140" s="34" t="str">
        <f t="shared" si="32"/>
        <v>K.O.</v>
      </c>
      <c r="F140" s="35"/>
      <c r="G140" s="73"/>
      <c r="H140" s="36" t="str">
        <f t="shared" si="33"/>
        <v>n.v.t.</v>
      </c>
      <c r="I140" s="32" t="str">
        <f t="shared" si="34"/>
        <v>K.O.</v>
      </c>
      <c r="J140" s="34" t="str">
        <f t="shared" si="31"/>
        <v>n.v.t.</v>
      </c>
      <c r="K140" s="96"/>
      <c r="L140" s="97"/>
    </row>
    <row r="141" spans="1:12" ht="74.25" customHeight="1" x14ac:dyDescent="0.25">
      <c r="A141" s="1"/>
      <c r="B141" s="32" t="s">
        <v>199</v>
      </c>
      <c r="C141" s="35" t="s">
        <v>224</v>
      </c>
      <c r="D141" s="33" t="s">
        <v>6</v>
      </c>
      <c r="E141" s="34" t="str">
        <f t="shared" si="32"/>
        <v>K.O.</v>
      </c>
      <c r="F141" s="35"/>
      <c r="G141" s="73"/>
      <c r="H141" s="36" t="str">
        <f t="shared" si="33"/>
        <v>n.v.t.</v>
      </c>
      <c r="I141" s="32" t="str">
        <f t="shared" si="34"/>
        <v>K.O.</v>
      </c>
      <c r="J141" s="34" t="str">
        <f t="shared" si="31"/>
        <v>n.v.t.</v>
      </c>
      <c r="K141" s="96"/>
      <c r="L141" s="97"/>
    </row>
    <row r="142" spans="1:12" ht="77.25" customHeight="1" x14ac:dyDescent="0.25">
      <c r="A142" s="1"/>
      <c r="B142" s="32" t="s">
        <v>200</v>
      </c>
      <c r="C142" s="35" t="s">
        <v>225</v>
      </c>
      <c r="D142" s="33" t="s">
        <v>6</v>
      </c>
      <c r="E142" s="34" t="str">
        <f t="shared" si="32"/>
        <v>K.O.</v>
      </c>
      <c r="F142" s="35"/>
      <c r="G142" s="73"/>
      <c r="H142" s="36" t="str">
        <f t="shared" si="33"/>
        <v>n.v.t.</v>
      </c>
      <c r="I142" s="32" t="str">
        <f t="shared" si="34"/>
        <v>K.O.</v>
      </c>
      <c r="J142" s="34" t="str">
        <f t="shared" si="31"/>
        <v>n.v.t.</v>
      </c>
      <c r="K142" s="96"/>
      <c r="L142" s="97"/>
    </row>
    <row r="143" spans="1:12" ht="221.25" customHeight="1" x14ac:dyDescent="0.25">
      <c r="A143" s="1"/>
      <c r="B143" s="32" t="s">
        <v>201</v>
      </c>
      <c r="C143" s="35" t="s">
        <v>226</v>
      </c>
      <c r="D143" s="33" t="s">
        <v>6</v>
      </c>
      <c r="E143" s="34" t="str">
        <f t="shared" si="32"/>
        <v>K.O.</v>
      </c>
      <c r="F143" s="35"/>
      <c r="G143" s="73"/>
      <c r="H143" s="36" t="str">
        <f t="shared" si="33"/>
        <v>n.v.t.</v>
      </c>
      <c r="I143" s="32" t="str">
        <f t="shared" si="34"/>
        <v>K.O.</v>
      </c>
      <c r="J143" s="34" t="str">
        <f t="shared" si="31"/>
        <v>n.v.t.</v>
      </c>
      <c r="K143" s="96"/>
      <c r="L143" s="97"/>
    </row>
    <row r="144" spans="1:12" ht="69" customHeight="1" x14ac:dyDescent="0.25">
      <c r="A144" s="1"/>
      <c r="B144" s="32" t="s">
        <v>202</v>
      </c>
      <c r="C144" s="35" t="s">
        <v>227</v>
      </c>
      <c r="D144" s="33" t="s">
        <v>6</v>
      </c>
      <c r="E144" s="34" t="str">
        <f t="shared" si="32"/>
        <v>K.O.</v>
      </c>
      <c r="F144" s="35"/>
      <c r="G144" s="73"/>
      <c r="H144" s="36" t="str">
        <f t="shared" si="33"/>
        <v>n.v.t.</v>
      </c>
      <c r="I144" s="32" t="str">
        <f t="shared" si="34"/>
        <v>K.O.</v>
      </c>
      <c r="J144" s="34" t="str">
        <f t="shared" si="31"/>
        <v>n.v.t.</v>
      </c>
      <c r="K144" s="96"/>
      <c r="L144" s="97"/>
    </row>
    <row r="145" spans="1:12" ht="145.5" customHeight="1" x14ac:dyDescent="0.25">
      <c r="A145" s="1"/>
      <c r="B145" s="32" t="s">
        <v>203</v>
      </c>
      <c r="C145" s="35" t="s">
        <v>228</v>
      </c>
      <c r="D145" s="33" t="s">
        <v>6</v>
      </c>
      <c r="E145" s="34" t="str">
        <f t="shared" si="32"/>
        <v>K.O.</v>
      </c>
      <c r="F145" s="35"/>
      <c r="G145" s="73"/>
      <c r="H145" s="36" t="str">
        <f t="shared" si="33"/>
        <v>n.v.t.</v>
      </c>
      <c r="I145" s="32" t="str">
        <f t="shared" si="34"/>
        <v>K.O.</v>
      </c>
      <c r="J145" s="34" t="str">
        <f t="shared" si="31"/>
        <v>n.v.t.</v>
      </c>
      <c r="K145" s="96"/>
      <c r="L145" s="97"/>
    </row>
    <row r="146" spans="1:12" ht="15.75" thickBot="1" x14ac:dyDescent="0.3">
      <c r="A146" s="1"/>
      <c r="B146" s="1"/>
      <c r="C146" s="120" t="s">
        <v>13</v>
      </c>
      <c r="D146" s="120"/>
      <c r="E146" s="120"/>
      <c r="F146" s="120"/>
      <c r="G146" s="38"/>
      <c r="H146" s="39">
        <f>SUM(H121:H145)</f>
        <v>0</v>
      </c>
      <c r="I146" s="40" t="str">
        <f>IF(COUNTIF(I121:I145,$G$7)&gt;0,$G$7,SUM(I121:I145))</f>
        <v>K.O.</v>
      </c>
      <c r="J146" s="78" t="str">
        <f>IF(I146=$G$7,"n.v.t.",I146/H146)</f>
        <v>n.v.t.</v>
      </c>
      <c r="K146" s="85"/>
      <c r="L146" s="86"/>
    </row>
    <row r="147" spans="1:12" x14ac:dyDescent="0.25">
      <c r="A147" s="1"/>
      <c r="B147" s="1"/>
      <c r="C147" s="1"/>
      <c r="D147" s="1"/>
      <c r="E147" s="1"/>
      <c r="F147" s="1"/>
      <c r="G147" s="1"/>
      <c r="H147" s="1"/>
      <c r="I147" s="1"/>
      <c r="J147" s="1"/>
      <c r="K147" s="1"/>
      <c r="L147" s="1"/>
    </row>
    <row r="148" spans="1:12" x14ac:dyDescent="0.25">
      <c r="A148" s="1"/>
      <c r="B148" s="1"/>
      <c r="C148" s="1"/>
      <c r="D148" s="1"/>
      <c r="E148" s="1"/>
      <c r="F148" s="1"/>
      <c r="G148" s="1"/>
      <c r="H148" s="1"/>
      <c r="I148" s="1"/>
      <c r="J148" s="1"/>
      <c r="K148" s="1"/>
      <c r="L148" s="1"/>
    </row>
    <row r="149" spans="1:12" x14ac:dyDescent="0.25">
      <c r="A149" s="41"/>
      <c r="B149" s="65" t="s">
        <v>229</v>
      </c>
      <c r="C149" s="27"/>
      <c r="D149" s="27"/>
      <c r="E149" s="27"/>
      <c r="F149" s="27"/>
      <c r="G149" s="27"/>
      <c r="H149" s="27"/>
      <c r="I149" s="27"/>
      <c r="J149" s="28"/>
      <c r="K149" s="27"/>
      <c r="L149" s="28"/>
    </row>
    <row r="150" spans="1:12" ht="26.25" thickBot="1" x14ac:dyDescent="0.3">
      <c r="A150" s="41"/>
      <c r="B150" s="69" t="s">
        <v>1</v>
      </c>
      <c r="C150" s="69" t="s">
        <v>2</v>
      </c>
      <c r="D150" s="70" t="s">
        <v>3</v>
      </c>
      <c r="E150" s="70" t="s">
        <v>8</v>
      </c>
      <c r="F150" s="70" t="s">
        <v>0</v>
      </c>
      <c r="G150" s="70" t="s">
        <v>9</v>
      </c>
      <c r="H150" s="70" t="s">
        <v>10</v>
      </c>
      <c r="I150" s="71" t="s">
        <v>12</v>
      </c>
      <c r="J150" s="70" t="s">
        <v>14</v>
      </c>
      <c r="K150" s="79" t="s">
        <v>71</v>
      </c>
      <c r="L150" s="80" t="s">
        <v>72</v>
      </c>
    </row>
    <row r="151" spans="1:12" x14ac:dyDescent="0.25">
      <c r="A151" s="1"/>
      <c r="B151" s="32" t="s">
        <v>61</v>
      </c>
      <c r="C151" s="35" t="s">
        <v>235</v>
      </c>
      <c r="D151" s="33" t="s">
        <v>6</v>
      </c>
      <c r="E151" s="34" t="str">
        <f>IF(D151="",,VLOOKUP(D151,$B$7:$G$8,6,FALSE))</f>
        <v>K.O.</v>
      </c>
      <c r="F151" s="35"/>
      <c r="G151" s="73"/>
      <c r="H151" s="36" t="str">
        <f>IF(E151=$G$7,"n.v.t.",E151*$H$8)</f>
        <v>n.v.t.</v>
      </c>
      <c r="I151" s="32" t="str">
        <f>IF(E151=$G$7,IF(G151=$G$12,"IN",$G$7),(G151/$G$12)*H151)</f>
        <v>K.O.</v>
      </c>
      <c r="J151" s="34" t="str">
        <f t="shared" ref="J151:J160" si="35">IF(E151=$G$7,"n.v.t.",I151/$H$161)</f>
        <v>n.v.t.</v>
      </c>
      <c r="K151" s="87"/>
      <c r="L151" s="88"/>
    </row>
    <row r="152" spans="1:12" ht="99.75" customHeight="1" x14ac:dyDescent="0.25">
      <c r="A152" s="1"/>
      <c r="B152" s="32" t="s">
        <v>62</v>
      </c>
      <c r="C152" s="35" t="s">
        <v>236</v>
      </c>
      <c r="D152" s="33" t="s">
        <v>6</v>
      </c>
      <c r="E152" s="34" t="str">
        <f>IF(D152="",,VLOOKUP(D152,$B$7:$G$8,6,FALSE))</f>
        <v>K.O.</v>
      </c>
      <c r="F152" s="35"/>
      <c r="G152" s="73"/>
      <c r="H152" s="36" t="str">
        <f t="shared" ref="H152" si="36">IF(E152=$G$7,"n.v.t.",E152*$H$8)</f>
        <v>n.v.t.</v>
      </c>
      <c r="I152" s="32" t="str">
        <f>IF(E152=$G$7,IF(G152=$G$12,"IN",$G$7),(G152/$G$12)*H152)</f>
        <v>K.O.</v>
      </c>
      <c r="J152" s="34" t="str">
        <f t="shared" si="35"/>
        <v>n.v.t.</v>
      </c>
      <c r="K152" s="83"/>
      <c r="L152" s="84"/>
    </row>
    <row r="153" spans="1:12" ht="57.75" customHeight="1" x14ac:dyDescent="0.25">
      <c r="A153" s="1"/>
      <c r="B153" s="32" t="s">
        <v>63</v>
      </c>
      <c r="C153" s="35" t="s">
        <v>237</v>
      </c>
      <c r="D153" s="33" t="s">
        <v>6</v>
      </c>
      <c r="E153" s="34" t="str">
        <f>IF(D153="",,VLOOKUP(D153,$B$7:$G$8,6,FALSE))</f>
        <v>K.O.</v>
      </c>
      <c r="F153" s="35"/>
      <c r="G153" s="73"/>
      <c r="H153" s="36" t="str">
        <f t="shared" ref="H153" si="37">IF(E153=$G$7,"n.v.t.",E153*$H$8)</f>
        <v>n.v.t.</v>
      </c>
      <c r="I153" s="32" t="str">
        <f>IF(E153=$G$7,IF(G153=$G$12,"IN",$G$7),(G153/$G$12)*H153)</f>
        <v>K.O.</v>
      </c>
      <c r="J153" s="34" t="str">
        <f t="shared" si="35"/>
        <v>n.v.t.</v>
      </c>
      <c r="K153" s="83"/>
      <c r="L153" s="84"/>
    </row>
    <row r="154" spans="1:12" ht="153" x14ac:dyDescent="0.25">
      <c r="A154" s="1"/>
      <c r="B154" s="32" t="s">
        <v>64</v>
      </c>
      <c r="C154" s="35" t="s">
        <v>238</v>
      </c>
      <c r="D154" s="33" t="s">
        <v>6</v>
      </c>
      <c r="E154" s="34" t="str">
        <f t="shared" ref="E154:E160" si="38">IF(D154="",,VLOOKUP(D154,$B$7:$G$8,6,FALSE))</f>
        <v>K.O.</v>
      </c>
      <c r="F154" s="35"/>
      <c r="G154" s="73"/>
      <c r="H154" s="36" t="str">
        <f t="shared" ref="H154:H160" si="39">IF(E154=$G$7,"n.v.t.",E154*$H$8)</f>
        <v>n.v.t.</v>
      </c>
      <c r="I154" s="32" t="str">
        <f t="shared" ref="I154:I160" si="40">IF(E154=$G$7,IF(G154=$G$12,"IN",$G$7),(G154/$G$12)*H154)</f>
        <v>K.O.</v>
      </c>
      <c r="J154" s="34" t="str">
        <f t="shared" si="35"/>
        <v>n.v.t.</v>
      </c>
      <c r="K154" s="83"/>
      <c r="L154" s="84"/>
    </row>
    <row r="155" spans="1:12" ht="122.25" customHeight="1" x14ac:dyDescent="0.25">
      <c r="A155" s="1"/>
      <c r="B155" s="32" t="s">
        <v>65</v>
      </c>
      <c r="C155" s="35" t="s">
        <v>239</v>
      </c>
      <c r="D155" s="33" t="s">
        <v>6</v>
      </c>
      <c r="E155" s="34" t="str">
        <f t="shared" si="38"/>
        <v>K.O.</v>
      </c>
      <c r="F155" s="35"/>
      <c r="G155" s="73"/>
      <c r="H155" s="36" t="str">
        <f t="shared" si="39"/>
        <v>n.v.t.</v>
      </c>
      <c r="I155" s="32" t="str">
        <f t="shared" si="40"/>
        <v>K.O.</v>
      </c>
      <c r="J155" s="34" t="str">
        <f t="shared" si="35"/>
        <v>n.v.t.</v>
      </c>
      <c r="K155" s="83"/>
      <c r="L155" s="84"/>
    </row>
    <row r="156" spans="1:12" ht="63" customHeight="1" x14ac:dyDescent="0.25">
      <c r="A156" s="1"/>
      <c r="B156" s="32" t="s">
        <v>230</v>
      </c>
      <c r="C156" s="35" t="s">
        <v>240</v>
      </c>
      <c r="D156" s="33" t="s">
        <v>6</v>
      </c>
      <c r="E156" s="34" t="str">
        <f t="shared" si="38"/>
        <v>K.O.</v>
      </c>
      <c r="F156" s="35"/>
      <c r="G156" s="73"/>
      <c r="H156" s="36" t="str">
        <f t="shared" si="39"/>
        <v>n.v.t.</v>
      </c>
      <c r="I156" s="32" t="str">
        <f t="shared" si="40"/>
        <v>K.O.</v>
      </c>
      <c r="J156" s="34" t="str">
        <f t="shared" si="35"/>
        <v>n.v.t.</v>
      </c>
      <c r="K156" s="96"/>
      <c r="L156" s="97"/>
    </row>
    <row r="157" spans="1:12" ht="45" customHeight="1" x14ac:dyDescent="0.25">
      <c r="A157" s="1"/>
      <c r="B157" s="32" t="s">
        <v>231</v>
      </c>
      <c r="C157" s="35" t="s">
        <v>241</v>
      </c>
      <c r="D157" s="33" t="s">
        <v>6</v>
      </c>
      <c r="E157" s="34" t="str">
        <f t="shared" si="38"/>
        <v>K.O.</v>
      </c>
      <c r="F157" s="35"/>
      <c r="G157" s="73"/>
      <c r="H157" s="36" t="str">
        <f t="shared" si="39"/>
        <v>n.v.t.</v>
      </c>
      <c r="I157" s="32" t="str">
        <f t="shared" si="40"/>
        <v>K.O.</v>
      </c>
      <c r="J157" s="34" t="str">
        <f t="shared" si="35"/>
        <v>n.v.t.</v>
      </c>
      <c r="K157" s="96"/>
      <c r="L157" s="97"/>
    </row>
    <row r="158" spans="1:12" ht="97.5" customHeight="1" x14ac:dyDescent="0.25">
      <c r="A158" s="1"/>
      <c r="B158" s="32" t="s">
        <v>232</v>
      </c>
      <c r="C158" s="35" t="s">
        <v>242</v>
      </c>
      <c r="D158" s="33" t="s">
        <v>6</v>
      </c>
      <c r="E158" s="34" t="str">
        <f t="shared" si="38"/>
        <v>K.O.</v>
      </c>
      <c r="F158" s="35"/>
      <c r="G158" s="73"/>
      <c r="H158" s="36" t="str">
        <f t="shared" si="39"/>
        <v>n.v.t.</v>
      </c>
      <c r="I158" s="32" t="str">
        <f t="shared" si="40"/>
        <v>K.O.</v>
      </c>
      <c r="J158" s="34" t="str">
        <f t="shared" si="35"/>
        <v>n.v.t.</v>
      </c>
      <c r="K158" s="96"/>
      <c r="L158" s="97"/>
    </row>
    <row r="159" spans="1:12" ht="101.25" customHeight="1" x14ac:dyDescent="0.25">
      <c r="A159" s="1"/>
      <c r="B159" s="32" t="s">
        <v>233</v>
      </c>
      <c r="C159" s="35" t="s">
        <v>243</v>
      </c>
      <c r="D159" s="33" t="s">
        <v>6</v>
      </c>
      <c r="E159" s="34" t="str">
        <f t="shared" si="38"/>
        <v>K.O.</v>
      </c>
      <c r="F159" s="35"/>
      <c r="G159" s="73"/>
      <c r="H159" s="36" t="str">
        <f t="shared" si="39"/>
        <v>n.v.t.</v>
      </c>
      <c r="I159" s="32" t="str">
        <f t="shared" si="40"/>
        <v>K.O.</v>
      </c>
      <c r="J159" s="34" t="str">
        <f t="shared" si="35"/>
        <v>n.v.t.</v>
      </c>
      <c r="K159" s="96"/>
      <c r="L159" s="97"/>
    </row>
    <row r="160" spans="1:12" ht="31.5" customHeight="1" x14ac:dyDescent="0.25">
      <c r="A160" s="1"/>
      <c r="B160" s="32" t="s">
        <v>234</v>
      </c>
      <c r="C160" s="35" t="s">
        <v>244</v>
      </c>
      <c r="D160" s="33" t="s">
        <v>6</v>
      </c>
      <c r="E160" s="34" t="str">
        <f t="shared" si="38"/>
        <v>K.O.</v>
      </c>
      <c r="F160" s="35"/>
      <c r="G160" s="73"/>
      <c r="H160" s="36" t="str">
        <f t="shared" si="39"/>
        <v>n.v.t.</v>
      </c>
      <c r="I160" s="32" t="str">
        <f t="shared" si="40"/>
        <v>K.O.</v>
      </c>
      <c r="J160" s="34" t="str">
        <f t="shared" si="35"/>
        <v>n.v.t.</v>
      </c>
      <c r="K160" s="96"/>
      <c r="L160" s="97"/>
    </row>
    <row r="161" spans="1:12" ht="15.75" thickBot="1" x14ac:dyDescent="0.3">
      <c r="A161" s="1"/>
      <c r="B161" s="1"/>
      <c r="C161" s="121" t="s">
        <v>13</v>
      </c>
      <c r="D161" s="122"/>
      <c r="E161" s="122"/>
      <c r="F161" s="123"/>
      <c r="G161" s="38"/>
      <c r="H161" s="39">
        <f>SUM(H151:H160)</f>
        <v>0</v>
      </c>
      <c r="I161" s="40" t="str">
        <f>IF(COUNTIF(I151:I160,$G$7)&gt;0,$G$7,SUM(I151:I160))</f>
        <v>K.O.</v>
      </c>
      <c r="J161" s="78" t="str">
        <f>IF(I161=$G$7,"n.v.t.",I161/H161)</f>
        <v>n.v.t.</v>
      </c>
      <c r="K161" s="85"/>
      <c r="L161" s="86"/>
    </row>
    <row r="162" spans="1:12" x14ac:dyDescent="0.25">
      <c r="A162" s="1"/>
      <c r="B162" s="1"/>
      <c r="C162" s="1"/>
      <c r="D162" s="1"/>
      <c r="E162" s="1"/>
      <c r="F162" s="1"/>
      <c r="G162" s="1"/>
      <c r="H162" s="1"/>
      <c r="I162" s="1"/>
      <c r="J162" s="1"/>
      <c r="K162" s="1"/>
      <c r="L162" s="1"/>
    </row>
    <row r="163" spans="1:12" ht="15.75" thickBot="1" x14ac:dyDescent="0.3">
      <c r="A163" s="41"/>
      <c r="B163" s="65" t="s">
        <v>245</v>
      </c>
      <c r="C163" s="27"/>
      <c r="D163" s="27"/>
      <c r="E163" s="27"/>
      <c r="F163" s="27"/>
      <c r="G163" s="27"/>
      <c r="H163" s="27"/>
      <c r="I163" s="27"/>
      <c r="J163" s="28"/>
      <c r="K163" s="27"/>
      <c r="L163" s="28"/>
    </row>
    <row r="164" spans="1:12" x14ac:dyDescent="0.25">
      <c r="A164" s="41"/>
      <c r="B164" s="67" t="s">
        <v>37</v>
      </c>
      <c r="C164" s="29"/>
      <c r="D164" s="29"/>
      <c r="E164" s="29"/>
      <c r="F164" s="29"/>
      <c r="G164" s="29"/>
      <c r="H164" s="29"/>
      <c r="I164" s="29"/>
      <c r="J164" s="77"/>
      <c r="K164" s="112" t="s">
        <v>70</v>
      </c>
      <c r="L164" s="113"/>
    </row>
    <row r="165" spans="1:12" ht="26.25" thickBot="1" x14ac:dyDescent="0.3">
      <c r="A165" s="41"/>
      <c r="B165" s="69" t="s">
        <v>1</v>
      </c>
      <c r="C165" s="69" t="s">
        <v>2</v>
      </c>
      <c r="D165" s="70" t="s">
        <v>3</v>
      </c>
      <c r="E165" s="70" t="s">
        <v>8</v>
      </c>
      <c r="F165" s="70" t="s">
        <v>0</v>
      </c>
      <c r="G165" s="70" t="s">
        <v>9</v>
      </c>
      <c r="H165" s="70" t="s">
        <v>10</v>
      </c>
      <c r="I165" s="71" t="s">
        <v>12</v>
      </c>
      <c r="J165" s="70" t="s">
        <v>14</v>
      </c>
      <c r="K165" s="79" t="s">
        <v>71</v>
      </c>
      <c r="L165" s="80" t="s">
        <v>72</v>
      </c>
    </row>
    <row r="166" spans="1:12" ht="32.25" customHeight="1" x14ac:dyDescent="0.25">
      <c r="A166" s="1"/>
      <c r="B166" s="32" t="s">
        <v>246</v>
      </c>
      <c r="C166" s="35" t="s">
        <v>254</v>
      </c>
      <c r="D166" s="33" t="s">
        <v>6</v>
      </c>
      <c r="E166" s="34" t="str">
        <f>IF(D166="",,VLOOKUP(D166,$B$7:$G$8,6,FALSE))</f>
        <v>K.O.</v>
      </c>
      <c r="F166" s="35"/>
      <c r="G166" s="73"/>
      <c r="H166" s="36" t="str">
        <f t="shared" ref="H166:H167" si="41">IF(E166=$G$7,"n.v.t.",E166*$H$8)</f>
        <v>n.v.t.</v>
      </c>
      <c r="I166" s="32" t="str">
        <f>IF(E166=$G$7,IF(G166=$G$12,"IN",$G$7),(G166/$G$12)*H166)</f>
        <v>K.O.</v>
      </c>
      <c r="J166" s="34" t="str">
        <f>IF(E166=$G$7,"n.v.t.",I166/$H$95)</f>
        <v>n.v.t.</v>
      </c>
      <c r="K166" s="83"/>
      <c r="L166" s="84"/>
    </row>
    <row r="167" spans="1:12" ht="36.75" customHeight="1" x14ac:dyDescent="0.25">
      <c r="A167" s="1"/>
      <c r="B167" s="32" t="s">
        <v>247</v>
      </c>
      <c r="C167" s="35" t="s">
        <v>255</v>
      </c>
      <c r="D167" s="33" t="s">
        <v>6</v>
      </c>
      <c r="E167" s="34" t="str">
        <f>IF(D167="",,VLOOKUP(D167,$B$7:$G$8,6,FALSE))</f>
        <v>K.O.</v>
      </c>
      <c r="F167" s="35"/>
      <c r="G167" s="73"/>
      <c r="H167" s="36" t="str">
        <f t="shared" si="41"/>
        <v>n.v.t.</v>
      </c>
      <c r="I167" s="32" t="str">
        <f>IF(E167=$G$7,IF(G167=$G$12,"IN",$G$7),(G167/$G$12)*H167)</f>
        <v>K.O.</v>
      </c>
      <c r="J167" s="34" t="str">
        <f>IF(E167=$G$7,"n.v.t.",I167/$H$95)</f>
        <v>n.v.t.</v>
      </c>
      <c r="K167" s="83"/>
      <c r="L167" s="84"/>
    </row>
    <row r="168" spans="1:12" ht="59.25" customHeight="1" x14ac:dyDescent="0.25">
      <c r="A168" s="1"/>
      <c r="B168" s="32" t="s">
        <v>248</v>
      </c>
      <c r="C168" s="35" t="s">
        <v>256</v>
      </c>
      <c r="D168" s="33" t="s">
        <v>6</v>
      </c>
      <c r="E168" s="34" t="str">
        <f t="shared" ref="E168:E173" si="42">IF(D168="",,VLOOKUP(D168,$B$7:$G$8,6,FALSE))</f>
        <v>K.O.</v>
      </c>
      <c r="F168" s="35"/>
      <c r="G168" s="73"/>
      <c r="H168" s="36" t="str">
        <f t="shared" ref="H168:H173" si="43">IF(E168=$G$7,"n.v.t.",E168*$H$8)</f>
        <v>n.v.t.</v>
      </c>
      <c r="I168" s="32" t="str">
        <f t="shared" ref="I168:I173" si="44">IF(E168=$G$7,IF(G168=$G$12,"IN",$G$7),(G168/$G$12)*H168)</f>
        <v>K.O.</v>
      </c>
      <c r="J168" s="34" t="str">
        <f t="shared" ref="J168:J172" si="45">IF(E168=$G$7,"n.v.t.",I168/$H$95)</f>
        <v>n.v.t.</v>
      </c>
      <c r="K168" s="96"/>
      <c r="L168" s="97"/>
    </row>
    <row r="169" spans="1:12" ht="42.75" customHeight="1" x14ac:dyDescent="0.25">
      <c r="A169" s="1"/>
      <c r="B169" s="32" t="s">
        <v>249</v>
      </c>
      <c r="C169" s="35" t="s">
        <v>257</v>
      </c>
      <c r="D169" s="33" t="s">
        <v>6</v>
      </c>
      <c r="E169" s="34" t="str">
        <f t="shared" si="42"/>
        <v>K.O.</v>
      </c>
      <c r="F169" s="35"/>
      <c r="G169" s="73"/>
      <c r="H169" s="36" t="str">
        <f t="shared" si="43"/>
        <v>n.v.t.</v>
      </c>
      <c r="I169" s="32" t="str">
        <f t="shared" si="44"/>
        <v>K.O.</v>
      </c>
      <c r="J169" s="34" t="str">
        <f t="shared" si="45"/>
        <v>n.v.t.</v>
      </c>
      <c r="K169" s="96"/>
      <c r="L169" s="97"/>
    </row>
    <row r="170" spans="1:12" ht="59.25" customHeight="1" x14ac:dyDescent="0.25">
      <c r="A170" s="1"/>
      <c r="B170" s="32" t="s">
        <v>250</v>
      </c>
      <c r="C170" s="35" t="s">
        <v>258</v>
      </c>
      <c r="D170" s="33" t="s">
        <v>6</v>
      </c>
      <c r="E170" s="34" t="str">
        <f t="shared" si="42"/>
        <v>K.O.</v>
      </c>
      <c r="F170" s="35"/>
      <c r="G170" s="73"/>
      <c r="H170" s="36" t="str">
        <f t="shared" si="43"/>
        <v>n.v.t.</v>
      </c>
      <c r="I170" s="32" t="str">
        <f t="shared" si="44"/>
        <v>K.O.</v>
      </c>
      <c r="J170" s="34" t="str">
        <f t="shared" si="45"/>
        <v>n.v.t.</v>
      </c>
      <c r="K170" s="96"/>
      <c r="L170" s="97"/>
    </row>
    <row r="171" spans="1:12" ht="74.25" customHeight="1" x14ac:dyDescent="0.25">
      <c r="A171" s="1"/>
      <c r="B171" s="32" t="s">
        <v>251</v>
      </c>
      <c r="C171" s="35" t="s">
        <v>259</v>
      </c>
      <c r="D171" s="33" t="s">
        <v>6</v>
      </c>
      <c r="E171" s="34" t="str">
        <f t="shared" si="42"/>
        <v>K.O.</v>
      </c>
      <c r="F171" s="35"/>
      <c r="G171" s="73"/>
      <c r="H171" s="36" t="str">
        <f t="shared" si="43"/>
        <v>n.v.t.</v>
      </c>
      <c r="I171" s="32" t="str">
        <f t="shared" si="44"/>
        <v>K.O.</v>
      </c>
      <c r="J171" s="34" t="str">
        <f t="shared" si="45"/>
        <v>n.v.t.</v>
      </c>
      <c r="K171" s="96"/>
      <c r="L171" s="97"/>
    </row>
    <row r="172" spans="1:12" ht="57.75" customHeight="1" x14ac:dyDescent="0.25">
      <c r="A172" s="1"/>
      <c r="B172" s="32" t="s">
        <v>252</v>
      </c>
      <c r="C172" s="35" t="s">
        <v>260</v>
      </c>
      <c r="D172" s="33" t="s">
        <v>6</v>
      </c>
      <c r="E172" s="34" t="str">
        <f t="shared" si="42"/>
        <v>K.O.</v>
      </c>
      <c r="F172" s="35"/>
      <c r="G172" s="73"/>
      <c r="H172" s="36" t="str">
        <f t="shared" si="43"/>
        <v>n.v.t.</v>
      </c>
      <c r="I172" s="32" t="str">
        <f t="shared" si="44"/>
        <v>K.O.</v>
      </c>
      <c r="J172" s="34" t="str">
        <f t="shared" si="45"/>
        <v>n.v.t.</v>
      </c>
      <c r="K172" s="96"/>
      <c r="L172" s="97"/>
    </row>
    <row r="173" spans="1:12" ht="45.75" customHeight="1" x14ac:dyDescent="0.25">
      <c r="A173" s="1"/>
      <c r="B173" s="32" t="s">
        <v>253</v>
      </c>
      <c r="C173" s="35" t="s">
        <v>261</v>
      </c>
      <c r="D173" s="33" t="s">
        <v>11</v>
      </c>
      <c r="E173" s="34">
        <f t="shared" si="42"/>
        <v>1</v>
      </c>
      <c r="F173" s="35"/>
      <c r="G173" s="73"/>
      <c r="H173" s="36">
        <f t="shared" si="43"/>
        <v>15</v>
      </c>
      <c r="I173" s="32">
        <f t="shared" si="44"/>
        <v>0</v>
      </c>
      <c r="J173" s="34">
        <f>IF(E173=$G$7,"n.v.t.",I173/$H$174)</f>
        <v>0</v>
      </c>
      <c r="K173" s="96"/>
      <c r="L173" s="97"/>
    </row>
    <row r="174" spans="1:12" ht="15.75" thickBot="1" x14ac:dyDescent="0.3">
      <c r="A174" s="1"/>
      <c r="B174" s="1"/>
      <c r="C174" s="120" t="s">
        <v>13</v>
      </c>
      <c r="D174" s="120"/>
      <c r="E174" s="120"/>
      <c r="F174" s="120"/>
      <c r="G174" s="38"/>
      <c r="H174" s="39">
        <f>SUM(H166:H173)</f>
        <v>15</v>
      </c>
      <c r="I174" s="40" t="str">
        <f>IF(COUNTIF(I166:I173,$G$7)&gt;0,$G$7,SUM(I166:I173))</f>
        <v>K.O.</v>
      </c>
      <c r="J174" s="78" t="str">
        <f>IF(I174=$G$7,"n.v.t.",I174/H174)</f>
        <v>n.v.t.</v>
      </c>
      <c r="K174" s="85"/>
      <c r="L174" s="86"/>
    </row>
    <row r="175" spans="1:12" x14ac:dyDescent="0.25">
      <c r="A175" s="1"/>
      <c r="B175" s="1"/>
      <c r="C175" s="24"/>
      <c r="D175" s="24"/>
      <c r="E175" s="24"/>
      <c r="F175" s="24"/>
      <c r="G175" s="1"/>
      <c r="H175" s="1"/>
      <c r="I175" s="1"/>
      <c r="J175" s="1"/>
      <c r="K175" s="1"/>
      <c r="L175" s="1"/>
    </row>
    <row r="176" spans="1:12" x14ac:dyDescent="0.25">
      <c r="A176" s="41"/>
      <c r="B176" s="65" t="s">
        <v>262</v>
      </c>
      <c r="C176" s="27"/>
      <c r="D176" s="27"/>
      <c r="E176" s="27"/>
      <c r="F176" s="27"/>
      <c r="G176" s="27"/>
      <c r="H176" s="27"/>
      <c r="I176" s="27"/>
      <c r="J176" s="28"/>
      <c r="K176" s="27"/>
      <c r="L176" s="28"/>
    </row>
    <row r="177" spans="1:12" ht="26.25" thickBot="1" x14ac:dyDescent="0.3">
      <c r="A177" s="41"/>
      <c r="B177" s="69" t="s">
        <v>1</v>
      </c>
      <c r="C177" s="69" t="s">
        <v>2</v>
      </c>
      <c r="D177" s="70" t="s">
        <v>3</v>
      </c>
      <c r="E177" s="70" t="s">
        <v>8</v>
      </c>
      <c r="F177" s="70" t="s">
        <v>0</v>
      </c>
      <c r="G177" s="70" t="s">
        <v>9</v>
      </c>
      <c r="H177" s="70" t="s">
        <v>10</v>
      </c>
      <c r="I177" s="71" t="s">
        <v>12</v>
      </c>
      <c r="J177" s="70" t="s">
        <v>14</v>
      </c>
      <c r="K177" s="79" t="s">
        <v>71</v>
      </c>
      <c r="L177" s="80" t="s">
        <v>72</v>
      </c>
    </row>
    <row r="178" spans="1:12" ht="31.5" customHeight="1" x14ac:dyDescent="0.25">
      <c r="A178" s="1"/>
      <c r="B178" s="32" t="s">
        <v>263</v>
      </c>
      <c r="C178" s="101" t="s">
        <v>292</v>
      </c>
      <c r="D178" s="33" t="s">
        <v>6</v>
      </c>
      <c r="E178" s="34" t="str">
        <f>IF(D178="",,VLOOKUP(D178,$B$7:$G$8,6,FALSE))</f>
        <v>K.O.</v>
      </c>
      <c r="F178" s="35"/>
      <c r="G178" s="73"/>
      <c r="H178" s="36" t="str">
        <f>IF(E178=$G$7,"n.v.t.",E178*$H$8)</f>
        <v>n.v.t.</v>
      </c>
      <c r="I178" s="32" t="str">
        <f>IF(E178=$G$7,IF(G178=$G$12,"IN",$G$7),(G178/$G$12)*H178)</f>
        <v>K.O.</v>
      </c>
      <c r="J178" s="34" t="str">
        <f t="shared" ref="J178:J206" si="46">IF(E178=$G$7,"n.v.t.",I178/$H$207)</f>
        <v>n.v.t.</v>
      </c>
      <c r="K178" s="81"/>
      <c r="L178" s="82"/>
    </row>
    <row r="179" spans="1:12" ht="30" customHeight="1" x14ac:dyDescent="0.25">
      <c r="A179" s="1"/>
      <c r="B179" s="32" t="s">
        <v>264</v>
      </c>
      <c r="C179" s="35" t="s">
        <v>293</v>
      </c>
      <c r="D179" s="33" t="s">
        <v>6</v>
      </c>
      <c r="E179" s="34" t="str">
        <f>IF(D179="",,VLOOKUP(D179,$B$7:$G$8,6,FALSE))</f>
        <v>K.O.</v>
      </c>
      <c r="F179" s="35"/>
      <c r="G179" s="73"/>
      <c r="H179" s="36" t="str">
        <f t="shared" ref="H179:H182" si="47">IF(E179=$G$7,"n.v.t.",E179*$H$8)</f>
        <v>n.v.t.</v>
      </c>
      <c r="I179" s="32" t="str">
        <f>IF(E179=$G$7,IF(G179=$G$12,"IN",$G$7),(G179/$G$12)*H179)</f>
        <v>K.O.</v>
      </c>
      <c r="J179" s="34" t="str">
        <f t="shared" si="46"/>
        <v>n.v.t.</v>
      </c>
      <c r="K179" s="83"/>
      <c r="L179" s="84"/>
    </row>
    <row r="180" spans="1:12" ht="30" customHeight="1" x14ac:dyDescent="0.25">
      <c r="A180" s="1"/>
      <c r="B180" s="32" t="s">
        <v>265</v>
      </c>
      <c r="C180" s="35" t="s">
        <v>294</v>
      </c>
      <c r="D180" s="33" t="s">
        <v>6</v>
      </c>
      <c r="E180" s="34" t="str">
        <f>IF(D180="",,VLOOKUP(D180,$B$7:$G$8,6,FALSE))</f>
        <v>K.O.</v>
      </c>
      <c r="F180" s="35"/>
      <c r="G180" s="73"/>
      <c r="H180" s="36" t="str">
        <f t="shared" si="47"/>
        <v>n.v.t.</v>
      </c>
      <c r="I180" s="32" t="str">
        <f>IF(E180=$G$7,IF(G180=$G$12,"IN",$G$7),(G180/$G$12)*H180)</f>
        <v>K.O.</v>
      </c>
      <c r="J180" s="34" t="str">
        <f t="shared" si="46"/>
        <v>n.v.t.</v>
      </c>
      <c r="K180" s="83"/>
      <c r="L180" s="84"/>
    </row>
    <row r="181" spans="1:12" ht="171" customHeight="1" x14ac:dyDescent="0.25">
      <c r="A181" s="1"/>
      <c r="B181" s="32" t="s">
        <v>266</v>
      </c>
      <c r="C181" s="35" t="s">
        <v>295</v>
      </c>
      <c r="D181" s="33" t="s">
        <v>6</v>
      </c>
      <c r="E181" s="34" t="str">
        <f>IF(D181="",,VLOOKUP(D181,$B$7:$G$8,6,FALSE))</f>
        <v>K.O.</v>
      </c>
      <c r="F181" s="35"/>
      <c r="G181" s="73"/>
      <c r="H181" s="36" t="str">
        <f t="shared" si="47"/>
        <v>n.v.t.</v>
      </c>
      <c r="I181" s="32" t="str">
        <f>IF(E181=$G$7,IF(G181=$G$12,"IN",$G$7),(G181/$G$12)*H181)</f>
        <v>K.O.</v>
      </c>
      <c r="J181" s="34" t="str">
        <f t="shared" si="46"/>
        <v>n.v.t.</v>
      </c>
      <c r="K181" s="83"/>
      <c r="L181" s="84"/>
    </row>
    <row r="182" spans="1:12" ht="31.5" customHeight="1" x14ac:dyDescent="0.25">
      <c r="A182" s="1"/>
      <c r="B182" s="32" t="s">
        <v>267</v>
      </c>
      <c r="C182" s="35" t="s">
        <v>296</v>
      </c>
      <c r="D182" s="33" t="s">
        <v>6</v>
      </c>
      <c r="E182" s="34" t="str">
        <f>IF(D182="",,VLOOKUP(D182,$B$7:$G$8,6,FALSE))</f>
        <v>K.O.</v>
      </c>
      <c r="F182" s="35"/>
      <c r="G182" s="73"/>
      <c r="H182" s="36" t="str">
        <f t="shared" si="47"/>
        <v>n.v.t.</v>
      </c>
      <c r="I182" s="32" t="str">
        <f>IF(E182=$G$7,IF(G182=$G$12,"IN",$G$7),(G182/$G$12)*H182)</f>
        <v>K.O.</v>
      </c>
      <c r="J182" s="34" t="str">
        <f t="shared" si="46"/>
        <v>n.v.t.</v>
      </c>
      <c r="K182" s="83"/>
      <c r="L182" s="84"/>
    </row>
    <row r="183" spans="1:12" ht="102" customHeight="1" x14ac:dyDescent="0.25">
      <c r="A183" s="1"/>
      <c r="B183" s="32" t="s">
        <v>268</v>
      </c>
      <c r="C183" s="35" t="s">
        <v>297</v>
      </c>
      <c r="D183" s="33" t="s">
        <v>6</v>
      </c>
      <c r="E183" s="34" t="str">
        <f t="shared" ref="E183:E206" si="48">IF(D183="",,VLOOKUP(D183,$B$7:$G$8,6,FALSE))</f>
        <v>K.O.</v>
      </c>
      <c r="F183" s="35"/>
      <c r="G183" s="73"/>
      <c r="H183" s="36" t="str">
        <f t="shared" ref="H183:H206" si="49">IF(E183=$G$7,"n.v.t.",E183*$H$8)</f>
        <v>n.v.t.</v>
      </c>
      <c r="I183" s="32" t="str">
        <f t="shared" ref="I183:I206" si="50">IF(E183=$G$7,IF(G183=$G$12,"IN",$G$7),(G183/$G$12)*H183)</f>
        <v>K.O.</v>
      </c>
      <c r="J183" s="34" t="str">
        <f t="shared" si="46"/>
        <v>n.v.t.</v>
      </c>
      <c r="K183" s="96"/>
      <c r="L183" s="97"/>
    </row>
    <row r="184" spans="1:12" ht="129.75" customHeight="1" x14ac:dyDescent="0.25">
      <c r="A184" s="1"/>
      <c r="B184" s="32" t="s">
        <v>269</v>
      </c>
      <c r="C184" s="35" t="s">
        <v>298</v>
      </c>
      <c r="D184" s="33" t="s">
        <v>6</v>
      </c>
      <c r="E184" s="34" t="str">
        <f t="shared" si="48"/>
        <v>K.O.</v>
      </c>
      <c r="F184" s="35"/>
      <c r="G184" s="73"/>
      <c r="H184" s="36" t="str">
        <f t="shared" si="49"/>
        <v>n.v.t.</v>
      </c>
      <c r="I184" s="32" t="str">
        <f t="shared" si="50"/>
        <v>K.O.</v>
      </c>
      <c r="J184" s="34" t="str">
        <f t="shared" si="46"/>
        <v>n.v.t.</v>
      </c>
      <c r="K184" s="96"/>
      <c r="L184" s="97"/>
    </row>
    <row r="185" spans="1:12" ht="35.25" customHeight="1" x14ac:dyDescent="0.25">
      <c r="A185" s="1"/>
      <c r="B185" s="32" t="s">
        <v>270</v>
      </c>
      <c r="C185" s="35" t="s">
        <v>299</v>
      </c>
      <c r="D185" s="33" t="s">
        <v>6</v>
      </c>
      <c r="E185" s="34" t="str">
        <f t="shared" si="48"/>
        <v>K.O.</v>
      </c>
      <c r="F185" s="35"/>
      <c r="G185" s="73"/>
      <c r="H185" s="36" t="str">
        <f t="shared" si="49"/>
        <v>n.v.t.</v>
      </c>
      <c r="I185" s="32" t="str">
        <f t="shared" si="50"/>
        <v>K.O.</v>
      </c>
      <c r="J185" s="34" t="str">
        <f t="shared" si="46"/>
        <v>n.v.t.</v>
      </c>
      <c r="K185" s="96"/>
      <c r="L185" s="97"/>
    </row>
    <row r="186" spans="1:12" ht="45" customHeight="1" x14ac:dyDescent="0.25">
      <c r="A186" s="1"/>
      <c r="B186" s="32" t="s">
        <v>271</v>
      </c>
      <c r="C186" s="35" t="s">
        <v>300</v>
      </c>
      <c r="D186" s="33" t="s">
        <v>6</v>
      </c>
      <c r="E186" s="34" t="str">
        <f t="shared" si="48"/>
        <v>K.O.</v>
      </c>
      <c r="F186" s="35"/>
      <c r="G186" s="73"/>
      <c r="H186" s="36" t="str">
        <f t="shared" si="49"/>
        <v>n.v.t.</v>
      </c>
      <c r="I186" s="32" t="str">
        <f t="shared" si="50"/>
        <v>K.O.</v>
      </c>
      <c r="J186" s="34" t="str">
        <f t="shared" si="46"/>
        <v>n.v.t.</v>
      </c>
      <c r="K186" s="96"/>
      <c r="L186" s="97"/>
    </row>
    <row r="187" spans="1:12" ht="210" customHeight="1" x14ac:dyDescent="0.25">
      <c r="A187" s="1"/>
      <c r="B187" s="32" t="s">
        <v>272</v>
      </c>
      <c r="C187" s="35" t="s">
        <v>301</v>
      </c>
      <c r="D187" s="33" t="s">
        <v>6</v>
      </c>
      <c r="E187" s="34" t="str">
        <f t="shared" si="48"/>
        <v>K.O.</v>
      </c>
      <c r="F187" s="35"/>
      <c r="G187" s="73"/>
      <c r="H187" s="36" t="str">
        <f t="shared" si="49"/>
        <v>n.v.t.</v>
      </c>
      <c r="I187" s="32" t="str">
        <f t="shared" si="50"/>
        <v>K.O.</v>
      </c>
      <c r="J187" s="34" t="str">
        <f t="shared" si="46"/>
        <v>n.v.t.</v>
      </c>
      <c r="K187" s="96"/>
      <c r="L187" s="97"/>
    </row>
    <row r="188" spans="1:12" ht="42.75" customHeight="1" x14ac:dyDescent="0.25">
      <c r="A188" s="1"/>
      <c r="B188" s="32" t="s">
        <v>273</v>
      </c>
      <c r="C188" s="35" t="s">
        <v>302</v>
      </c>
      <c r="D188" s="33" t="s">
        <v>6</v>
      </c>
      <c r="E188" s="34" t="str">
        <f t="shared" si="48"/>
        <v>K.O.</v>
      </c>
      <c r="F188" s="35"/>
      <c r="G188" s="73"/>
      <c r="H188" s="36" t="str">
        <f t="shared" si="49"/>
        <v>n.v.t.</v>
      </c>
      <c r="I188" s="32" t="str">
        <f t="shared" si="50"/>
        <v>K.O.</v>
      </c>
      <c r="J188" s="34" t="str">
        <f t="shared" si="46"/>
        <v>n.v.t.</v>
      </c>
      <c r="K188" s="96"/>
      <c r="L188" s="97"/>
    </row>
    <row r="189" spans="1:12" ht="32.25" customHeight="1" x14ac:dyDescent="0.25">
      <c r="A189" s="1"/>
      <c r="B189" s="32" t="s">
        <v>274</v>
      </c>
      <c r="C189" s="35" t="s">
        <v>303</v>
      </c>
      <c r="D189" s="33" t="s">
        <v>6</v>
      </c>
      <c r="E189" s="34" t="str">
        <f t="shared" si="48"/>
        <v>K.O.</v>
      </c>
      <c r="F189" s="35"/>
      <c r="G189" s="73"/>
      <c r="H189" s="36" t="str">
        <f t="shared" si="49"/>
        <v>n.v.t.</v>
      </c>
      <c r="I189" s="32" t="str">
        <f t="shared" si="50"/>
        <v>K.O.</v>
      </c>
      <c r="J189" s="34" t="str">
        <f t="shared" si="46"/>
        <v>n.v.t.</v>
      </c>
      <c r="K189" s="96"/>
      <c r="L189" s="97"/>
    </row>
    <row r="190" spans="1:12" ht="32.25" customHeight="1" x14ac:dyDescent="0.25">
      <c r="A190" s="1"/>
      <c r="B190" s="32" t="s">
        <v>275</v>
      </c>
      <c r="C190" s="35" t="s">
        <v>304</v>
      </c>
      <c r="D190" s="33" t="s">
        <v>6</v>
      </c>
      <c r="E190" s="34" t="str">
        <f t="shared" si="48"/>
        <v>K.O.</v>
      </c>
      <c r="F190" s="35"/>
      <c r="G190" s="73"/>
      <c r="H190" s="36" t="str">
        <f t="shared" si="49"/>
        <v>n.v.t.</v>
      </c>
      <c r="I190" s="32" t="str">
        <f t="shared" si="50"/>
        <v>K.O.</v>
      </c>
      <c r="J190" s="34" t="str">
        <f t="shared" si="46"/>
        <v>n.v.t.</v>
      </c>
      <c r="K190" s="96"/>
      <c r="L190" s="97"/>
    </row>
    <row r="191" spans="1:12" ht="46.5" customHeight="1" x14ac:dyDescent="0.25">
      <c r="A191" s="1"/>
      <c r="B191" s="32" t="s">
        <v>276</v>
      </c>
      <c r="C191" s="35" t="s">
        <v>305</v>
      </c>
      <c r="D191" s="33" t="s">
        <v>6</v>
      </c>
      <c r="E191" s="34" t="str">
        <f t="shared" si="48"/>
        <v>K.O.</v>
      </c>
      <c r="F191" s="35"/>
      <c r="G191" s="73"/>
      <c r="H191" s="36" t="str">
        <f t="shared" si="49"/>
        <v>n.v.t.</v>
      </c>
      <c r="I191" s="32" t="str">
        <f t="shared" si="50"/>
        <v>K.O.</v>
      </c>
      <c r="J191" s="34" t="str">
        <f t="shared" si="46"/>
        <v>n.v.t.</v>
      </c>
      <c r="K191" s="96"/>
      <c r="L191" s="97"/>
    </row>
    <row r="192" spans="1:12" ht="74.25" customHeight="1" x14ac:dyDescent="0.25">
      <c r="A192" s="1"/>
      <c r="B192" s="32" t="s">
        <v>277</v>
      </c>
      <c r="C192" s="35" t="s">
        <v>306</v>
      </c>
      <c r="D192" s="33" t="s">
        <v>6</v>
      </c>
      <c r="E192" s="34" t="str">
        <f t="shared" si="48"/>
        <v>K.O.</v>
      </c>
      <c r="F192" s="35"/>
      <c r="G192" s="73"/>
      <c r="H192" s="36" t="str">
        <f t="shared" si="49"/>
        <v>n.v.t.</v>
      </c>
      <c r="I192" s="32" t="str">
        <f t="shared" si="50"/>
        <v>K.O.</v>
      </c>
      <c r="J192" s="34" t="str">
        <f t="shared" si="46"/>
        <v>n.v.t.</v>
      </c>
      <c r="K192" s="96"/>
      <c r="L192" s="97"/>
    </row>
    <row r="193" spans="1:12" ht="54" customHeight="1" x14ac:dyDescent="0.25">
      <c r="A193" s="1"/>
      <c r="B193" s="32" t="s">
        <v>278</v>
      </c>
      <c r="C193" s="35" t="s">
        <v>307</v>
      </c>
      <c r="D193" s="33" t="s">
        <v>6</v>
      </c>
      <c r="E193" s="34" t="str">
        <f t="shared" si="48"/>
        <v>K.O.</v>
      </c>
      <c r="F193" s="35"/>
      <c r="G193" s="73"/>
      <c r="H193" s="36" t="str">
        <f t="shared" si="49"/>
        <v>n.v.t.</v>
      </c>
      <c r="I193" s="32" t="str">
        <f t="shared" si="50"/>
        <v>K.O.</v>
      </c>
      <c r="J193" s="34" t="str">
        <f t="shared" si="46"/>
        <v>n.v.t.</v>
      </c>
      <c r="K193" s="96"/>
      <c r="L193" s="97"/>
    </row>
    <row r="194" spans="1:12" ht="48.75" customHeight="1" x14ac:dyDescent="0.25">
      <c r="A194" s="1"/>
      <c r="B194" s="32" t="s">
        <v>279</v>
      </c>
      <c r="C194" s="35" t="s">
        <v>308</v>
      </c>
      <c r="D194" s="33" t="s">
        <v>6</v>
      </c>
      <c r="E194" s="34" t="str">
        <f t="shared" si="48"/>
        <v>K.O.</v>
      </c>
      <c r="F194" s="35"/>
      <c r="G194" s="73"/>
      <c r="H194" s="36" t="str">
        <f t="shared" si="49"/>
        <v>n.v.t.</v>
      </c>
      <c r="I194" s="32" t="str">
        <f t="shared" si="50"/>
        <v>K.O.</v>
      </c>
      <c r="J194" s="34" t="str">
        <f t="shared" si="46"/>
        <v>n.v.t.</v>
      </c>
      <c r="K194" s="96"/>
      <c r="L194" s="97"/>
    </row>
    <row r="195" spans="1:12" ht="30.75" customHeight="1" x14ac:dyDescent="0.25">
      <c r="A195" s="1"/>
      <c r="B195" s="32" t="s">
        <v>280</v>
      </c>
      <c r="C195" s="35" t="s">
        <v>309</v>
      </c>
      <c r="D195" s="33" t="s">
        <v>6</v>
      </c>
      <c r="E195" s="34" t="str">
        <f t="shared" si="48"/>
        <v>K.O.</v>
      </c>
      <c r="F195" s="35"/>
      <c r="G195" s="73"/>
      <c r="H195" s="36" t="str">
        <f t="shared" si="49"/>
        <v>n.v.t.</v>
      </c>
      <c r="I195" s="32" t="str">
        <f t="shared" si="50"/>
        <v>K.O.</v>
      </c>
      <c r="J195" s="34" t="str">
        <f t="shared" si="46"/>
        <v>n.v.t.</v>
      </c>
      <c r="K195" s="96"/>
      <c r="L195" s="97"/>
    </row>
    <row r="196" spans="1:12" ht="31.5" customHeight="1" x14ac:dyDescent="0.25">
      <c r="A196" s="1"/>
      <c r="B196" s="32" t="s">
        <v>281</v>
      </c>
      <c r="C196" s="35" t="s">
        <v>310</v>
      </c>
      <c r="D196" s="33" t="s">
        <v>6</v>
      </c>
      <c r="E196" s="34" t="str">
        <f t="shared" si="48"/>
        <v>K.O.</v>
      </c>
      <c r="F196" s="35"/>
      <c r="G196" s="73"/>
      <c r="H196" s="36" t="str">
        <f t="shared" si="49"/>
        <v>n.v.t.</v>
      </c>
      <c r="I196" s="32" t="str">
        <f t="shared" si="50"/>
        <v>K.O.</v>
      </c>
      <c r="J196" s="34" t="str">
        <f t="shared" si="46"/>
        <v>n.v.t.</v>
      </c>
      <c r="K196" s="96"/>
      <c r="L196" s="97"/>
    </row>
    <row r="197" spans="1:12" ht="37.5" customHeight="1" x14ac:dyDescent="0.25">
      <c r="A197" s="1"/>
      <c r="B197" s="32" t="s">
        <v>282</v>
      </c>
      <c r="C197" s="35" t="s">
        <v>311</v>
      </c>
      <c r="D197" s="33" t="s">
        <v>6</v>
      </c>
      <c r="E197" s="34" t="str">
        <f t="shared" si="48"/>
        <v>K.O.</v>
      </c>
      <c r="F197" s="35"/>
      <c r="G197" s="73"/>
      <c r="H197" s="36" t="str">
        <f t="shared" si="49"/>
        <v>n.v.t.</v>
      </c>
      <c r="I197" s="32" t="str">
        <f t="shared" si="50"/>
        <v>K.O.</v>
      </c>
      <c r="J197" s="34" t="str">
        <f t="shared" si="46"/>
        <v>n.v.t.</v>
      </c>
      <c r="K197" s="96"/>
      <c r="L197" s="97"/>
    </row>
    <row r="198" spans="1:12" ht="31.5" customHeight="1" x14ac:dyDescent="0.25">
      <c r="A198" s="1"/>
      <c r="B198" s="32" t="s">
        <v>283</v>
      </c>
      <c r="C198" s="35" t="s">
        <v>312</v>
      </c>
      <c r="D198" s="33" t="s">
        <v>11</v>
      </c>
      <c r="E198" s="34">
        <f t="shared" si="48"/>
        <v>1</v>
      </c>
      <c r="F198" s="35"/>
      <c r="G198" s="73"/>
      <c r="H198" s="36">
        <f t="shared" si="49"/>
        <v>15</v>
      </c>
      <c r="I198" s="32">
        <f t="shared" si="50"/>
        <v>0</v>
      </c>
      <c r="J198" s="34">
        <f t="shared" si="46"/>
        <v>0</v>
      </c>
      <c r="K198" s="96"/>
      <c r="L198" s="97"/>
    </row>
    <row r="199" spans="1:12" ht="44.25" customHeight="1" x14ac:dyDescent="0.25">
      <c r="A199" s="1"/>
      <c r="B199" s="32" t="s">
        <v>284</v>
      </c>
      <c r="C199" s="35" t="s">
        <v>313</v>
      </c>
      <c r="D199" s="33" t="s">
        <v>11</v>
      </c>
      <c r="E199" s="34">
        <f t="shared" si="48"/>
        <v>1</v>
      </c>
      <c r="F199" s="35"/>
      <c r="G199" s="73"/>
      <c r="H199" s="36">
        <f t="shared" si="49"/>
        <v>15</v>
      </c>
      <c r="I199" s="32">
        <f t="shared" si="50"/>
        <v>0</v>
      </c>
      <c r="J199" s="34">
        <f t="shared" si="46"/>
        <v>0</v>
      </c>
      <c r="K199" s="96"/>
      <c r="L199" s="97"/>
    </row>
    <row r="200" spans="1:12" ht="44.25" customHeight="1" x14ac:dyDescent="0.25">
      <c r="A200" s="1"/>
      <c r="B200" s="32" t="s">
        <v>285</v>
      </c>
      <c r="C200" s="35" t="s">
        <v>314</v>
      </c>
      <c r="D200" s="33" t="s">
        <v>11</v>
      </c>
      <c r="E200" s="34">
        <f t="shared" si="48"/>
        <v>1</v>
      </c>
      <c r="F200" s="35"/>
      <c r="G200" s="73"/>
      <c r="H200" s="36">
        <f t="shared" si="49"/>
        <v>15</v>
      </c>
      <c r="I200" s="32">
        <f t="shared" si="50"/>
        <v>0</v>
      </c>
      <c r="J200" s="34">
        <f t="shared" si="46"/>
        <v>0</v>
      </c>
      <c r="K200" s="96"/>
      <c r="L200" s="97"/>
    </row>
    <row r="201" spans="1:12" ht="299.25" customHeight="1" x14ac:dyDescent="0.25">
      <c r="A201" s="1"/>
      <c r="B201" s="32" t="s">
        <v>286</v>
      </c>
      <c r="C201" s="35" t="s">
        <v>315</v>
      </c>
      <c r="D201" s="33" t="s">
        <v>11</v>
      </c>
      <c r="E201" s="34">
        <f t="shared" si="48"/>
        <v>1</v>
      </c>
      <c r="F201" s="35"/>
      <c r="G201" s="73"/>
      <c r="H201" s="36">
        <f t="shared" si="49"/>
        <v>15</v>
      </c>
      <c r="I201" s="32">
        <f t="shared" si="50"/>
        <v>0</v>
      </c>
      <c r="J201" s="34">
        <f t="shared" si="46"/>
        <v>0</v>
      </c>
      <c r="K201" s="96"/>
      <c r="L201" s="97"/>
    </row>
    <row r="202" spans="1:12" ht="152.25" customHeight="1" x14ac:dyDescent="0.25">
      <c r="A202" s="1"/>
      <c r="B202" s="32" t="s">
        <v>287</v>
      </c>
      <c r="C202" s="35" t="s">
        <v>316</v>
      </c>
      <c r="D202" s="33" t="s">
        <v>11</v>
      </c>
      <c r="E202" s="34">
        <f t="shared" si="48"/>
        <v>1</v>
      </c>
      <c r="F202" s="35"/>
      <c r="G202" s="73"/>
      <c r="H202" s="36">
        <f t="shared" si="49"/>
        <v>15</v>
      </c>
      <c r="I202" s="32">
        <f t="shared" si="50"/>
        <v>0</v>
      </c>
      <c r="J202" s="34">
        <f t="shared" si="46"/>
        <v>0</v>
      </c>
      <c r="K202" s="96"/>
      <c r="L202" s="97"/>
    </row>
    <row r="203" spans="1:12" ht="147" customHeight="1" x14ac:dyDescent="0.25">
      <c r="A203" s="1"/>
      <c r="B203" s="32" t="s">
        <v>288</v>
      </c>
      <c r="C203" s="35" t="s">
        <v>317</v>
      </c>
      <c r="D203" s="33" t="s">
        <v>11</v>
      </c>
      <c r="E203" s="34">
        <f t="shared" si="48"/>
        <v>1</v>
      </c>
      <c r="F203" s="35"/>
      <c r="G203" s="73"/>
      <c r="H203" s="36">
        <f t="shared" si="49"/>
        <v>15</v>
      </c>
      <c r="I203" s="32">
        <f t="shared" si="50"/>
        <v>0</v>
      </c>
      <c r="J203" s="34">
        <f t="shared" si="46"/>
        <v>0</v>
      </c>
      <c r="K203" s="96"/>
      <c r="L203" s="97"/>
    </row>
    <row r="204" spans="1:12" ht="33" customHeight="1" x14ac:dyDescent="0.25">
      <c r="A204" s="1"/>
      <c r="B204" s="32" t="s">
        <v>289</v>
      </c>
      <c r="C204" s="35" t="s">
        <v>318</v>
      </c>
      <c r="D204" s="33" t="s">
        <v>11</v>
      </c>
      <c r="E204" s="34">
        <f t="shared" si="48"/>
        <v>1</v>
      </c>
      <c r="F204" s="35"/>
      <c r="G204" s="73"/>
      <c r="H204" s="36">
        <f t="shared" si="49"/>
        <v>15</v>
      </c>
      <c r="I204" s="32">
        <f t="shared" si="50"/>
        <v>0</v>
      </c>
      <c r="J204" s="34">
        <f t="shared" si="46"/>
        <v>0</v>
      </c>
      <c r="K204" s="96"/>
      <c r="L204" s="97"/>
    </row>
    <row r="205" spans="1:12" ht="41.25" customHeight="1" x14ac:dyDescent="0.25">
      <c r="A205" s="1"/>
      <c r="B205" s="32" t="s">
        <v>290</v>
      </c>
      <c r="C205" s="35" t="s">
        <v>319</v>
      </c>
      <c r="D205" s="33" t="s">
        <v>11</v>
      </c>
      <c r="E205" s="34">
        <f t="shared" si="48"/>
        <v>1</v>
      </c>
      <c r="F205" s="35"/>
      <c r="G205" s="73"/>
      <c r="H205" s="36">
        <f t="shared" si="49"/>
        <v>15</v>
      </c>
      <c r="I205" s="32">
        <f t="shared" si="50"/>
        <v>0</v>
      </c>
      <c r="J205" s="34">
        <f t="shared" si="46"/>
        <v>0</v>
      </c>
      <c r="K205" s="96"/>
      <c r="L205" s="97"/>
    </row>
    <row r="206" spans="1:12" ht="33.75" customHeight="1" x14ac:dyDescent="0.25">
      <c r="A206" s="1"/>
      <c r="B206" s="32" t="s">
        <v>291</v>
      </c>
      <c r="C206" s="35" t="s">
        <v>320</v>
      </c>
      <c r="D206" s="33" t="s">
        <v>11</v>
      </c>
      <c r="E206" s="34">
        <f t="shared" si="48"/>
        <v>1</v>
      </c>
      <c r="F206" s="35"/>
      <c r="G206" s="73"/>
      <c r="H206" s="36">
        <f t="shared" si="49"/>
        <v>15</v>
      </c>
      <c r="I206" s="32">
        <f t="shared" si="50"/>
        <v>0</v>
      </c>
      <c r="J206" s="34">
        <f t="shared" si="46"/>
        <v>0</v>
      </c>
      <c r="K206" s="96"/>
      <c r="L206" s="97"/>
    </row>
    <row r="207" spans="1:12" ht="15.75" thickBot="1" x14ac:dyDescent="0.3">
      <c r="A207" s="1"/>
      <c r="B207" s="42"/>
      <c r="C207" s="120" t="s">
        <v>13</v>
      </c>
      <c r="D207" s="120"/>
      <c r="E207" s="120"/>
      <c r="F207" s="120"/>
      <c r="G207" s="38"/>
      <c r="H207" s="39">
        <f>SUM(H178:H206)</f>
        <v>135</v>
      </c>
      <c r="I207" s="40" t="str">
        <f>IF(COUNTIF(I178:I206,$G$7)&gt;0,$G$7,SUM(I178:I206))</f>
        <v>K.O.</v>
      </c>
      <c r="J207" s="78" t="str">
        <f>IF(I207=$G$7,"n.v.t.",I207/H207)</f>
        <v>n.v.t.</v>
      </c>
      <c r="K207" s="85"/>
      <c r="L207" s="86"/>
    </row>
    <row r="208" spans="1:12" x14ac:dyDescent="0.25">
      <c r="A208" s="1"/>
      <c r="B208" s="1"/>
      <c r="C208" s="47"/>
      <c r="D208" s="24"/>
      <c r="E208" s="24"/>
      <c r="F208" s="24"/>
      <c r="G208" s="1"/>
      <c r="H208" s="1"/>
      <c r="I208" s="1"/>
      <c r="J208" s="1"/>
      <c r="K208" s="1"/>
      <c r="L208" s="1"/>
    </row>
    <row r="209" spans="1:12" x14ac:dyDescent="0.25">
      <c r="A209" s="41"/>
      <c r="B209" s="65" t="s">
        <v>321</v>
      </c>
      <c r="C209" s="27"/>
      <c r="D209" s="27"/>
      <c r="E209" s="27"/>
      <c r="F209" s="27"/>
      <c r="G209" s="27"/>
      <c r="H209" s="27"/>
      <c r="I209" s="27"/>
      <c r="J209" s="28"/>
      <c r="K209" s="27"/>
      <c r="L209" s="28"/>
    </row>
    <row r="210" spans="1:12" ht="26.25" thickBot="1" x14ac:dyDescent="0.3">
      <c r="A210" s="41"/>
      <c r="B210" s="69" t="s">
        <v>1</v>
      </c>
      <c r="C210" s="69" t="s">
        <v>2</v>
      </c>
      <c r="D210" s="70" t="s">
        <v>3</v>
      </c>
      <c r="E210" s="70" t="s">
        <v>8</v>
      </c>
      <c r="F210" s="70" t="s">
        <v>0</v>
      </c>
      <c r="G210" s="70" t="s">
        <v>9</v>
      </c>
      <c r="H210" s="70" t="s">
        <v>10</v>
      </c>
      <c r="I210" s="71" t="s">
        <v>12</v>
      </c>
      <c r="J210" s="70" t="s">
        <v>14</v>
      </c>
      <c r="K210" s="79" t="s">
        <v>71</v>
      </c>
      <c r="L210" s="80" t="s">
        <v>72</v>
      </c>
    </row>
    <row r="211" spans="1:12" ht="90" customHeight="1" x14ac:dyDescent="0.25">
      <c r="A211" s="1"/>
      <c r="B211" s="32" t="s">
        <v>322</v>
      </c>
      <c r="C211" s="35" t="s">
        <v>328</v>
      </c>
      <c r="D211" s="33" t="s">
        <v>11</v>
      </c>
      <c r="E211" s="34">
        <f t="shared" ref="E211:E216" si="51">IF(D211="",,VLOOKUP(D211,$B$7:$G$8,6,FALSE))</f>
        <v>1</v>
      </c>
      <c r="F211" s="35"/>
      <c r="G211" s="73"/>
      <c r="H211" s="36">
        <f>IF(E211=$G$7,"n.v.t.",E211*$H$8)</f>
        <v>15</v>
      </c>
      <c r="I211" s="32">
        <f t="shared" ref="I211:I216" si="52">IF(E211=$G$7,IF(G211=$G$12,"IN",$G$7),(G211/$G$12)*H211)</f>
        <v>0</v>
      </c>
      <c r="J211" s="34">
        <f t="shared" ref="J211:J216" si="53">IF(E211=$G$7,"n.v.t.",I211/$H$217)</f>
        <v>0</v>
      </c>
      <c r="K211" s="81"/>
      <c r="L211" s="82"/>
    </row>
    <row r="212" spans="1:12" ht="138.75" customHeight="1" x14ac:dyDescent="0.25">
      <c r="A212" s="1"/>
      <c r="B212" s="32" t="s">
        <v>323</v>
      </c>
      <c r="C212" s="35" t="s">
        <v>329</v>
      </c>
      <c r="D212" s="33" t="s">
        <v>11</v>
      </c>
      <c r="E212" s="34">
        <f t="shared" si="51"/>
        <v>1</v>
      </c>
      <c r="F212" s="35"/>
      <c r="G212" s="73"/>
      <c r="H212" s="36">
        <f t="shared" ref="H212:H215" si="54">IF(E212=$G$7,"n.v.t.",E212*$H$8)</f>
        <v>15</v>
      </c>
      <c r="I212" s="32">
        <f t="shared" si="52"/>
        <v>0</v>
      </c>
      <c r="J212" s="34">
        <f t="shared" si="53"/>
        <v>0</v>
      </c>
      <c r="K212" s="83"/>
      <c r="L212" s="84"/>
    </row>
    <row r="213" spans="1:12" ht="76.5" x14ac:dyDescent="0.25">
      <c r="A213" s="1"/>
      <c r="B213" s="32" t="s">
        <v>324</v>
      </c>
      <c r="C213" s="35" t="s">
        <v>330</v>
      </c>
      <c r="D213" s="33" t="s">
        <v>11</v>
      </c>
      <c r="E213" s="34">
        <f t="shared" si="51"/>
        <v>1</v>
      </c>
      <c r="F213" s="35"/>
      <c r="G213" s="73"/>
      <c r="H213" s="36">
        <f t="shared" si="54"/>
        <v>15</v>
      </c>
      <c r="I213" s="32">
        <f t="shared" si="52"/>
        <v>0</v>
      </c>
      <c r="J213" s="34">
        <f t="shared" si="53"/>
        <v>0</v>
      </c>
      <c r="K213" s="83"/>
      <c r="L213" s="84"/>
    </row>
    <row r="214" spans="1:12" ht="59.25" customHeight="1" x14ac:dyDescent="0.25">
      <c r="A214" s="1"/>
      <c r="B214" s="32" t="s">
        <v>325</v>
      </c>
      <c r="C214" s="35" t="s">
        <v>331</v>
      </c>
      <c r="D214" s="33" t="s">
        <v>11</v>
      </c>
      <c r="E214" s="34">
        <f t="shared" si="51"/>
        <v>1</v>
      </c>
      <c r="F214" s="35"/>
      <c r="G214" s="73"/>
      <c r="H214" s="36">
        <f t="shared" si="54"/>
        <v>15</v>
      </c>
      <c r="I214" s="32">
        <f t="shared" si="52"/>
        <v>0</v>
      </c>
      <c r="J214" s="34">
        <f t="shared" si="53"/>
        <v>0</v>
      </c>
      <c r="K214" s="83"/>
      <c r="L214" s="84"/>
    </row>
    <row r="215" spans="1:12" ht="63.75" x14ac:dyDescent="0.25">
      <c r="A215" s="1"/>
      <c r="B215" s="32" t="s">
        <v>326</v>
      </c>
      <c r="C215" s="35" t="s">
        <v>332</v>
      </c>
      <c r="D215" s="33" t="s">
        <v>11</v>
      </c>
      <c r="E215" s="34">
        <f t="shared" si="51"/>
        <v>1</v>
      </c>
      <c r="F215" s="35"/>
      <c r="G215" s="73"/>
      <c r="H215" s="36">
        <f t="shared" si="54"/>
        <v>15</v>
      </c>
      <c r="I215" s="32">
        <f t="shared" si="52"/>
        <v>0</v>
      </c>
      <c r="J215" s="34">
        <f t="shared" si="53"/>
        <v>0</v>
      </c>
      <c r="K215" s="83"/>
      <c r="L215" s="84"/>
    </row>
    <row r="216" spans="1:12" ht="96" customHeight="1" x14ac:dyDescent="0.25">
      <c r="A216" s="1"/>
      <c r="B216" s="32" t="s">
        <v>327</v>
      </c>
      <c r="C216" s="35" t="s">
        <v>333</v>
      </c>
      <c r="D216" s="33" t="s">
        <v>11</v>
      </c>
      <c r="E216" s="34">
        <f t="shared" si="51"/>
        <v>1</v>
      </c>
      <c r="F216" s="35"/>
      <c r="G216" s="73"/>
      <c r="H216" s="36">
        <f t="shared" ref="H216" si="55">IF(E216=$G$7,"n.v.t.",E216*$H$8)</f>
        <v>15</v>
      </c>
      <c r="I216" s="32">
        <f t="shared" si="52"/>
        <v>0</v>
      </c>
      <c r="J216" s="34">
        <f t="shared" si="53"/>
        <v>0</v>
      </c>
      <c r="K216" s="96"/>
      <c r="L216" s="97"/>
    </row>
    <row r="217" spans="1:12" ht="15.75" thickBot="1" x14ac:dyDescent="0.3">
      <c r="A217" s="1"/>
      <c r="B217" s="1"/>
      <c r="C217" s="120" t="s">
        <v>13</v>
      </c>
      <c r="D217" s="120"/>
      <c r="E217" s="120"/>
      <c r="F217" s="120"/>
      <c r="G217" s="38"/>
      <c r="H217" s="39">
        <f>SUM(H211:H216)</f>
        <v>90</v>
      </c>
      <c r="I217" s="40">
        <f>IF(COUNTIF(I211:I216,$G$7)&gt;0,$G$7,SUM(I211:I216))</f>
        <v>0</v>
      </c>
      <c r="J217" s="78">
        <f>IF(I217=$G$7,"n.v.t.",I217/H217)</f>
        <v>0</v>
      </c>
      <c r="K217" s="85"/>
      <c r="L217" s="86"/>
    </row>
    <row r="218" spans="1:12" x14ac:dyDescent="0.25">
      <c r="A218" s="1"/>
      <c r="B218" s="1"/>
      <c r="C218" s="1"/>
      <c r="D218" s="1"/>
      <c r="E218" s="1"/>
      <c r="F218" s="1"/>
      <c r="G218" s="1"/>
      <c r="H218" s="1"/>
      <c r="I218" s="1"/>
      <c r="J218" s="1"/>
      <c r="K218" s="1"/>
      <c r="L218" s="1"/>
    </row>
    <row r="219" spans="1:12" x14ac:dyDescent="0.25">
      <c r="A219" s="1"/>
      <c r="B219" s="1"/>
      <c r="C219" s="1"/>
      <c r="D219" s="1"/>
      <c r="E219" s="1"/>
      <c r="F219" s="1"/>
      <c r="G219" s="1"/>
      <c r="H219" s="1"/>
      <c r="I219" s="1"/>
      <c r="J219" s="1"/>
      <c r="K219" s="1"/>
      <c r="L219" s="1"/>
    </row>
    <row r="220" spans="1:12" x14ac:dyDescent="0.25">
      <c r="A220" s="41"/>
      <c r="B220" s="65" t="s">
        <v>334</v>
      </c>
      <c r="C220" s="27"/>
      <c r="D220" s="27"/>
      <c r="E220" s="27"/>
      <c r="F220" s="27"/>
      <c r="G220" s="27"/>
      <c r="H220" s="27"/>
      <c r="I220" s="27"/>
      <c r="J220" s="28"/>
      <c r="K220" s="27"/>
      <c r="L220" s="28"/>
    </row>
    <row r="221" spans="1:12" ht="26.25" thickBot="1" x14ac:dyDescent="0.3">
      <c r="A221" s="41"/>
      <c r="B221" s="69" t="s">
        <v>1</v>
      </c>
      <c r="C221" s="69" t="s">
        <v>2</v>
      </c>
      <c r="D221" s="70" t="s">
        <v>3</v>
      </c>
      <c r="E221" s="70" t="s">
        <v>8</v>
      </c>
      <c r="F221" s="70" t="s">
        <v>0</v>
      </c>
      <c r="G221" s="70" t="s">
        <v>9</v>
      </c>
      <c r="H221" s="70" t="s">
        <v>10</v>
      </c>
      <c r="I221" s="71" t="s">
        <v>12</v>
      </c>
      <c r="J221" s="70" t="s">
        <v>14</v>
      </c>
      <c r="K221" s="79" t="s">
        <v>71</v>
      </c>
      <c r="L221" s="80" t="s">
        <v>72</v>
      </c>
    </row>
    <row r="222" spans="1:12" ht="48" customHeight="1" x14ac:dyDescent="0.25">
      <c r="A222" s="1"/>
      <c r="B222" s="32" t="s">
        <v>373</v>
      </c>
      <c r="C222" s="111" t="s">
        <v>335</v>
      </c>
      <c r="D222" s="33" t="s">
        <v>6</v>
      </c>
      <c r="E222" s="34" t="str">
        <f>IF(D222="",,VLOOKUP(D222,$B$7:$G$8,6,FALSE))</f>
        <v>K.O.</v>
      </c>
      <c r="F222" s="35"/>
      <c r="G222" s="73"/>
      <c r="H222" s="36" t="str">
        <f>IF(E222=$G$7,"n.v.t.",E222*$H$8)</f>
        <v>n.v.t.</v>
      </c>
      <c r="I222" s="32" t="str">
        <f>IF(E222=$G$7,IF(G222=$G$12,"IN",$G$7),(G222/$G$12)*H222)</f>
        <v>K.O.</v>
      </c>
      <c r="J222" s="34" t="str">
        <f t="shared" ref="J222:J252" si="56">IF(E222=$G$7,"n.v.t.",I222/$H$253)</f>
        <v>n.v.t.</v>
      </c>
      <c r="K222" s="87"/>
      <c r="L222" s="88"/>
    </row>
    <row r="223" spans="1:12" ht="36.75" customHeight="1" x14ac:dyDescent="0.25">
      <c r="A223" s="1"/>
      <c r="B223" s="32" t="s">
        <v>374</v>
      </c>
      <c r="C223" s="110" t="s">
        <v>336</v>
      </c>
      <c r="D223" s="33" t="s">
        <v>6</v>
      </c>
      <c r="E223" s="34" t="str">
        <f>IF(D223="",,VLOOKUP(D223,$B$7:$G$8,6,FALSE))</f>
        <v>K.O.</v>
      </c>
      <c r="F223" s="35"/>
      <c r="G223" s="73"/>
      <c r="H223" s="36" t="str">
        <f t="shared" ref="H223:H226" si="57">IF(E223=$G$7,"n.v.t.",E223*$H$8)</f>
        <v>n.v.t.</v>
      </c>
      <c r="I223" s="32" t="str">
        <f>IF(E223=$G$7,IF(G223=$G$12,"IN",$G$7),(G223/$G$12)*H223)</f>
        <v>K.O.</v>
      </c>
      <c r="J223" s="34" t="str">
        <f t="shared" si="56"/>
        <v>n.v.t.</v>
      </c>
      <c r="K223" s="83"/>
      <c r="L223" s="84"/>
    </row>
    <row r="224" spans="1:12" ht="48" customHeight="1" x14ac:dyDescent="0.25">
      <c r="A224" s="1"/>
      <c r="B224" s="32" t="s">
        <v>375</v>
      </c>
      <c r="C224" s="110" t="s">
        <v>337</v>
      </c>
      <c r="D224" s="33" t="s">
        <v>6</v>
      </c>
      <c r="E224" s="34" t="str">
        <f>IF(D224="",,VLOOKUP(D224,$B$7:$G$8,6,FALSE))</f>
        <v>K.O.</v>
      </c>
      <c r="F224" s="35"/>
      <c r="G224" s="73"/>
      <c r="H224" s="36" t="str">
        <f t="shared" si="57"/>
        <v>n.v.t.</v>
      </c>
      <c r="I224" s="32" t="str">
        <f>IF(E224=$G$7,IF(G224=$G$12,"IN",$G$7),(G224/$G$12)*H224)</f>
        <v>K.O.</v>
      </c>
      <c r="J224" s="34" t="str">
        <f t="shared" si="56"/>
        <v>n.v.t.</v>
      </c>
      <c r="K224" s="83"/>
      <c r="L224" s="84"/>
    </row>
    <row r="225" spans="1:12" ht="30" customHeight="1" x14ac:dyDescent="0.25">
      <c r="A225" s="1"/>
      <c r="B225" s="32" t="s">
        <v>376</v>
      </c>
      <c r="C225" s="110" t="s">
        <v>338</v>
      </c>
      <c r="D225" s="33" t="s">
        <v>6</v>
      </c>
      <c r="E225" s="34" t="str">
        <f>IF(D225="",,VLOOKUP(D225,$B$7:$G$8,6,FALSE))</f>
        <v>K.O.</v>
      </c>
      <c r="F225" s="35"/>
      <c r="G225" s="73"/>
      <c r="H225" s="36" t="str">
        <f t="shared" si="57"/>
        <v>n.v.t.</v>
      </c>
      <c r="I225" s="32" t="str">
        <f>IF(E225=$G$7,IF(G225=$G$12,"IN",$G$7),(G225/$G$12)*H225)</f>
        <v>K.O.</v>
      </c>
      <c r="J225" s="34" t="str">
        <f t="shared" si="56"/>
        <v>n.v.t.</v>
      </c>
      <c r="K225" s="83"/>
      <c r="L225" s="84"/>
    </row>
    <row r="226" spans="1:12" ht="33" customHeight="1" x14ac:dyDescent="0.25">
      <c r="A226" s="1"/>
      <c r="B226" s="32" t="s">
        <v>377</v>
      </c>
      <c r="C226" s="110" t="s">
        <v>339</v>
      </c>
      <c r="D226" s="33" t="s">
        <v>6</v>
      </c>
      <c r="E226" s="34" t="str">
        <f>IF(D226="",,VLOOKUP(D226,$B$7:$G$8,6,FALSE))</f>
        <v>K.O.</v>
      </c>
      <c r="F226" s="35"/>
      <c r="G226" s="73"/>
      <c r="H226" s="36" t="str">
        <f t="shared" si="57"/>
        <v>n.v.t.</v>
      </c>
      <c r="I226" s="32" t="str">
        <f>IF(E226=$G$7,IF(G226=$G$12,"IN",$G$7),(G226/$G$12)*H226)</f>
        <v>K.O.</v>
      </c>
      <c r="J226" s="34" t="str">
        <f t="shared" si="56"/>
        <v>n.v.t.</v>
      </c>
      <c r="K226" s="83"/>
      <c r="L226" s="84"/>
    </row>
    <row r="227" spans="1:12" ht="30" customHeight="1" x14ac:dyDescent="0.25">
      <c r="A227" s="1"/>
      <c r="B227" s="32" t="s">
        <v>378</v>
      </c>
      <c r="C227" s="110" t="s">
        <v>340</v>
      </c>
      <c r="D227" s="33" t="s">
        <v>6</v>
      </c>
      <c r="E227" s="34" t="str">
        <f t="shared" ref="E227:E252" si="58">IF(D227="",,VLOOKUP(D227,$B$7:$G$8,6,FALSE))</f>
        <v>K.O.</v>
      </c>
      <c r="F227" s="35"/>
      <c r="G227" s="73"/>
      <c r="H227" s="36" t="str">
        <f t="shared" ref="H227:H252" si="59">IF(E227=$G$7,"n.v.t.",E227*$H$8)</f>
        <v>n.v.t.</v>
      </c>
      <c r="I227" s="32" t="str">
        <f t="shared" ref="I227:I252" si="60">IF(E227=$G$7,IF(G227=$G$12,"IN",$G$7),(G227/$G$12)*H227)</f>
        <v>K.O.</v>
      </c>
      <c r="J227" s="34" t="str">
        <f t="shared" si="56"/>
        <v>n.v.t.</v>
      </c>
      <c r="K227" s="96"/>
      <c r="L227" s="97"/>
    </row>
    <row r="228" spans="1:12" ht="33" customHeight="1" x14ac:dyDescent="0.25">
      <c r="A228" s="1"/>
      <c r="B228" s="32" t="s">
        <v>379</v>
      </c>
      <c r="C228" s="110" t="s">
        <v>341</v>
      </c>
      <c r="D228" s="33" t="s">
        <v>6</v>
      </c>
      <c r="E228" s="34" t="str">
        <f t="shared" si="58"/>
        <v>K.O.</v>
      </c>
      <c r="F228" s="35"/>
      <c r="G228" s="73"/>
      <c r="H228" s="36" t="str">
        <f t="shared" si="59"/>
        <v>n.v.t.</v>
      </c>
      <c r="I228" s="32" t="str">
        <f t="shared" si="60"/>
        <v>K.O.</v>
      </c>
      <c r="J228" s="34" t="str">
        <f t="shared" si="56"/>
        <v>n.v.t.</v>
      </c>
      <c r="K228" s="96"/>
      <c r="L228" s="97"/>
    </row>
    <row r="229" spans="1:12" ht="33.75" customHeight="1" x14ac:dyDescent="0.25">
      <c r="A229" s="1"/>
      <c r="B229" s="32" t="s">
        <v>380</v>
      </c>
      <c r="C229" s="110" t="s">
        <v>342</v>
      </c>
      <c r="D229" s="33" t="s">
        <v>6</v>
      </c>
      <c r="E229" s="34" t="str">
        <f t="shared" si="58"/>
        <v>K.O.</v>
      </c>
      <c r="F229" s="35"/>
      <c r="G229" s="73"/>
      <c r="H229" s="36" t="str">
        <f t="shared" si="59"/>
        <v>n.v.t.</v>
      </c>
      <c r="I229" s="32" t="str">
        <f t="shared" si="60"/>
        <v>K.O.</v>
      </c>
      <c r="J229" s="34" t="str">
        <f t="shared" si="56"/>
        <v>n.v.t.</v>
      </c>
      <c r="K229" s="96"/>
      <c r="L229" s="97"/>
    </row>
    <row r="230" spans="1:12" ht="44.25" customHeight="1" x14ac:dyDescent="0.25">
      <c r="A230" s="1"/>
      <c r="B230" s="32" t="s">
        <v>381</v>
      </c>
      <c r="C230" s="110" t="s">
        <v>343</v>
      </c>
      <c r="D230" s="33" t="s">
        <v>6</v>
      </c>
      <c r="E230" s="34" t="str">
        <f t="shared" si="58"/>
        <v>K.O.</v>
      </c>
      <c r="F230" s="35"/>
      <c r="G230" s="73"/>
      <c r="H230" s="36" t="str">
        <f t="shared" si="59"/>
        <v>n.v.t.</v>
      </c>
      <c r="I230" s="32" t="str">
        <f t="shared" si="60"/>
        <v>K.O.</v>
      </c>
      <c r="J230" s="34" t="str">
        <f t="shared" si="56"/>
        <v>n.v.t.</v>
      </c>
      <c r="K230" s="96"/>
      <c r="L230" s="97"/>
    </row>
    <row r="231" spans="1:12" ht="48" customHeight="1" x14ac:dyDescent="0.25">
      <c r="A231" s="1"/>
      <c r="B231" s="32" t="s">
        <v>382</v>
      </c>
      <c r="C231" s="110" t="s">
        <v>344</v>
      </c>
      <c r="D231" s="33" t="s">
        <v>6</v>
      </c>
      <c r="E231" s="34" t="str">
        <f t="shared" si="58"/>
        <v>K.O.</v>
      </c>
      <c r="F231" s="35"/>
      <c r="G231" s="73"/>
      <c r="H231" s="36" t="str">
        <f t="shared" si="59"/>
        <v>n.v.t.</v>
      </c>
      <c r="I231" s="32" t="str">
        <f t="shared" si="60"/>
        <v>K.O.</v>
      </c>
      <c r="J231" s="34" t="str">
        <f t="shared" si="56"/>
        <v>n.v.t.</v>
      </c>
      <c r="K231" s="96"/>
      <c r="L231" s="97"/>
    </row>
    <row r="232" spans="1:12" ht="33.75" customHeight="1" x14ac:dyDescent="0.25">
      <c r="A232" s="1"/>
      <c r="B232" s="32" t="s">
        <v>383</v>
      </c>
      <c r="C232" s="110" t="s">
        <v>345</v>
      </c>
      <c r="D232" s="33" t="s">
        <v>6</v>
      </c>
      <c r="E232" s="34" t="str">
        <f t="shared" si="58"/>
        <v>K.O.</v>
      </c>
      <c r="F232" s="35"/>
      <c r="G232" s="73"/>
      <c r="H232" s="36" t="str">
        <f t="shared" si="59"/>
        <v>n.v.t.</v>
      </c>
      <c r="I232" s="32" t="str">
        <f t="shared" si="60"/>
        <v>K.O.</v>
      </c>
      <c r="J232" s="34" t="str">
        <f t="shared" si="56"/>
        <v>n.v.t.</v>
      </c>
      <c r="K232" s="96"/>
      <c r="L232" s="97"/>
    </row>
    <row r="233" spans="1:12" ht="36.75" customHeight="1" x14ac:dyDescent="0.25">
      <c r="A233" s="1"/>
      <c r="B233" s="32" t="s">
        <v>384</v>
      </c>
      <c r="C233" s="110" t="s">
        <v>346</v>
      </c>
      <c r="D233" s="33" t="s">
        <v>6</v>
      </c>
      <c r="E233" s="34" t="str">
        <f t="shared" si="58"/>
        <v>K.O.</v>
      </c>
      <c r="F233" s="35"/>
      <c r="G233" s="73"/>
      <c r="H233" s="36" t="str">
        <f t="shared" si="59"/>
        <v>n.v.t.</v>
      </c>
      <c r="I233" s="32" t="str">
        <f t="shared" si="60"/>
        <v>K.O.</v>
      </c>
      <c r="J233" s="34" t="str">
        <f t="shared" si="56"/>
        <v>n.v.t.</v>
      </c>
      <c r="K233" s="96"/>
      <c r="L233" s="97"/>
    </row>
    <row r="234" spans="1:12" ht="37.5" customHeight="1" x14ac:dyDescent="0.25">
      <c r="A234" s="1"/>
      <c r="B234" s="32" t="s">
        <v>385</v>
      </c>
      <c r="C234" s="110" t="s">
        <v>347</v>
      </c>
      <c r="D234" s="33" t="s">
        <v>6</v>
      </c>
      <c r="E234" s="34" t="str">
        <f t="shared" si="58"/>
        <v>K.O.</v>
      </c>
      <c r="F234" s="35"/>
      <c r="G234" s="73"/>
      <c r="H234" s="36" t="str">
        <f t="shared" si="59"/>
        <v>n.v.t.</v>
      </c>
      <c r="I234" s="32" t="str">
        <f t="shared" si="60"/>
        <v>K.O.</v>
      </c>
      <c r="J234" s="34" t="str">
        <f t="shared" si="56"/>
        <v>n.v.t.</v>
      </c>
      <c r="K234" s="96"/>
      <c r="L234" s="97"/>
    </row>
    <row r="235" spans="1:12" ht="31.5" customHeight="1" x14ac:dyDescent="0.25">
      <c r="A235" s="1"/>
      <c r="B235" s="32" t="s">
        <v>386</v>
      </c>
      <c r="C235" s="110" t="s">
        <v>348</v>
      </c>
      <c r="D235" s="33" t="s">
        <v>6</v>
      </c>
      <c r="E235" s="34" t="str">
        <f t="shared" si="58"/>
        <v>K.O.</v>
      </c>
      <c r="F235" s="35"/>
      <c r="G235" s="73"/>
      <c r="H235" s="36" t="str">
        <f t="shared" si="59"/>
        <v>n.v.t.</v>
      </c>
      <c r="I235" s="32" t="str">
        <f t="shared" si="60"/>
        <v>K.O.</v>
      </c>
      <c r="J235" s="34" t="str">
        <f t="shared" si="56"/>
        <v>n.v.t.</v>
      </c>
      <c r="K235" s="96"/>
      <c r="L235" s="97"/>
    </row>
    <row r="236" spans="1:12" ht="46.5" customHeight="1" x14ac:dyDescent="0.25">
      <c r="A236" s="1"/>
      <c r="B236" s="32" t="s">
        <v>387</v>
      </c>
      <c r="C236" s="110" t="s">
        <v>349</v>
      </c>
      <c r="D236" s="33" t="s">
        <v>6</v>
      </c>
      <c r="E236" s="34" t="str">
        <f t="shared" si="58"/>
        <v>K.O.</v>
      </c>
      <c r="F236" s="35"/>
      <c r="G236" s="73"/>
      <c r="H236" s="36" t="str">
        <f t="shared" si="59"/>
        <v>n.v.t.</v>
      </c>
      <c r="I236" s="32" t="str">
        <f t="shared" si="60"/>
        <v>K.O.</v>
      </c>
      <c r="J236" s="34" t="str">
        <f t="shared" si="56"/>
        <v>n.v.t.</v>
      </c>
      <c r="K236" s="96"/>
      <c r="L236" s="97"/>
    </row>
    <row r="237" spans="1:12" ht="39.75" customHeight="1" x14ac:dyDescent="0.25">
      <c r="A237" s="1"/>
      <c r="B237" s="32" t="s">
        <v>388</v>
      </c>
      <c r="C237" s="110" t="s">
        <v>350</v>
      </c>
      <c r="D237" s="33" t="s">
        <v>6</v>
      </c>
      <c r="E237" s="34" t="str">
        <f t="shared" si="58"/>
        <v>K.O.</v>
      </c>
      <c r="F237" s="35"/>
      <c r="G237" s="73"/>
      <c r="H237" s="36" t="str">
        <f t="shared" si="59"/>
        <v>n.v.t.</v>
      </c>
      <c r="I237" s="32" t="str">
        <f t="shared" si="60"/>
        <v>K.O.</v>
      </c>
      <c r="J237" s="34" t="str">
        <f t="shared" si="56"/>
        <v>n.v.t.</v>
      </c>
      <c r="K237" s="96"/>
      <c r="L237" s="97"/>
    </row>
    <row r="238" spans="1:12" ht="32.25" customHeight="1" x14ac:dyDescent="0.25">
      <c r="A238" s="1"/>
      <c r="B238" s="32" t="s">
        <v>389</v>
      </c>
      <c r="C238" s="110" t="s">
        <v>351</v>
      </c>
      <c r="D238" s="33" t="s">
        <v>6</v>
      </c>
      <c r="E238" s="34" t="str">
        <f t="shared" si="58"/>
        <v>K.O.</v>
      </c>
      <c r="F238" s="35"/>
      <c r="G238" s="73"/>
      <c r="H238" s="36" t="str">
        <f t="shared" si="59"/>
        <v>n.v.t.</v>
      </c>
      <c r="I238" s="32" t="str">
        <f t="shared" si="60"/>
        <v>K.O.</v>
      </c>
      <c r="J238" s="34" t="str">
        <f t="shared" si="56"/>
        <v>n.v.t.</v>
      </c>
      <c r="K238" s="96"/>
      <c r="L238" s="97"/>
    </row>
    <row r="239" spans="1:12" ht="45" customHeight="1" x14ac:dyDescent="0.25">
      <c r="A239" s="1"/>
      <c r="B239" s="32" t="s">
        <v>390</v>
      </c>
      <c r="C239" s="110" t="s">
        <v>352</v>
      </c>
      <c r="D239" s="33" t="s">
        <v>6</v>
      </c>
      <c r="E239" s="34" t="str">
        <f t="shared" si="58"/>
        <v>K.O.</v>
      </c>
      <c r="F239" s="35"/>
      <c r="G239" s="73"/>
      <c r="H239" s="36" t="str">
        <f t="shared" si="59"/>
        <v>n.v.t.</v>
      </c>
      <c r="I239" s="32" t="str">
        <f t="shared" si="60"/>
        <v>K.O.</v>
      </c>
      <c r="J239" s="34" t="str">
        <f t="shared" si="56"/>
        <v>n.v.t.</v>
      </c>
      <c r="K239" s="96"/>
      <c r="L239" s="97"/>
    </row>
    <row r="240" spans="1:12" ht="89.25" x14ac:dyDescent="0.25">
      <c r="A240" s="1"/>
      <c r="B240" s="32" t="s">
        <v>391</v>
      </c>
      <c r="C240" s="110" t="s">
        <v>353</v>
      </c>
      <c r="D240" s="33" t="s">
        <v>6</v>
      </c>
      <c r="E240" s="34" t="str">
        <f t="shared" si="58"/>
        <v>K.O.</v>
      </c>
      <c r="F240" s="35"/>
      <c r="G240" s="73"/>
      <c r="H240" s="36" t="str">
        <f t="shared" si="59"/>
        <v>n.v.t.</v>
      </c>
      <c r="I240" s="32" t="str">
        <f t="shared" si="60"/>
        <v>K.O.</v>
      </c>
      <c r="J240" s="34" t="str">
        <f t="shared" si="56"/>
        <v>n.v.t.</v>
      </c>
      <c r="K240" s="96"/>
      <c r="L240" s="97"/>
    </row>
    <row r="241" spans="1:12" ht="40.5" customHeight="1" x14ac:dyDescent="0.25">
      <c r="A241" s="1"/>
      <c r="B241" s="32" t="s">
        <v>392</v>
      </c>
      <c r="C241" s="110" t="s">
        <v>354</v>
      </c>
      <c r="D241" s="33" t="s">
        <v>6</v>
      </c>
      <c r="E241" s="34" t="str">
        <f t="shared" si="58"/>
        <v>K.O.</v>
      </c>
      <c r="F241" s="35"/>
      <c r="G241" s="73"/>
      <c r="H241" s="36" t="str">
        <f t="shared" si="59"/>
        <v>n.v.t.</v>
      </c>
      <c r="I241" s="32" t="str">
        <f t="shared" si="60"/>
        <v>K.O.</v>
      </c>
      <c r="J241" s="34" t="str">
        <f t="shared" si="56"/>
        <v>n.v.t.</v>
      </c>
      <c r="K241" s="96"/>
      <c r="L241" s="97"/>
    </row>
    <row r="242" spans="1:12" ht="35.25" customHeight="1" x14ac:dyDescent="0.25">
      <c r="A242" s="1"/>
      <c r="B242" s="32" t="s">
        <v>393</v>
      </c>
      <c r="C242" s="110" t="s">
        <v>355</v>
      </c>
      <c r="D242" s="33" t="s">
        <v>6</v>
      </c>
      <c r="E242" s="34" t="str">
        <f t="shared" si="58"/>
        <v>K.O.</v>
      </c>
      <c r="F242" s="35"/>
      <c r="G242" s="73"/>
      <c r="H242" s="36" t="str">
        <f t="shared" si="59"/>
        <v>n.v.t.</v>
      </c>
      <c r="I242" s="32" t="str">
        <f t="shared" si="60"/>
        <v>K.O.</v>
      </c>
      <c r="J242" s="34" t="str">
        <f t="shared" si="56"/>
        <v>n.v.t.</v>
      </c>
      <c r="K242" s="96"/>
      <c r="L242" s="97"/>
    </row>
    <row r="243" spans="1:12" ht="31.5" customHeight="1" x14ac:dyDescent="0.25">
      <c r="A243" s="1"/>
      <c r="B243" s="32" t="s">
        <v>394</v>
      </c>
      <c r="C243" s="110" t="s">
        <v>356</v>
      </c>
      <c r="D243" s="33" t="s">
        <v>6</v>
      </c>
      <c r="E243" s="34" t="str">
        <f t="shared" si="58"/>
        <v>K.O.</v>
      </c>
      <c r="F243" s="35"/>
      <c r="G243" s="73"/>
      <c r="H243" s="36" t="str">
        <f t="shared" si="59"/>
        <v>n.v.t.</v>
      </c>
      <c r="I243" s="32" t="str">
        <f t="shared" si="60"/>
        <v>K.O.</v>
      </c>
      <c r="J243" s="34" t="str">
        <f t="shared" si="56"/>
        <v>n.v.t.</v>
      </c>
      <c r="K243" s="96"/>
      <c r="L243" s="97"/>
    </row>
    <row r="244" spans="1:12" ht="48" customHeight="1" x14ac:dyDescent="0.25">
      <c r="A244" s="1"/>
      <c r="B244" s="32" t="s">
        <v>395</v>
      </c>
      <c r="C244" s="110" t="s">
        <v>357</v>
      </c>
      <c r="D244" s="33" t="s">
        <v>6</v>
      </c>
      <c r="E244" s="34" t="str">
        <f t="shared" si="58"/>
        <v>K.O.</v>
      </c>
      <c r="F244" s="35"/>
      <c r="G244" s="73"/>
      <c r="H244" s="36" t="str">
        <f t="shared" si="59"/>
        <v>n.v.t.</v>
      </c>
      <c r="I244" s="32" t="str">
        <f t="shared" si="60"/>
        <v>K.O.</v>
      </c>
      <c r="J244" s="34" t="str">
        <f t="shared" si="56"/>
        <v>n.v.t.</v>
      </c>
      <c r="K244" s="96"/>
      <c r="L244" s="97"/>
    </row>
    <row r="245" spans="1:12" ht="46.5" customHeight="1" x14ac:dyDescent="0.25">
      <c r="A245" s="1"/>
      <c r="B245" s="32" t="s">
        <v>396</v>
      </c>
      <c r="C245" s="110" t="s">
        <v>358</v>
      </c>
      <c r="D245" s="33" t="s">
        <v>6</v>
      </c>
      <c r="E245" s="34" t="str">
        <f t="shared" si="58"/>
        <v>K.O.</v>
      </c>
      <c r="F245" s="35"/>
      <c r="G245" s="73"/>
      <c r="H245" s="36" t="str">
        <f t="shared" si="59"/>
        <v>n.v.t.</v>
      </c>
      <c r="I245" s="32" t="str">
        <f t="shared" si="60"/>
        <v>K.O.</v>
      </c>
      <c r="J245" s="34" t="str">
        <f t="shared" si="56"/>
        <v>n.v.t.</v>
      </c>
      <c r="K245" s="96"/>
      <c r="L245" s="97"/>
    </row>
    <row r="246" spans="1:12" ht="117" customHeight="1" x14ac:dyDescent="0.25">
      <c r="A246" s="1"/>
      <c r="B246" s="32" t="s">
        <v>397</v>
      </c>
      <c r="C246" s="110" t="s">
        <v>359</v>
      </c>
      <c r="D246" s="33" t="s">
        <v>6</v>
      </c>
      <c r="E246" s="34" t="str">
        <f t="shared" si="58"/>
        <v>K.O.</v>
      </c>
      <c r="F246" s="35"/>
      <c r="G246" s="73"/>
      <c r="H246" s="36" t="str">
        <f t="shared" si="59"/>
        <v>n.v.t.</v>
      </c>
      <c r="I246" s="32" t="str">
        <f t="shared" si="60"/>
        <v>K.O.</v>
      </c>
      <c r="J246" s="34" t="str">
        <f t="shared" si="56"/>
        <v>n.v.t.</v>
      </c>
      <c r="K246" s="96"/>
      <c r="L246" s="97"/>
    </row>
    <row r="247" spans="1:12" ht="31.5" customHeight="1" x14ac:dyDescent="0.25">
      <c r="A247" s="1"/>
      <c r="B247" s="32" t="s">
        <v>398</v>
      </c>
      <c r="C247" s="110" t="s">
        <v>360</v>
      </c>
      <c r="D247" s="33" t="s">
        <v>6</v>
      </c>
      <c r="E247" s="34" t="str">
        <f t="shared" si="58"/>
        <v>K.O.</v>
      </c>
      <c r="F247" s="35"/>
      <c r="G247" s="73"/>
      <c r="H247" s="36" t="str">
        <f t="shared" si="59"/>
        <v>n.v.t.</v>
      </c>
      <c r="I247" s="32" t="str">
        <f t="shared" si="60"/>
        <v>K.O.</v>
      </c>
      <c r="J247" s="34" t="str">
        <f t="shared" si="56"/>
        <v>n.v.t.</v>
      </c>
      <c r="K247" s="96"/>
      <c r="L247" s="97"/>
    </row>
    <row r="248" spans="1:12" ht="36.75" customHeight="1" x14ac:dyDescent="0.25">
      <c r="A248" s="1"/>
      <c r="B248" s="32" t="s">
        <v>399</v>
      </c>
      <c r="C248" s="110" t="s">
        <v>361</v>
      </c>
      <c r="D248" s="33" t="s">
        <v>6</v>
      </c>
      <c r="E248" s="34" t="str">
        <f t="shared" si="58"/>
        <v>K.O.</v>
      </c>
      <c r="F248" s="35"/>
      <c r="G248" s="73"/>
      <c r="H248" s="36" t="str">
        <f t="shared" si="59"/>
        <v>n.v.t.</v>
      </c>
      <c r="I248" s="32" t="str">
        <f t="shared" si="60"/>
        <v>K.O.</v>
      </c>
      <c r="J248" s="34" t="str">
        <f t="shared" si="56"/>
        <v>n.v.t.</v>
      </c>
      <c r="K248" s="96"/>
      <c r="L248" s="97"/>
    </row>
    <row r="249" spans="1:12" ht="112.5" customHeight="1" x14ac:dyDescent="0.25">
      <c r="A249" s="1"/>
      <c r="B249" s="32" t="s">
        <v>400</v>
      </c>
      <c r="C249" s="110" t="s">
        <v>362</v>
      </c>
      <c r="D249" s="33" t="s">
        <v>6</v>
      </c>
      <c r="E249" s="34" t="str">
        <f t="shared" si="58"/>
        <v>K.O.</v>
      </c>
      <c r="F249" s="35"/>
      <c r="G249" s="73"/>
      <c r="H249" s="36" t="str">
        <f t="shared" si="59"/>
        <v>n.v.t.</v>
      </c>
      <c r="I249" s="32" t="str">
        <f t="shared" si="60"/>
        <v>K.O.</v>
      </c>
      <c r="J249" s="34" t="str">
        <f t="shared" si="56"/>
        <v>n.v.t.</v>
      </c>
      <c r="K249" s="96"/>
      <c r="L249" s="97"/>
    </row>
    <row r="250" spans="1:12" ht="162" customHeight="1" x14ac:dyDescent="0.25">
      <c r="A250" s="1"/>
      <c r="B250" s="36" t="s">
        <v>401</v>
      </c>
      <c r="C250" s="110" t="s">
        <v>418</v>
      </c>
      <c r="D250" s="33" t="s">
        <v>6</v>
      </c>
      <c r="E250" s="34" t="str">
        <f t="shared" si="58"/>
        <v>K.O.</v>
      </c>
      <c r="F250" s="35"/>
      <c r="G250" s="73"/>
      <c r="H250" s="36" t="str">
        <f t="shared" si="59"/>
        <v>n.v.t.</v>
      </c>
      <c r="I250" s="32" t="str">
        <f t="shared" si="60"/>
        <v>K.O.</v>
      </c>
      <c r="J250" s="34" t="str">
        <f t="shared" si="56"/>
        <v>n.v.t.</v>
      </c>
      <c r="K250" s="96"/>
      <c r="L250" s="97"/>
    </row>
    <row r="251" spans="1:12" ht="232.5" customHeight="1" x14ac:dyDescent="0.25">
      <c r="A251" s="1"/>
      <c r="B251" s="32" t="s">
        <v>402</v>
      </c>
      <c r="C251" s="110" t="s">
        <v>411</v>
      </c>
      <c r="D251" s="33" t="s">
        <v>6</v>
      </c>
      <c r="E251" s="34" t="str">
        <f t="shared" ref="E251" si="61">IF(D251="",,VLOOKUP(D251,$B$7:$G$8,6,FALSE))</f>
        <v>K.O.</v>
      </c>
      <c r="F251" s="35"/>
      <c r="G251" s="73"/>
      <c r="H251" s="36" t="str">
        <f t="shared" ref="H251" si="62">IF(E251=$G$7,"n.v.t.",E251*$H$8)</f>
        <v>n.v.t.</v>
      </c>
      <c r="I251" s="32" t="str">
        <f t="shared" ref="I251" si="63">IF(E251=$G$7,IF(G251=$G$12,"IN",$G$7),(G251/$G$12)*H251)</f>
        <v>K.O.</v>
      </c>
      <c r="J251" s="34" t="str">
        <f t="shared" si="56"/>
        <v>n.v.t.</v>
      </c>
      <c r="K251" s="96"/>
      <c r="L251" s="97"/>
    </row>
    <row r="252" spans="1:12" ht="28.5" customHeight="1" x14ac:dyDescent="0.25">
      <c r="A252" s="1"/>
      <c r="B252" s="32" t="s">
        <v>410</v>
      </c>
      <c r="C252" s="110" t="s">
        <v>363</v>
      </c>
      <c r="D252" s="33" t="s">
        <v>11</v>
      </c>
      <c r="E252" s="34">
        <f t="shared" si="58"/>
        <v>1</v>
      </c>
      <c r="F252" s="35"/>
      <c r="G252" s="73"/>
      <c r="H252" s="36">
        <f t="shared" si="59"/>
        <v>15</v>
      </c>
      <c r="I252" s="32">
        <f t="shared" si="60"/>
        <v>0</v>
      </c>
      <c r="J252" s="34">
        <f t="shared" si="56"/>
        <v>0</v>
      </c>
      <c r="K252" s="96"/>
      <c r="L252" s="97"/>
    </row>
    <row r="253" spans="1:12" ht="15.75" thickBot="1" x14ac:dyDescent="0.3">
      <c r="A253" s="1"/>
      <c r="B253" s="1"/>
      <c r="C253" s="120" t="s">
        <v>13</v>
      </c>
      <c r="D253" s="120"/>
      <c r="E253" s="120"/>
      <c r="F253" s="120"/>
      <c r="G253" s="38"/>
      <c r="H253" s="39">
        <f>SUM(H222:H252)</f>
        <v>15</v>
      </c>
      <c r="I253" s="40" t="str">
        <f>IF(COUNTIF(I222:I252,$G$7)&gt;0,$G$7,SUM(I222:I252))</f>
        <v>K.O.</v>
      </c>
      <c r="J253" s="78" t="str">
        <f>IF(I253=$G$7,"n.v.t.",I253/H253)</f>
        <v>n.v.t.</v>
      </c>
      <c r="K253" s="85"/>
      <c r="L253" s="86"/>
    </row>
    <row r="254" spans="1:12" x14ac:dyDescent="0.25">
      <c r="A254" s="1"/>
      <c r="B254" s="1"/>
      <c r="C254" s="1"/>
      <c r="D254" s="1"/>
      <c r="E254" s="1"/>
      <c r="F254" s="1"/>
      <c r="G254" s="1"/>
      <c r="H254" s="1"/>
      <c r="I254" s="1"/>
      <c r="J254" s="1"/>
      <c r="K254" s="1"/>
      <c r="L254" s="1"/>
    </row>
    <row r="255" spans="1:12" x14ac:dyDescent="0.25">
      <c r="A255" s="1"/>
      <c r="B255" s="1"/>
      <c r="C255" s="1"/>
      <c r="D255" s="1"/>
      <c r="E255" s="1"/>
      <c r="F255" s="1"/>
      <c r="G255" s="1"/>
      <c r="H255" s="1"/>
      <c r="I255" s="1"/>
      <c r="J255" s="1"/>
      <c r="K255" s="1"/>
      <c r="L255" s="1"/>
    </row>
    <row r="256" spans="1:12" ht="15.75" thickBot="1" x14ac:dyDescent="0.3">
      <c r="A256" s="41"/>
      <c r="B256" s="65" t="s">
        <v>364</v>
      </c>
      <c r="C256" s="27"/>
      <c r="D256" s="27"/>
      <c r="E256" s="27"/>
      <c r="F256" s="27"/>
      <c r="G256" s="27"/>
      <c r="H256" s="27"/>
      <c r="I256" s="27"/>
      <c r="J256" s="28"/>
      <c r="K256" s="27"/>
      <c r="L256" s="28"/>
    </row>
    <row r="257" spans="1:12" x14ac:dyDescent="0.25">
      <c r="A257" s="41"/>
      <c r="B257" s="67" t="s">
        <v>4</v>
      </c>
      <c r="C257" s="29"/>
      <c r="D257" s="29"/>
      <c r="E257" s="29"/>
      <c r="F257" s="29"/>
      <c r="G257" s="29"/>
      <c r="H257" s="29"/>
      <c r="I257" s="29"/>
      <c r="J257" s="77"/>
      <c r="K257" s="112" t="s">
        <v>70</v>
      </c>
      <c r="L257" s="113"/>
    </row>
    <row r="258" spans="1:12" ht="26.25" thickBot="1" x14ac:dyDescent="0.3">
      <c r="A258" s="41"/>
      <c r="B258" s="69" t="s">
        <v>1</v>
      </c>
      <c r="C258" s="69" t="s">
        <v>2</v>
      </c>
      <c r="D258" s="70" t="s">
        <v>3</v>
      </c>
      <c r="E258" s="70" t="s">
        <v>8</v>
      </c>
      <c r="F258" s="70" t="s">
        <v>0</v>
      </c>
      <c r="G258" s="70" t="s">
        <v>9</v>
      </c>
      <c r="H258" s="70" t="s">
        <v>10</v>
      </c>
      <c r="I258" s="71" t="s">
        <v>12</v>
      </c>
      <c r="J258" s="70" t="s">
        <v>14</v>
      </c>
      <c r="K258" s="79" t="s">
        <v>71</v>
      </c>
      <c r="L258" s="80" t="s">
        <v>72</v>
      </c>
    </row>
    <row r="259" spans="1:12" ht="233.25" customHeight="1" x14ac:dyDescent="0.25">
      <c r="A259" s="1"/>
      <c r="B259" s="32" t="s">
        <v>365</v>
      </c>
      <c r="C259" s="102" t="s">
        <v>369</v>
      </c>
      <c r="D259" s="33" t="s">
        <v>6</v>
      </c>
      <c r="E259" s="34" t="str">
        <f>IF(D259="",,VLOOKUP(D259,$B$7:$G$8,6,FALSE))</f>
        <v>K.O.</v>
      </c>
      <c r="F259" s="35"/>
      <c r="G259" s="73"/>
      <c r="H259" s="36" t="str">
        <f>IF(E259=$G$7,"n.v.t.",E259*$H$8)</f>
        <v>n.v.t.</v>
      </c>
      <c r="I259" s="32" t="str">
        <f>IF(E259=$G$7,IF(G259=$G$12,"IN",$G$7),(G259/$G$12)*H259)</f>
        <v>K.O.</v>
      </c>
      <c r="J259" s="34" t="str">
        <f>IF(E259=$G$7,"n.v.t.",I259/$H$146)</f>
        <v>n.v.t.</v>
      </c>
      <c r="K259" s="87"/>
      <c r="L259" s="88"/>
    </row>
    <row r="260" spans="1:12" ht="103.5" customHeight="1" x14ac:dyDescent="0.25">
      <c r="A260" s="1"/>
      <c r="B260" s="32" t="s">
        <v>366</v>
      </c>
      <c r="C260" s="110" t="s">
        <v>370</v>
      </c>
      <c r="D260" s="33" t="s">
        <v>11</v>
      </c>
      <c r="E260" s="34">
        <f>IF(D260="",,VLOOKUP(D260,$B$7:$G$8,6,FALSE))</f>
        <v>1</v>
      </c>
      <c r="F260" s="35"/>
      <c r="G260" s="73"/>
      <c r="H260" s="36">
        <f t="shared" ref="H260:H262" si="64">IF(E260=$G$7,"n.v.t.",E260*$H$8)</f>
        <v>15</v>
      </c>
      <c r="I260" s="32">
        <f>IF(E260=$G$7,IF(G260=$G$12,"IN",$G$7),(G260/$G$12)*H260)</f>
        <v>0</v>
      </c>
      <c r="J260" s="34">
        <f>IF(E260=$G$7,"n.v.t.",I260/$H$263)</f>
        <v>0</v>
      </c>
      <c r="K260" s="83"/>
      <c r="L260" s="84"/>
    </row>
    <row r="261" spans="1:12" ht="126" customHeight="1" x14ac:dyDescent="0.25">
      <c r="A261" s="1"/>
      <c r="B261" s="32" t="s">
        <v>367</v>
      </c>
      <c r="C261" s="110" t="s">
        <v>371</v>
      </c>
      <c r="D261" s="33" t="s">
        <v>11</v>
      </c>
      <c r="E261" s="34">
        <f>IF(D261="",,VLOOKUP(D261,$B$7:$G$8,6,FALSE))</f>
        <v>1</v>
      </c>
      <c r="F261" s="35"/>
      <c r="G261" s="73"/>
      <c r="H261" s="36">
        <f t="shared" si="64"/>
        <v>15</v>
      </c>
      <c r="I261" s="32">
        <f>IF(E261=$G$7,IF(G261=$G$12,"IN",$G$7),(G261/$G$12)*H261)</f>
        <v>0</v>
      </c>
      <c r="J261" s="34">
        <f>IF(E261=$G$7,"n.v.t.",I261/$H$263)</f>
        <v>0</v>
      </c>
      <c r="K261" s="83"/>
      <c r="L261" s="84"/>
    </row>
    <row r="262" spans="1:12" ht="51.75" customHeight="1" x14ac:dyDescent="0.25">
      <c r="A262" s="1"/>
      <c r="B262" s="32" t="s">
        <v>368</v>
      </c>
      <c r="C262" s="110" t="s">
        <v>372</v>
      </c>
      <c r="D262" s="33" t="s">
        <v>11</v>
      </c>
      <c r="E262" s="34">
        <f>IF(D262="",,VLOOKUP(D262,$B$7:$G$8,6,FALSE))</f>
        <v>1</v>
      </c>
      <c r="F262" s="35"/>
      <c r="G262" s="73"/>
      <c r="H262" s="36">
        <f t="shared" si="64"/>
        <v>15</v>
      </c>
      <c r="I262" s="32">
        <f>IF(E262=$G$7,IF(G262=$G$12,"IN",$G$7),(G262/$G$12)*H262)</f>
        <v>0</v>
      </c>
      <c r="J262" s="34">
        <f>IF(E262=$G$7,"n.v.t.",I262/$H$263)</f>
        <v>0</v>
      </c>
      <c r="K262" s="83"/>
      <c r="L262" s="84"/>
    </row>
    <row r="263" spans="1:12" ht="15.75" thickBot="1" x14ac:dyDescent="0.3">
      <c r="A263" s="1"/>
      <c r="B263" s="1"/>
      <c r="C263" s="120" t="s">
        <v>13</v>
      </c>
      <c r="D263" s="120"/>
      <c r="E263" s="120"/>
      <c r="F263" s="120"/>
      <c r="G263" s="38"/>
      <c r="H263" s="39">
        <f>SUM(H259:H262)</f>
        <v>45</v>
      </c>
      <c r="I263" s="40" t="str">
        <f>IF(COUNTIF(I259:I262,$G$7)&gt;0,$G$7,SUM(I259:I262))</f>
        <v>K.O.</v>
      </c>
      <c r="J263" s="78" t="str">
        <f>IF(I263=$G$7,"n.v.t.",I263/H263)</f>
        <v>n.v.t.</v>
      </c>
      <c r="K263" s="85"/>
      <c r="L263" s="86"/>
    </row>
    <row r="264" spans="1:12" s="108" customFormat="1" x14ac:dyDescent="0.25">
      <c r="A264" s="7"/>
      <c r="B264" s="7"/>
      <c r="C264" s="103"/>
      <c r="D264" s="103"/>
      <c r="E264" s="103"/>
      <c r="F264" s="103"/>
      <c r="G264" s="104"/>
      <c r="H264" s="105"/>
      <c r="I264" s="106"/>
      <c r="J264" s="107"/>
      <c r="K264" s="19"/>
      <c r="L264" s="19"/>
    </row>
    <row r="265" spans="1:12" x14ac:dyDescent="0.25">
      <c r="A265" s="1"/>
      <c r="B265" s="1"/>
      <c r="C265" s="1"/>
      <c r="D265" s="1"/>
      <c r="E265" s="1"/>
      <c r="F265" s="60" t="s">
        <v>68</v>
      </c>
      <c r="G265" s="61"/>
      <c r="H265" s="62"/>
      <c r="I265" s="63"/>
      <c r="J265" s="64"/>
      <c r="K265" s="1"/>
      <c r="L265" s="1"/>
    </row>
    <row r="266" spans="1:12" x14ac:dyDescent="0.25">
      <c r="A266" s="1"/>
      <c r="B266" s="1"/>
      <c r="C266" s="1"/>
      <c r="D266" s="1"/>
      <c r="E266" s="1"/>
      <c r="F266" s="125" t="s">
        <v>67</v>
      </c>
      <c r="G266" s="126"/>
      <c r="H266" s="30" t="s">
        <v>10</v>
      </c>
      <c r="I266" s="31" t="s">
        <v>12</v>
      </c>
      <c r="J266" s="30" t="s">
        <v>14</v>
      </c>
      <c r="K266" s="1"/>
      <c r="L266" s="1"/>
    </row>
    <row r="267" spans="1:12" x14ac:dyDescent="0.25">
      <c r="A267" s="1"/>
      <c r="B267" s="48" t="str">
        <f>B14</f>
        <v>1. Generieke Eisen</v>
      </c>
      <c r="C267" s="1"/>
      <c r="D267" s="1"/>
      <c r="E267" s="1"/>
      <c r="F267" s="124" t="str">
        <f t="shared" ref="F267:F274" si="65">B267</f>
        <v>1. Generieke Eisen</v>
      </c>
      <c r="G267" s="124"/>
      <c r="H267" s="49">
        <f>H28</f>
        <v>0</v>
      </c>
      <c r="I267" s="50" t="str">
        <f>I28</f>
        <v>K.O.</v>
      </c>
      <c r="J267" s="51" t="str">
        <f t="shared" ref="J267:J274" si="66">IF(I267=$G$7,"n.v.t.",I267/H267)</f>
        <v>n.v.t.</v>
      </c>
      <c r="K267" s="1"/>
      <c r="L267" s="1"/>
    </row>
    <row r="268" spans="1:12" x14ac:dyDescent="0.25">
      <c r="A268" s="1"/>
      <c r="B268" s="48" t="str">
        <f>B31</f>
        <v>2. Eisen ten aanzien van de prijs</v>
      </c>
      <c r="C268" s="1"/>
      <c r="D268" s="1"/>
      <c r="E268" s="1"/>
      <c r="F268" s="124" t="str">
        <f t="shared" si="65"/>
        <v>2. Eisen ten aanzien van de prijs</v>
      </c>
      <c r="G268" s="124"/>
      <c r="H268" s="49">
        <f>H53</f>
        <v>0</v>
      </c>
      <c r="I268" s="36" t="str">
        <f>I53</f>
        <v>K.O.</v>
      </c>
      <c r="J268" s="51" t="str">
        <f t="shared" si="66"/>
        <v>n.v.t.</v>
      </c>
      <c r="K268" s="1"/>
      <c r="L268" s="1"/>
    </row>
    <row r="269" spans="1:12" x14ac:dyDescent="0.25">
      <c r="A269" s="1"/>
      <c r="B269" s="48" t="str">
        <f>B55</f>
        <v>3. Eisen ten aanzien van het contract</v>
      </c>
      <c r="C269" s="1"/>
      <c r="D269" s="1"/>
      <c r="E269" s="1"/>
      <c r="F269" s="124" t="str">
        <f t="shared" si="65"/>
        <v>3. Eisen ten aanzien van het contract</v>
      </c>
      <c r="G269" s="124"/>
      <c r="H269" s="49">
        <f>H67</f>
        <v>0</v>
      </c>
      <c r="I269" s="36" t="str">
        <f>I67</f>
        <v>K.O.</v>
      </c>
      <c r="J269" s="51" t="str">
        <f t="shared" si="66"/>
        <v>n.v.t.</v>
      </c>
      <c r="K269" s="1"/>
      <c r="L269" s="1"/>
    </row>
    <row r="270" spans="1:12" x14ac:dyDescent="0.25">
      <c r="A270" s="1"/>
      <c r="B270" s="48" t="str">
        <f>B69</f>
        <v>4. Eisen ten aanzien van de SLA</v>
      </c>
      <c r="C270" s="1"/>
      <c r="D270" s="1"/>
      <c r="E270" s="1"/>
      <c r="F270" s="124" t="str">
        <f t="shared" si="65"/>
        <v>4. Eisen ten aanzien van de SLA</v>
      </c>
      <c r="G270" s="124"/>
      <c r="H270" s="49">
        <f>H80</f>
        <v>0</v>
      </c>
      <c r="I270" s="36" t="str">
        <f>I80</f>
        <v>K.O.</v>
      </c>
      <c r="J270" s="51" t="str">
        <f t="shared" si="66"/>
        <v>n.v.t.</v>
      </c>
      <c r="K270" s="1"/>
      <c r="L270" s="1"/>
    </row>
    <row r="271" spans="1:12" x14ac:dyDescent="0.25">
      <c r="A271" s="1"/>
      <c r="B271" s="48" t="str">
        <f>B82</f>
        <v>5. Eisen m.b.t. communicatie en contractmanagement voor deze opdracht</v>
      </c>
      <c r="C271" s="1"/>
      <c r="D271" s="1"/>
      <c r="E271" s="1"/>
      <c r="F271" s="124" t="str">
        <f t="shared" si="65"/>
        <v>5. Eisen m.b.t. communicatie en contractmanagement voor deze opdracht</v>
      </c>
      <c r="G271" s="124"/>
      <c r="H271" s="49">
        <f>H87</f>
        <v>0</v>
      </c>
      <c r="I271" s="36" t="str">
        <f>I87</f>
        <v>K.O.</v>
      </c>
      <c r="J271" s="51" t="str">
        <f t="shared" si="66"/>
        <v>n.v.t.</v>
      </c>
      <c r="K271" s="1"/>
      <c r="L271" s="1"/>
    </row>
    <row r="272" spans="1:12" x14ac:dyDescent="0.25">
      <c r="A272" s="1"/>
      <c r="B272" s="48" t="str">
        <f>B89</f>
        <v>6. Eisen m.b.t. Architectuur</v>
      </c>
      <c r="C272" s="1"/>
      <c r="D272" s="1"/>
      <c r="E272" s="1"/>
      <c r="F272" s="124" t="str">
        <f t="shared" si="65"/>
        <v>6. Eisen m.b.t. Architectuur</v>
      </c>
      <c r="G272" s="124"/>
      <c r="H272" s="49">
        <f>H95</f>
        <v>0</v>
      </c>
      <c r="I272" s="36" t="str">
        <f>I95</f>
        <v>K.O.</v>
      </c>
      <c r="J272" s="51" t="str">
        <f t="shared" si="66"/>
        <v>n.v.t.</v>
      </c>
      <c r="K272" s="1"/>
      <c r="L272" s="1"/>
    </row>
    <row r="273" spans="1:12" x14ac:dyDescent="0.25">
      <c r="A273" s="1"/>
      <c r="B273" s="48" t="str">
        <f>B97</f>
        <v>7. Eisen m.b.t. integratie en techniek</v>
      </c>
      <c r="C273" s="1"/>
      <c r="D273" s="1"/>
      <c r="E273" s="1"/>
      <c r="F273" s="124" t="str">
        <f t="shared" si="65"/>
        <v>7. Eisen m.b.t. integratie en techniek</v>
      </c>
      <c r="G273" s="124"/>
      <c r="H273" s="49">
        <f>H112</f>
        <v>45</v>
      </c>
      <c r="I273" s="36" t="str">
        <f>I112</f>
        <v>K.O.</v>
      </c>
      <c r="J273" s="51" t="str">
        <f t="shared" si="66"/>
        <v>n.v.t.</v>
      </c>
      <c r="K273" s="1"/>
      <c r="L273" s="1"/>
    </row>
    <row r="274" spans="1:12" x14ac:dyDescent="0.25">
      <c r="A274" s="1"/>
      <c r="B274" s="48" t="str">
        <f>B114</f>
        <v>8. Eisen m.b.t. wet- en regelgeving en beleid</v>
      </c>
      <c r="C274" s="1"/>
      <c r="D274" s="1"/>
      <c r="E274" s="1"/>
      <c r="F274" s="124" t="str">
        <f t="shared" si="65"/>
        <v>8. Eisen m.b.t. wet- en regelgeving en beleid</v>
      </c>
      <c r="G274" s="124"/>
      <c r="H274" s="49">
        <f>H117</f>
        <v>0</v>
      </c>
      <c r="I274" s="36" t="str">
        <f>I117</f>
        <v>K.O.</v>
      </c>
      <c r="J274" s="51" t="str">
        <f t="shared" si="66"/>
        <v>n.v.t.</v>
      </c>
      <c r="K274" s="1"/>
      <c r="L274" s="1"/>
    </row>
    <row r="275" spans="1:12" x14ac:dyDescent="0.25">
      <c r="A275" s="1"/>
      <c r="B275" s="48"/>
      <c r="C275" s="1"/>
      <c r="D275" s="1"/>
      <c r="E275" s="1"/>
      <c r="F275" s="124" t="str">
        <f>B119</f>
        <v>9. Eisen m.b.t. informatiebeveiliging en compliance</v>
      </c>
      <c r="G275" s="124"/>
      <c r="H275" s="49">
        <f>H146</f>
        <v>0</v>
      </c>
      <c r="I275" s="36" t="str">
        <f>I146</f>
        <v>K.O.</v>
      </c>
      <c r="J275" s="89" t="str">
        <f>J146</f>
        <v>n.v.t.</v>
      </c>
      <c r="K275" s="1"/>
      <c r="L275" s="1"/>
    </row>
    <row r="276" spans="1:12" x14ac:dyDescent="0.25">
      <c r="A276" s="1"/>
      <c r="B276" s="48" t="str">
        <f>B119</f>
        <v>9. Eisen m.b.t. informatiebeveiliging en compliance</v>
      </c>
      <c r="C276" s="1"/>
      <c r="D276" s="1"/>
      <c r="E276" s="1"/>
      <c r="F276" s="127" t="str">
        <f>B149</f>
        <v>10. Eisen m.b.t. Hosting (SaaS)</v>
      </c>
      <c r="G276" s="128"/>
      <c r="H276" s="49">
        <f>H161</f>
        <v>0</v>
      </c>
      <c r="I276" s="36" t="str">
        <f>I161</f>
        <v>K.O.</v>
      </c>
      <c r="J276" s="89" t="str">
        <f t="shared" ref="J276" si="67">J161</f>
        <v>n.v.t.</v>
      </c>
      <c r="K276" s="1"/>
      <c r="L276" s="1"/>
    </row>
    <row r="277" spans="1:12" x14ac:dyDescent="0.25">
      <c r="A277" s="1"/>
      <c r="B277" s="48"/>
      <c r="C277" s="1"/>
      <c r="D277" s="1"/>
      <c r="E277" s="1"/>
      <c r="F277" s="127" t="str">
        <f>B163</f>
        <v>11. Eisen IV Algemeen</v>
      </c>
      <c r="G277" s="128"/>
      <c r="H277" s="49">
        <f>H174</f>
        <v>15</v>
      </c>
      <c r="I277" s="36" t="str">
        <f>I174</f>
        <v>K.O.</v>
      </c>
      <c r="J277" s="89" t="str">
        <f>J174</f>
        <v>n.v.t.</v>
      </c>
      <c r="K277" s="1"/>
      <c r="L277" s="1"/>
    </row>
    <row r="278" spans="1:12" x14ac:dyDescent="0.25">
      <c r="A278" s="1"/>
      <c r="B278" s="48"/>
      <c r="C278" s="1"/>
      <c r="D278" s="1"/>
      <c r="E278" s="1"/>
      <c r="F278" s="127" t="str">
        <f>B176</f>
        <v>12. Functionaliteiten voor Contractbeheer</v>
      </c>
      <c r="G278" s="128"/>
      <c r="H278" s="49">
        <f>H207</f>
        <v>135</v>
      </c>
      <c r="I278" s="36" t="str">
        <f>I207</f>
        <v>K.O.</v>
      </c>
      <c r="J278" s="89" t="str">
        <f>J207</f>
        <v>n.v.t.</v>
      </c>
      <c r="K278" s="1"/>
      <c r="L278" s="1"/>
    </row>
    <row r="279" spans="1:12" x14ac:dyDescent="0.25">
      <c r="A279" s="1"/>
      <c r="B279" s="48"/>
      <c r="C279" s="1"/>
      <c r="D279" s="1"/>
      <c r="E279" s="1"/>
      <c r="F279" s="127" t="str">
        <f>B209</f>
        <v>13. Functionaliteiten voor Contractmanagement</v>
      </c>
      <c r="G279" s="128"/>
      <c r="H279" s="49">
        <f>H217</f>
        <v>90</v>
      </c>
      <c r="I279" s="36">
        <f>I217</f>
        <v>0</v>
      </c>
      <c r="J279" s="89">
        <f>J217</f>
        <v>0</v>
      </c>
      <c r="K279" s="1"/>
      <c r="L279" s="1"/>
    </row>
    <row r="280" spans="1:12" x14ac:dyDescent="0.25">
      <c r="A280" s="1"/>
      <c r="B280" s="48"/>
      <c r="C280" s="1"/>
      <c r="D280" s="1"/>
      <c r="E280" s="1"/>
      <c r="F280" s="127" t="str">
        <f>B220</f>
        <v>14. Functionaliteiten voor Informatiebeheer &amp; Contact</v>
      </c>
      <c r="G280" s="128"/>
      <c r="H280" s="49">
        <f>H253</f>
        <v>15</v>
      </c>
      <c r="I280" s="36" t="str">
        <f>I253</f>
        <v>K.O.</v>
      </c>
      <c r="J280" s="89" t="str">
        <f>J253</f>
        <v>n.v.t.</v>
      </c>
      <c r="K280" s="1"/>
      <c r="L280" s="1"/>
    </row>
    <row r="281" spans="1:12" x14ac:dyDescent="0.25">
      <c r="A281" s="1"/>
      <c r="B281" s="48"/>
      <c r="C281" s="1"/>
      <c r="D281" s="1"/>
      <c r="E281" s="1"/>
      <c r="F281" s="127" t="str">
        <f>B256</f>
        <v>15. Functionaliteiten voor Categoriemanagement</v>
      </c>
      <c r="G281" s="128"/>
      <c r="H281" s="49">
        <f>H263</f>
        <v>45</v>
      </c>
      <c r="I281" s="36" t="str">
        <f>I263</f>
        <v>K.O.</v>
      </c>
      <c r="J281" s="89" t="str">
        <f>J263</f>
        <v>n.v.t.</v>
      </c>
      <c r="K281" s="1"/>
      <c r="L281" s="1"/>
    </row>
    <row r="282" spans="1:12" ht="15.75" thickBot="1" x14ac:dyDescent="0.3">
      <c r="A282" s="1"/>
      <c r="B282" s="1"/>
      <c r="C282" s="1"/>
      <c r="D282" s="1"/>
      <c r="E282" s="1"/>
      <c r="F282" s="1"/>
      <c r="G282" s="1"/>
      <c r="H282" s="1"/>
      <c r="I282" s="1"/>
      <c r="J282" s="1"/>
      <c r="K282" s="1"/>
      <c r="L282" s="1"/>
    </row>
    <row r="283" spans="1:12" ht="15.75" thickBot="1" x14ac:dyDescent="0.3">
      <c r="A283" s="1"/>
      <c r="B283" s="1"/>
      <c r="C283" s="1"/>
      <c r="D283" s="1"/>
      <c r="E283" s="1"/>
      <c r="F283" s="129" t="s">
        <v>66</v>
      </c>
      <c r="G283" s="130"/>
      <c r="H283" s="52">
        <f>SUM(H267:H281)</f>
        <v>345</v>
      </c>
      <c r="I283" s="53" t="str">
        <f>IF(COUNTIF(I267:I276,$G$7)&gt;0,$G$7,SUM(I267:I276))</f>
        <v>K.O.</v>
      </c>
      <c r="J283" s="54" t="str">
        <f>IF(I283=$G$7,"n.v.t.",I283/H283)</f>
        <v>n.v.t.</v>
      </c>
      <c r="K283" s="1"/>
      <c r="L283" s="1"/>
    </row>
    <row r="284" spans="1:12" x14ac:dyDescent="0.25">
      <c r="A284" s="1"/>
      <c r="B284" s="1"/>
      <c r="C284" s="1"/>
      <c r="D284" s="1"/>
      <c r="E284" s="1"/>
      <c r="F284" s="58"/>
      <c r="G284" s="59"/>
      <c r="H284" s="55"/>
      <c r="I284" s="57"/>
      <c r="J284" s="56"/>
      <c r="K284" s="1"/>
      <c r="L284" s="1"/>
    </row>
    <row r="285" spans="1:12" x14ac:dyDescent="0.25">
      <c r="I285" s="72"/>
    </row>
  </sheetData>
  <mergeCells count="40">
    <mergeCell ref="K164:L164"/>
    <mergeCell ref="C174:F174"/>
    <mergeCell ref="C207:F207"/>
    <mergeCell ref="F276:G276"/>
    <mergeCell ref="F283:G283"/>
    <mergeCell ref="F278:G278"/>
    <mergeCell ref="F279:G279"/>
    <mergeCell ref="F280:G280"/>
    <mergeCell ref="F281:G281"/>
    <mergeCell ref="C253:F253"/>
    <mergeCell ref="K257:L257"/>
    <mergeCell ref="C263:F263"/>
    <mergeCell ref="F277:G277"/>
    <mergeCell ref="C161:F161"/>
    <mergeCell ref="F275:G275"/>
    <mergeCell ref="F267:G267"/>
    <mergeCell ref="F268:G268"/>
    <mergeCell ref="F269:G269"/>
    <mergeCell ref="F270:G270"/>
    <mergeCell ref="F271:G271"/>
    <mergeCell ref="F272:G272"/>
    <mergeCell ref="F266:G266"/>
    <mergeCell ref="F273:G273"/>
    <mergeCell ref="F274:G274"/>
    <mergeCell ref="C217:F217"/>
    <mergeCell ref="C112:F112"/>
    <mergeCell ref="C117:F117"/>
    <mergeCell ref="C146:F146"/>
    <mergeCell ref="C28:F28"/>
    <mergeCell ref="C53:F53"/>
    <mergeCell ref="C67:F67"/>
    <mergeCell ref="C80:F80"/>
    <mergeCell ref="C87:F87"/>
    <mergeCell ref="C95:F95"/>
    <mergeCell ref="K70:L70"/>
    <mergeCell ref="F10:G10"/>
    <mergeCell ref="F2:G2"/>
    <mergeCell ref="C7:F7"/>
    <mergeCell ref="C8:F8"/>
    <mergeCell ref="K15:L15"/>
  </mergeCells>
  <phoneticPr fontId="12" type="noConversion"/>
  <conditionalFormatting sqref="I17:I27 I28:J28 I33:I52 I53:J53 I57:I66 I67:J67 I72:I79 I80:J80 I84:I86 I87:J87 I91:I94 I95:J95 I99:I111 I112:J112 I116 I117:J117 I121:I145 I146:J146 I259:I262 I267:I281 I283:I284">
    <cfRule type="cellIs" dxfId="7" priority="11" operator="equal">
      <formula>$G$7</formula>
    </cfRule>
  </conditionalFormatting>
  <conditionalFormatting sqref="I33:I53 I57:I67 I72:I80 I84:I87 I91:I95 I99:I112 I116:I117 I121:I146 I178:I207 I222:I253 I259:I265 I267:I281 I283:I284">
    <cfRule type="cellIs" dxfId="6" priority="10" operator="equal">
      <formula>"OUT"</formula>
    </cfRule>
  </conditionalFormatting>
  <conditionalFormatting sqref="I151:I160 I161:J161">
    <cfRule type="cellIs" dxfId="5" priority="8" operator="equal">
      <formula>$G$7</formula>
    </cfRule>
  </conditionalFormatting>
  <conditionalFormatting sqref="I151:I161">
    <cfRule type="cellIs" dxfId="4" priority="7" operator="equal">
      <formula>"OUT"</formula>
    </cfRule>
  </conditionalFormatting>
  <conditionalFormatting sqref="I166:I173 I174:J174 I178:I206 I207:J207 I211:I216 I217:J217 I222:I252 I253:J253">
    <cfRule type="cellIs" dxfId="3" priority="4" operator="equal">
      <formula>$G$7</formula>
    </cfRule>
  </conditionalFormatting>
  <conditionalFormatting sqref="I166:I174 I211:I217">
    <cfRule type="cellIs" dxfId="2" priority="3" operator="equal">
      <formula>"OUT"</formula>
    </cfRule>
  </conditionalFormatting>
  <conditionalFormatting sqref="I265">
    <cfRule type="cellIs" dxfId="1" priority="6" operator="equal">
      <formula>$G$7</formula>
    </cfRule>
  </conditionalFormatting>
  <conditionalFormatting sqref="I263:J264">
    <cfRule type="cellIs" dxfId="0" priority="2" operator="equal">
      <formula>$G$7</formula>
    </cfRule>
  </conditionalFormatting>
  <dataValidations count="3">
    <dataValidation type="list" allowBlank="1" showInputMessage="1" showErrorMessage="1" sqref="D259:D262 D17:D27 D166:D173 D121:D145 D84:D86 D116 D91:D94 D72:D79 D57:D66 D33:D52 D222:D252 D151:D160 D178:D206 D211:D216 D99:D111" xr:uid="{00000000-0002-0000-0000-000000000000}">
      <formula1>$B$7:$B$8</formula1>
    </dataValidation>
    <dataValidation type="list" allowBlank="1" showInputMessage="1" showErrorMessage="1" sqref="G259:G262 G121:G145 G91:G94 G17:G27 G57:G66 G84:G86 G116 G72:G79 G151:G160 G33:G52 G211:G216 G166:G173 G178:G206 G222:G252 G99:G111" xr:uid="{00000000-0002-0000-0000-000001000000}">
      <formula1>$G$11:$G$12</formula1>
    </dataValidation>
    <dataValidation type="list" allowBlank="1" showInputMessage="1" showErrorMessage="1" sqref="K166:K173 K57:K66 K84:K86 K99:K111 K116 K121:K145 K17:K27 K151:K160 K33:K52 K91:K94 K178:K206 K211:K216 K222:K252 K72:K79 K259:K262" xr:uid="{00000000-0002-0000-0000-000003000000}">
      <formula1>Ja_Nee</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5"/>
  <sheetViews>
    <sheetView workbookViewId="0">
      <selection activeCell="A5" sqref="A5:XFD5"/>
    </sheetView>
  </sheetViews>
  <sheetFormatPr defaultRowHeight="15" x14ac:dyDescent="0.25"/>
  <sheetData>
    <row r="3" spans="1:1" x14ac:dyDescent="0.25">
      <c r="A3" t="s">
        <v>19</v>
      </c>
    </row>
    <row r="4" spans="1:1" x14ac:dyDescent="0.25">
      <c r="A4" t="s">
        <v>21</v>
      </c>
    </row>
    <row r="5" spans="1:1" x14ac:dyDescent="0.25">
      <c r="A5" t="s">
        <v>20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3BF6A9E374B5442B83EA8C1F72F6AF5" ma:contentTypeVersion="0" ma:contentTypeDescription="Een nieuw document maken." ma:contentTypeScope="" ma:versionID="aedad052462081d562df71b07326b876">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16FCA1-2160-4748-92CC-8CC5AC1AA7B9}">
  <ds:schemaRefs>
    <ds:schemaRef ds:uri="http://schemas.microsoft.com/sharepoint/v3/contenttype/forms"/>
  </ds:schemaRefs>
</ds:datastoreItem>
</file>

<file path=customXml/itemProps2.xml><?xml version="1.0" encoding="utf-8"?>
<ds:datastoreItem xmlns:ds="http://schemas.openxmlformats.org/officeDocument/2006/customXml" ds:itemID="{12771FE9-0A72-401B-9552-39B69F643246}">
  <ds:schemaRef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http://schemas.microsoft.com/office/infopath/2007/PartnerControls"/>
    <ds:schemaRef ds:uri="http://purl.org/dc/dcmitype/"/>
    <ds:schemaRef ds:uri="http://schemas.microsoft.com/office/2006/metadata/properties"/>
  </ds:schemaRefs>
</ds:datastoreItem>
</file>

<file path=customXml/itemProps3.xml><?xml version="1.0" encoding="utf-8"?>
<ds:datastoreItem xmlns:ds="http://schemas.openxmlformats.org/officeDocument/2006/customXml" ds:itemID="{074BA612-6E43-4D1A-994C-DDDAC67283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PvEW</vt:lpstr>
      <vt:lpstr>Parameters</vt:lpstr>
      <vt:lpstr>Ja_Nee</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Dunki Jacobs, Jordy</dc:creator>
  <cp:lastModifiedBy>Leijs, Ewoud</cp:lastModifiedBy>
  <cp:lastPrinted>2014-04-28T14:46:05Z</cp:lastPrinted>
  <dcterms:created xsi:type="dcterms:W3CDTF">2014-04-04T11:34:54Z</dcterms:created>
  <dcterms:modified xsi:type="dcterms:W3CDTF">2026-02-10T12:43:01Z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0x01010003BF6A9E374B5442B83EA8C1F72F6AF5</vt:lpwstr>
  </property>
</Properties>
</file>