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laurabrouwer/Library/CloudStorage/GoogleDrive-laura.brouwer@laborredimo.com/Gedeelde drives/01 Actieve projecten/01 Gemeente Utrecht/2025 Aanbesteding Uitzenden/Aanbestedingsdocumenten/Prijzenbladen en demo/"/>
    </mc:Choice>
  </mc:AlternateContent>
  <xr:revisionPtr revIDLastSave="0" documentId="13_ncr:1_{2B69E0AB-0337-D640-8740-A0DBEA82B064}" xr6:coauthVersionLast="47" xr6:coauthVersionMax="47" xr10:uidLastSave="{00000000-0000-0000-0000-000000000000}"/>
  <bookViews>
    <workbookView xWindow="0" yWindow="500" windowWidth="28800" windowHeight="17500" xr2:uid="{F8E3C0E8-C651-0B45-8E7E-2B11B739D995}"/>
  </bookViews>
  <sheets>
    <sheet name="Voorblad" sheetId="1" r:id="rId1"/>
    <sheet name="Invulinstructie en disclaimer" sheetId="2" r:id="rId2"/>
    <sheet name="Invulblad TarievenTool" sheetId="3" r:id="rId3"/>
    <sheet name="Onderbouwing WGA-AZW-ZW-TV" sheetId="4" r:id="rId4"/>
  </sheets>
  <definedNames>
    <definedName name="_xlnm._FilterDatabase" localSheetId="2" hidden="1">'Invulblad TarievenTool'!#REF!</definedName>
    <definedName name="_xlnm.Print_Area" localSheetId="2">'Invulblad TarievenTool'!$A$1:$P$112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F10" i="4"/>
  <c r="F16" i="4"/>
  <c r="L16" i="4"/>
  <c r="F17" i="4"/>
  <c r="L17" i="4"/>
  <c r="F23" i="4"/>
  <c r="L23" i="4"/>
  <c r="M23" i="4"/>
  <c r="G16" i="4" s="1"/>
  <c r="F24" i="4"/>
  <c r="L24" i="4"/>
  <c r="M24" i="4" s="1"/>
  <c r="M16" i="4" s="1"/>
  <c r="N16" i="4" s="1"/>
  <c r="F25" i="4"/>
  <c r="L25" i="4"/>
  <c r="F26" i="4"/>
  <c r="L26" i="4"/>
  <c r="M26" i="4" s="1"/>
  <c r="C27" i="4"/>
  <c r="E27" i="4"/>
  <c r="I27" i="4"/>
  <c r="K27" i="4"/>
  <c r="L27" i="4"/>
  <c r="F31" i="4"/>
  <c r="L31" i="4"/>
  <c r="M31" i="4" s="1"/>
  <c r="G17" i="4" s="1"/>
  <c r="F32" i="4"/>
  <c r="L32" i="4"/>
  <c r="M32" i="4"/>
  <c r="M17" i="4" s="1"/>
  <c r="F33" i="4"/>
  <c r="L33" i="4"/>
  <c r="M33" i="4" s="1"/>
  <c r="F34" i="4"/>
  <c r="L34" i="4"/>
  <c r="C35" i="4"/>
  <c r="E35" i="4"/>
  <c r="E36" i="4" s="1"/>
  <c r="F35" i="4"/>
  <c r="I35" i="4"/>
  <c r="I36" i="4" s="1"/>
  <c r="K35" i="4"/>
  <c r="C36" i="4"/>
  <c r="K36" i="4"/>
  <c r="F39" i="4"/>
  <c r="R43" i="4"/>
  <c r="I44" i="4"/>
  <c r="R44" i="4"/>
  <c r="I45" i="4"/>
  <c r="F36" i="4" l="1"/>
  <c r="M34" i="4"/>
  <c r="F27" i="4"/>
  <c r="M25" i="4"/>
  <c r="N17" i="4"/>
  <c r="L36" i="4"/>
  <c r="M36" i="4" s="1"/>
  <c r="M27" i="4"/>
  <c r="L35" i="4"/>
  <c r="M35" i="4" s="1"/>
  <c r="C13" i="1" l="1"/>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91" i="3"/>
  <c r="E84" i="3"/>
  <c r="E59" i="3"/>
  <c r="V21" i="3"/>
  <c r="U21" i="3"/>
  <c r="T21" i="3"/>
  <c r="S21" i="3"/>
  <c r="G17" i="3"/>
  <c r="G16" i="3"/>
  <c r="B1" i="2"/>
  <c r="D18" i="1"/>
  <c r="B1" i="3"/>
</calcChain>
</file>

<file path=xl/sharedStrings.xml><?xml version="1.0" encoding="utf-8"?>
<sst xmlns="http://schemas.openxmlformats.org/spreadsheetml/2006/main" count="376" uniqueCount="236">
  <si>
    <t>Prijsafspraken Uitzenden 2025</t>
  </si>
  <si>
    <t>Perceel 3</t>
  </si>
  <si>
    <t>Versie:</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</si>
  <si>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</si>
  <si>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</si>
  <si>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</si>
  <si>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</si>
  <si>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</si>
  <si>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</si>
  <si>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</si>
  <si>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</si>
  <si>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</si>
  <si>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</si>
  <si>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</si>
  <si>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</si>
  <si>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</si>
  <si>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</si>
  <si>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</si>
  <si>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</si>
  <si>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</si>
  <si>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</si>
  <si>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</si>
  <si>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</si>
  <si>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</si>
  <si>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</si>
  <si>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</si>
  <si>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</si>
  <si>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het tabblad "Onderbouwing WGA-AZW-ZW-TV"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</si>
  <si>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</si>
  <si>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</si>
  <si>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het tabblad "Onderbouwing WGA-AZW-ZW-TV"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</si>
  <si>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</si>
  <si>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</si>
  <si>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</si>
  <si>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</si>
  <si>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35% voor Opdrachtnemer (als werkgever) en 65% voor Opdrachtgever ten aanzien van het CBS cijfer Ziekteverzuimpercentage; bedrijfstakken (SBI 2008) en bedrijfsgrootte, O Openbaar bestuur en overheidsdiensten, 3e kwartaal van het geldende jaar, thans 5,7%.Het is niet mogelijk om een hoger aantal ziektedagen in te vullen dan het maximum.</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</si>
  <si>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</si>
  <si>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</si>
  <si>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</si>
  <si>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ftabblad "Onderbouwing WGA-AZW-ZW-TV"</t>
  </si>
  <si>
    <t xml:space="preserve">Indien de onderbouwing voor de Transitievergoeding niet is meegezonden, wordt voor de Transitievergoeding 0% gehanteerd. 												</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</si>
  <si>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</si>
  <si>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</si>
  <si>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</si>
  <si>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</si>
  <si>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</si>
  <si>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</si>
  <si>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</si>
  <si>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</si>
  <si>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Naam Uitlenend bedrijf</t>
  </si>
  <si>
    <t>&lt;Naam inschrijver&gt;</t>
  </si>
  <si>
    <t>2. Rekenpremies</t>
  </si>
  <si>
    <t>&lt;kies&gt;</t>
  </si>
  <si>
    <t>Eigenrisicodrager voor ZW-flex?</t>
  </si>
  <si>
    <t>Ja</t>
  </si>
  <si>
    <t>Eigenrisicodrager voor WGA?</t>
  </si>
  <si>
    <t>Nee</t>
  </si>
  <si>
    <t>BV1</t>
  </si>
  <si>
    <t>BV2</t>
  </si>
  <si>
    <t>Welke hoofdcontractvorm past u toe in Fase A?</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</si>
  <si>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</si>
  <si>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</si>
  <si>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</si>
  <si>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</si>
  <si>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</si>
  <si>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</si>
  <si>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</si>
  <si>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</si>
  <si>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</si>
  <si>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</si>
  <si>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</si>
  <si>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</si>
  <si>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</si>
  <si>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</si>
  <si>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</si>
  <si>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</si>
  <si>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</si>
  <si>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</si>
  <si>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</si>
  <si>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</si>
  <si>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</si>
  <si>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</si>
  <si>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</si>
  <si>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</si>
  <si>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</si>
  <si>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</si>
  <si>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</si>
  <si>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</si>
  <si>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</si>
  <si>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</si>
  <si>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</si>
  <si>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</si>
  <si>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</si>
  <si>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</si>
  <si>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</si>
  <si>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&lt;936 uren</t>
  </si>
  <si>
    <t>&gt;936 uren</t>
  </si>
  <si>
    <t>4.1</t>
  </si>
  <si>
    <t>Alle schalen</t>
  </si>
  <si>
    <t>Zweminstructeurs/-onderwijzers</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</si>
  <si>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</si>
  <si>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</si>
  <si>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</si>
  <si>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</si>
  <si>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</si>
  <si>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</si>
  <si>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</si>
  <si>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</si>
  <si>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</si>
  <si>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</si>
  <si>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</si>
  <si>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</si>
  <si>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</si>
  <si>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</si>
  <si>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</si>
  <si>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</si>
  <si>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</si>
  <si>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</si>
  <si>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</si>
  <si>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</si>
  <si>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</si>
  <si>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</si>
  <si>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</si>
  <si>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</si>
  <si>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</si>
  <si>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</si>
  <si>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</si>
  <si>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</si>
  <si>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</si>
  <si>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</si>
  <si>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</si>
  <si>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</si>
  <si>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</si>
  <si>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</si>
  <si>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</si>
  <si>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</si>
  <si>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</si>
  <si>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</si>
  <si>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</si>
  <si>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</si>
  <si>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</si>
  <si>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</si>
  <si>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</si>
  <si>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</si>
  <si>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</si>
  <si>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</si>
  <si>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</si>
  <si>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</si>
  <si>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</si>
  <si>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</si>
  <si>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</si>
  <si>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</si>
  <si>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</si>
  <si>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</si>
  <si>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</si>
  <si>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</si>
  <si>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</si>
  <si>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</si>
  <si>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</si>
  <si>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</si>
  <si>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</si>
  <si>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</si>
  <si>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</si>
  <si>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</si>
  <si>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</si>
  <si>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</si>
  <si>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</si>
  <si>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</si>
  <si>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</si>
  <si>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</si>
  <si>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</si>
  <si>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</si>
  <si>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</si>
  <si>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</si>
  <si>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</si>
  <si>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</si>
  <si>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</si>
  <si>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</si>
  <si>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</si>
  <si>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</si>
  <si>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</si>
  <si>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</si>
  <si>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Onderbouwing ingevulde percentages AZW, ZW-Flex, WGA en Transitievergoeding</t>
  </si>
  <si>
    <t xml:space="preserve">Gehanteerde referentieperiode is </t>
  </si>
  <si>
    <t>t/m</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</si>
  <si>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</si>
  <si>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</si>
  <si>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</si>
  <si>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</si>
  <si>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</si>
  <si>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</si>
  <si>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</si>
  <si>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</si>
  <si>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</si>
  <si>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</si>
  <si>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</si>
  <si>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</si>
  <si>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</si>
  <si>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</si>
  <si>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</si>
  <si>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 - bij eigenrisicodragerschap</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</si>
  <si>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</si>
  <si>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</si>
  <si>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</si>
  <si>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</si>
  <si>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</si>
  <si>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</si>
  <si>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</si>
  <si>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</si>
  <si>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</si>
  <si>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</si>
  <si>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</si>
  <si>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</si>
  <si>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</si>
  <si>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</si>
  <si>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</si>
  <si>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</si>
  <si>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</si>
  <si>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</si>
  <si>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</si>
  <si>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</si>
  <si>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</si>
  <si>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</si>
  <si>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</si>
  <si>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</si>
  <si>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</si>
  <si>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</si>
  <si>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</si>
  <si>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</si>
  <si>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</si>
  <si>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</si>
  <si>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</si>
  <si>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</si>
  <si>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Handtekening tekenbevoegd persoon:</t>
  </si>
  <si>
    <t>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</si>
  <si>
    <t>25.02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</si>
</sst>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 numFmtId="173" formatCode="&quot;€&quot;\ #,##0"/>
  </numFmts>
  <fonts count="82">
    <font>
      <sz val="10"/>
      <name val="Arial"/>
      <family val="2"/>
    </font>
    <font>
      <sz val="12"/>
      <color theme="1"/>
      <name val="Aptos Narrow"/>
      <family val="2"/>
      <scheme val="minor"/>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sz val="11"/>
      <name val="VAG Rounded Std Thin"/>
    </font>
    <font>
      <b/>
      <sz val="8"/>
      <name val="VAG Rounded Std Thin"/>
    </font>
    <font>
      <sz val="8"/>
      <name val="VAG Rounded Std Bold"/>
    </font>
    <font>
      <b/>
      <sz val="8"/>
      <name val="VAG Rounded Std Bold"/>
    </font>
    <font>
      <sz val="9"/>
      <name val="VAG Rounded Std Bold"/>
    </font>
    <font>
      <sz val="12"/>
      <color theme="1"/>
      <name val="VAGRoundedStd-Thin"/>
    </font>
    <font>
      <sz val="14"/>
      <color theme="1"/>
      <name val="Vagroundedstd-thin"/>
    </font>
    <font>
      <sz val="12"/>
      <name val="Calibri"/>
      <family val="2"/>
    </font>
    <font>
      <sz val="14"/>
      <color rgb="FF000000"/>
      <name val="Vagroundedstd-thin"/>
    </font>
    <font>
      <sz val="14"/>
      <color rgb="FFFF0000"/>
      <name val="Vagroundedstd-thin"/>
    </font>
    <font>
      <sz val="14"/>
      <color theme="1"/>
      <name val="VAGRoundedStd-Bold"/>
    </font>
    <font>
      <sz val="12"/>
      <color theme="1"/>
      <name val="VAGRoundedStd-Bold"/>
    </font>
    <font>
      <sz val="14"/>
      <color rgb="FFBFBFBF"/>
      <name val="Vagroundedstd-thin"/>
    </font>
    <font>
      <sz val="12"/>
      <color theme="1"/>
      <name val="Calibri"/>
      <family val="2"/>
    </font>
    <font>
      <b/>
      <sz val="22"/>
      <color theme="1"/>
      <name val="VAGRoundedStd-Bold"/>
    </font>
    <font>
      <sz val="18"/>
      <color theme="1"/>
      <name val="VAGRoundedStd-Thin"/>
    </font>
  </fonts>
  <fills count="10">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DAEEF3"/>
        <bgColor rgb="FFDAEEF3"/>
      </patternFill>
    </fill>
    <fill>
      <patternFill patternType="solid">
        <fgColor rgb="FFF2F2F2"/>
        <bgColor rgb="FFF2F2F2"/>
      </patternFill>
    </fill>
  </fills>
  <borders count="3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14">
    <xf numFmtId="165" fontId="0" fillId="0" borderId="0"/>
    <xf numFmtId="168" fontId="6" fillId="0" borderId="0" applyFont="0" applyFill="0" applyBorder="0" applyAlignment="0" applyProtection="0"/>
    <xf numFmtId="9" fontId="6"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165" fontId="6" fillId="0" borderId="0"/>
    <xf numFmtId="165" fontId="6" fillId="0" borderId="0" applyFont="0" applyFill="0" applyBorder="0" applyAlignment="0" applyProtection="0"/>
    <xf numFmtId="165" fontId="6" fillId="0" borderId="0"/>
    <xf numFmtId="0" fontId="6" fillId="0" borderId="0"/>
    <xf numFmtId="165" fontId="6" fillId="0" borderId="0"/>
    <xf numFmtId="0" fontId="1" fillId="0" borderId="0"/>
  </cellStyleXfs>
  <cellXfs count="376">
    <xf numFmtId="165" fontId="0" fillId="0" borderId="0" xfId="0"/>
    <xf numFmtId="0" fontId="2" fillId="0" borderId="0" xfId="3"/>
    <xf numFmtId="165" fontId="2" fillId="0" borderId="0" xfId="3" applyNumberFormat="1"/>
    <xf numFmtId="164" fontId="0" fillId="0" borderId="0" xfId="4" applyFont="1"/>
    <xf numFmtId="164" fontId="2" fillId="0" borderId="0" xfId="3" applyNumberFormat="1"/>
    <xf numFmtId="0" fontId="3" fillId="0" borderId="0" xfId="3" applyFont="1"/>
    <xf numFmtId="0" fontId="4" fillId="0" borderId="0" xfId="3" applyFont="1" applyAlignment="1">
      <alignment horizontal="left" vertical="center"/>
    </xf>
    <xf numFmtId="164" fontId="5" fillId="0" borderId="0" xfId="4" applyFont="1"/>
    <xf numFmtId="165" fontId="5" fillId="0" borderId="0" xfId="3" applyNumberFormat="1" applyFont="1"/>
    <xf numFmtId="0" fontId="7" fillId="0" borderId="0" xfId="3" applyFont="1" applyAlignment="1">
      <alignment horizontal="left"/>
    </xf>
    <xf numFmtId="0" fontId="8" fillId="0" borderId="0" xfId="3" applyFont="1"/>
    <xf numFmtId="0" fontId="5" fillId="0" borderId="0" xfId="3" applyFont="1" applyAlignment="1">
      <alignment horizontal="right"/>
    </xf>
    <xf numFmtId="166" fontId="0" fillId="0" borderId="0" xfId="5" applyNumberFormat="1" applyFont="1"/>
    <xf numFmtId="2" fontId="9" fillId="0" borderId="0" xfId="3" applyNumberFormat="1" applyFont="1" applyAlignment="1">
      <alignment horizontal="left"/>
    </xf>
    <xf numFmtId="2" fontId="10" fillId="0" borderId="0" xfId="3" applyNumberFormat="1" applyFont="1" applyAlignment="1">
      <alignment horizontal="left"/>
    </xf>
    <xf numFmtId="2" fontId="11" fillId="0" borderId="0" xfId="3" applyNumberFormat="1" applyFont="1" applyAlignment="1">
      <alignment horizontal="left"/>
    </xf>
    <xf numFmtId="165" fontId="12" fillId="0" borderId="0" xfId="0" applyFont="1" applyAlignment="1">
      <alignment vertical="center"/>
    </xf>
    <xf numFmtId="167" fontId="13" fillId="0" borderId="0" xfId="0" applyNumberFormat="1" applyFont="1" applyAlignment="1">
      <alignment horizontal="left" vertical="center"/>
    </xf>
    <xf numFmtId="0" fontId="14" fillId="0" borderId="0" xfId="3" applyFont="1"/>
    <xf numFmtId="14" fontId="13" fillId="0" borderId="0" xfId="0" applyNumberFormat="1" applyFont="1" applyAlignment="1">
      <alignment horizontal="left" vertical="center"/>
    </xf>
    <xf numFmtId="0" fontId="15" fillId="0" borderId="0" xfId="3" applyFont="1" applyAlignment="1">
      <alignment horizontal="left" vertical="center" indent="4"/>
    </xf>
    <xf numFmtId="0" fontId="16" fillId="2" borderId="0" xfId="6" applyFont="1" applyFill="1"/>
    <xf numFmtId="0" fontId="17" fillId="0" borderId="0" xfId="6" applyFont="1" applyAlignment="1">
      <alignment vertical="center" wrapText="1" readingOrder="1"/>
    </xf>
    <xf numFmtId="0" fontId="16" fillId="3" borderId="0" xfId="0" applyNumberFormat="1" applyFont="1" applyFill="1"/>
    <xf numFmtId="0" fontId="18" fillId="0" borderId="0" xfId="6" applyFont="1" applyAlignment="1">
      <alignment vertical="center" readingOrder="1"/>
    </xf>
    <xf numFmtId="0" fontId="19" fillId="0" borderId="0" xfId="6" applyFont="1" applyAlignment="1">
      <alignment vertical="center" wrapText="1" readingOrder="1"/>
    </xf>
    <xf numFmtId="0" fontId="20" fillId="0" borderId="0" xfId="6" applyFont="1" applyAlignment="1">
      <alignment horizontal="center" vertical="center" wrapText="1" readingOrder="1"/>
    </xf>
    <xf numFmtId="0" fontId="21" fillId="0" borderId="0" xfId="6" applyFont="1" applyAlignment="1">
      <alignment vertical="center" wrapText="1" readingOrder="1"/>
    </xf>
    <xf numFmtId="0" fontId="20" fillId="0" borderId="0" xfId="6" applyFont="1" applyAlignment="1">
      <alignment horizontal="right" vertical="center" readingOrder="1"/>
    </xf>
    <xf numFmtId="49" fontId="0" fillId="0" borderId="0" xfId="0" applyNumberFormat="1"/>
    <xf numFmtId="49" fontId="22" fillId="0" borderId="0" xfId="0" applyNumberFormat="1" applyFont="1"/>
    <xf numFmtId="49" fontId="23" fillId="0" borderId="0" xfId="0" applyNumberFormat="1" applyFont="1"/>
    <xf numFmtId="49" fontId="24" fillId="0" borderId="0" xfId="0" applyNumberFormat="1" applyFont="1"/>
    <xf numFmtId="49" fontId="25" fillId="0" borderId="0" xfId="0" applyNumberFormat="1" applyFont="1"/>
    <xf numFmtId="49" fontId="25" fillId="0" borderId="0" xfId="0" applyNumberFormat="1" applyFont="1" applyAlignment="1">
      <alignment horizontal="left" vertical="center"/>
    </xf>
    <xf numFmtId="49" fontId="26" fillId="0" borderId="0" xfId="0" applyNumberFormat="1" applyFont="1"/>
    <xf numFmtId="49" fontId="22" fillId="0" borderId="0" xfId="0" applyNumberFormat="1" applyFont="1" applyAlignment="1">
      <alignment vertical="center"/>
    </xf>
    <xf numFmtId="49" fontId="0" fillId="0" borderId="0" xfId="0" applyNumberFormat="1" applyAlignment="1">
      <alignment vertical="center"/>
    </xf>
    <xf numFmtId="49" fontId="23" fillId="0" borderId="0" xfId="0" applyNumberFormat="1" applyFont="1" applyAlignment="1">
      <alignment vertical="center"/>
    </xf>
    <xf numFmtId="165" fontId="27" fillId="0" borderId="0" xfId="0" applyFont="1" applyAlignment="1">
      <alignment vertical="center"/>
    </xf>
    <xf numFmtId="165" fontId="28" fillId="0" borderId="0" xfId="0" applyFont="1" applyAlignment="1">
      <alignment vertical="center"/>
    </xf>
    <xf numFmtId="165" fontId="0" fillId="0" borderId="0" xfId="0" applyAlignment="1">
      <alignment vertical="center"/>
    </xf>
    <xf numFmtId="49" fontId="22" fillId="0" borderId="0" xfId="0" applyNumberFormat="1" applyFont="1" applyAlignment="1">
      <alignment horizontal="left" vertical="center"/>
    </xf>
    <xf numFmtId="165" fontId="27" fillId="0" borderId="0" xfId="0" applyFont="1"/>
    <xf numFmtId="165" fontId="28" fillId="0" borderId="0" xfId="0" applyFont="1"/>
    <xf numFmtId="49" fontId="32" fillId="0" borderId="0" xfId="0" applyNumberFormat="1" applyFont="1" applyAlignment="1">
      <alignment vertical="center"/>
    </xf>
    <xf numFmtId="49" fontId="33" fillId="0" borderId="0" xfId="0" applyNumberFormat="1" applyFont="1"/>
    <xf numFmtId="49" fontId="34"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49" fontId="25" fillId="0" borderId="0" xfId="0" applyNumberFormat="1" applyFont="1" applyAlignment="1">
      <alignment horizontal="center" vertical="center"/>
    </xf>
    <xf numFmtId="49" fontId="35" fillId="0" borderId="0" xfId="0" applyNumberFormat="1" applyFont="1" applyAlignment="1">
      <alignment vertical="center" wrapText="1"/>
    </xf>
    <xf numFmtId="49" fontId="25" fillId="0" borderId="0" xfId="8" applyNumberFormat="1" applyFont="1" applyAlignment="1">
      <alignment horizontal="left" vertical="center"/>
    </xf>
    <xf numFmtId="49" fontId="25" fillId="0" borderId="0" xfId="8" applyNumberFormat="1" applyFont="1" applyAlignment="1">
      <alignment horizontal="center" vertical="center"/>
    </xf>
    <xf numFmtId="49" fontId="25" fillId="0" borderId="0" xfId="0" applyNumberFormat="1" applyFont="1" applyAlignment="1">
      <alignment vertical="center"/>
    </xf>
    <xf numFmtId="165" fontId="33" fillId="0" borderId="0" xfId="0" applyFont="1"/>
    <xf numFmtId="49" fontId="35" fillId="0" borderId="0" xfId="0" applyNumberFormat="1" applyFont="1" applyAlignment="1">
      <alignment vertical="top"/>
    </xf>
    <xf numFmtId="165" fontId="23" fillId="0" borderId="0" xfId="0" applyFont="1"/>
    <xf numFmtId="165" fontId="24" fillId="0" borderId="0" xfId="0" applyFont="1"/>
    <xf numFmtId="165" fontId="38" fillId="0" borderId="0" xfId="0" applyFont="1"/>
    <xf numFmtId="165" fontId="40" fillId="2" borderId="2" xfId="0" applyFont="1" applyFill="1" applyBorder="1"/>
    <xf numFmtId="165" fontId="40" fillId="0" borderId="2" xfId="0" applyFont="1" applyBorder="1"/>
    <xf numFmtId="165" fontId="40" fillId="0" borderId="2" xfId="9" applyFont="1" applyFill="1" applyBorder="1" applyProtection="1"/>
    <xf numFmtId="165" fontId="40" fillId="2" borderId="0" xfId="0" applyFont="1" applyFill="1"/>
    <xf numFmtId="165" fontId="40" fillId="0" borderId="0" xfId="0" applyFont="1"/>
    <xf numFmtId="168" fontId="40" fillId="0" borderId="0" xfId="1" applyFont="1" applyFill="1" applyBorder="1" applyProtection="1"/>
    <xf numFmtId="0" fontId="42" fillId="2" borderId="0" xfId="6" applyFont="1" applyFill="1" applyAlignment="1">
      <alignment vertical="center"/>
    </xf>
    <xf numFmtId="0" fontId="43" fillId="0" borderId="0" xfId="6" applyFont="1" applyAlignment="1">
      <alignment vertical="center" readingOrder="1"/>
    </xf>
    <xf numFmtId="0" fontId="41" fillId="0" borderId="0" xfId="6" applyFont="1" applyAlignment="1">
      <alignment vertical="center" wrapText="1" readingOrder="1"/>
    </xf>
    <xf numFmtId="0" fontId="44" fillId="0" borderId="0" xfId="6" applyFont="1" applyAlignment="1">
      <alignment horizontal="center" vertical="center" wrapText="1" readingOrder="1"/>
    </xf>
    <xf numFmtId="0" fontId="45" fillId="0" borderId="0" xfId="6" applyFont="1" applyAlignment="1">
      <alignment vertical="center" wrapText="1" readingOrder="1"/>
    </xf>
    <xf numFmtId="0" fontId="44" fillId="0" borderId="0" xfId="6" applyFont="1" applyAlignment="1">
      <alignment horizontal="right" vertical="center" readingOrder="1"/>
    </xf>
    <xf numFmtId="0" fontId="35" fillId="2" borderId="0" xfId="6" applyFont="1" applyFill="1" applyAlignment="1">
      <alignment vertical="center"/>
    </xf>
    <xf numFmtId="170" fontId="31" fillId="2" borderId="5" xfId="6" applyNumberFormat="1" applyFont="1" applyFill="1" applyBorder="1" applyAlignment="1">
      <alignment vertical="center"/>
    </xf>
    <xf numFmtId="0" fontId="35" fillId="2" borderId="8" xfId="6" applyFont="1" applyFill="1" applyBorder="1" applyAlignment="1">
      <alignment vertical="center" wrapText="1"/>
    </xf>
    <xf numFmtId="0" fontId="35" fillId="2" borderId="2" xfId="6" applyFont="1" applyFill="1" applyBorder="1" applyAlignment="1">
      <alignment vertical="center" wrapText="1"/>
    </xf>
    <xf numFmtId="0" fontId="35" fillId="0" borderId="2" xfId="6" applyFont="1" applyBorder="1" applyAlignment="1">
      <alignment vertical="center" wrapText="1"/>
    </xf>
    <xf numFmtId="0" fontId="35" fillId="2" borderId="9" xfId="6" applyFont="1" applyFill="1" applyBorder="1" applyAlignment="1">
      <alignment vertical="center" wrapText="1"/>
    </xf>
    <xf numFmtId="0" fontId="35" fillId="2" borderId="0" xfId="6" applyFont="1" applyFill="1" applyAlignment="1">
      <alignment vertical="center" wrapText="1"/>
    </xf>
    <xf numFmtId="0" fontId="35" fillId="2" borderId="0" xfId="6" applyFont="1" applyFill="1" applyAlignment="1">
      <alignment horizontal="left" vertical="center"/>
    </xf>
    <xf numFmtId="0" fontId="35" fillId="2" borderId="0" xfId="6" applyFont="1" applyFill="1" applyAlignment="1">
      <alignment horizontal="left" vertical="center" wrapText="1"/>
    </xf>
    <xf numFmtId="0" fontId="35" fillId="0" borderId="0" xfId="6" applyFont="1" applyAlignment="1">
      <alignment horizontal="left" vertical="center" wrapText="1"/>
    </xf>
    <xf numFmtId="0" fontId="35" fillId="2" borderId="3" xfId="6" applyFont="1" applyFill="1" applyBorder="1" applyAlignment="1">
      <alignment vertical="center" wrapText="1"/>
    </xf>
    <xf numFmtId="0" fontId="35" fillId="2" borderId="4" xfId="6" applyFont="1" applyFill="1" applyBorder="1" applyAlignment="1">
      <alignment horizontal="left" vertical="center"/>
    </xf>
    <xf numFmtId="0" fontId="35" fillId="2" borderId="4" xfId="6" applyFont="1" applyFill="1" applyBorder="1" applyAlignment="1">
      <alignment horizontal="left" vertical="center" wrapText="1"/>
    </xf>
    <xf numFmtId="0" fontId="35" fillId="0" borderId="4" xfId="6" applyFont="1" applyBorder="1" applyAlignment="1">
      <alignment horizontal="left" vertical="center" wrapText="1"/>
    </xf>
    <xf numFmtId="0" fontId="35" fillId="2" borderId="5" xfId="6" applyFont="1" applyFill="1" applyBorder="1" applyAlignment="1">
      <alignment horizontal="left" vertical="center" wrapText="1"/>
    </xf>
    <xf numFmtId="0" fontId="35" fillId="2" borderId="7" xfId="6" applyFont="1" applyFill="1" applyBorder="1" applyAlignment="1">
      <alignment horizontal="right" vertical="center" wrapText="1"/>
    </xf>
    <xf numFmtId="165" fontId="35" fillId="0" borderId="0" xfId="0" applyFont="1" applyAlignment="1">
      <alignment vertical="center"/>
    </xf>
    <xf numFmtId="2" fontId="35" fillId="0" borderId="0" xfId="0" applyNumberFormat="1" applyFont="1" applyAlignment="1">
      <alignment vertical="center"/>
    </xf>
    <xf numFmtId="14" fontId="35" fillId="0" borderId="7" xfId="0" applyNumberFormat="1" applyFont="1" applyBorder="1" applyAlignment="1">
      <alignment vertical="center"/>
    </xf>
    <xf numFmtId="165" fontId="35" fillId="0" borderId="8" xfId="0" applyFont="1" applyBorder="1" applyAlignment="1">
      <alignment horizontal="left" vertical="center" wrapText="1"/>
    </xf>
    <xf numFmtId="165" fontId="35"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5" fillId="0" borderId="9" xfId="0" applyFont="1" applyBorder="1" applyAlignment="1">
      <alignment vertical="center"/>
    </xf>
    <xf numFmtId="0" fontId="35" fillId="2" borderId="4" xfId="6" applyFont="1" applyFill="1" applyBorder="1" applyAlignment="1">
      <alignment horizontal="center" vertical="center" wrapText="1"/>
    </xf>
    <xf numFmtId="0" fontId="35" fillId="2" borderId="6" xfId="6" applyFont="1" applyFill="1" applyBorder="1" applyAlignment="1">
      <alignment horizontal="center" vertical="center" wrapText="1"/>
    </xf>
    <xf numFmtId="0" fontId="35" fillId="2" borderId="0" xfId="6" applyFont="1" applyFill="1" applyAlignment="1">
      <alignment horizontal="left" vertical="center" indent="1"/>
    </xf>
    <xf numFmtId="0" fontId="35" fillId="0" borderId="0" xfId="6" applyFont="1" applyAlignment="1">
      <alignment horizontal="left" vertical="center" indent="1"/>
    </xf>
    <xf numFmtId="0" fontId="35" fillId="2" borderId="0" xfId="6" applyFont="1" applyFill="1" applyAlignment="1">
      <alignment horizontal="left" vertical="center" wrapText="1" indent="1"/>
    </xf>
    <xf numFmtId="0" fontId="35" fillId="2" borderId="0" xfId="6" applyFont="1" applyFill="1" applyAlignment="1">
      <alignment horizontal="center" vertical="center" wrapText="1"/>
    </xf>
    <xf numFmtId="0" fontId="35" fillId="2" borderId="7" xfId="6" applyFont="1" applyFill="1" applyBorder="1" applyAlignment="1">
      <alignment horizontal="left" vertical="center" wrapText="1"/>
    </xf>
    <xf numFmtId="0" fontId="35" fillId="0" borderId="0" xfId="6" applyFont="1" applyAlignment="1">
      <alignment horizontal="left" vertical="center" wrapText="1" indent="1"/>
    </xf>
    <xf numFmtId="0" fontId="35" fillId="0" borderId="0" xfId="6" applyFont="1" applyAlignment="1" applyProtection="1">
      <alignment vertical="center" wrapText="1"/>
      <protection locked="0"/>
    </xf>
    <xf numFmtId="171" fontId="50" fillId="0" borderId="2" xfId="10" applyNumberFormat="1" applyFont="1" applyBorder="1" applyAlignment="1">
      <alignment horizontal="center" vertical="center" wrapText="1"/>
    </xf>
    <xf numFmtId="0" fontId="51" fillId="2" borderId="2" xfId="6" applyFont="1" applyFill="1" applyBorder="1" applyAlignment="1">
      <alignment horizontal="center" vertical="center" wrapText="1"/>
    </xf>
    <xf numFmtId="0" fontId="51" fillId="0" borderId="0" xfId="6" applyFont="1" applyAlignment="1">
      <alignment horizontal="center" vertical="center" wrapText="1"/>
    </xf>
    <xf numFmtId="0" fontId="51" fillId="2" borderId="0" xfId="6" applyFont="1" applyFill="1" applyAlignment="1">
      <alignment horizontal="center" vertical="center" wrapText="1"/>
    </xf>
    <xf numFmtId="0" fontId="35" fillId="0" borderId="0" xfId="6" applyFont="1" applyAlignment="1">
      <alignment vertical="center" wrapText="1"/>
    </xf>
    <xf numFmtId="172" fontId="35" fillId="2" borderId="0" xfId="6" applyNumberFormat="1" applyFont="1" applyFill="1" applyAlignment="1">
      <alignment vertical="center"/>
    </xf>
    <xf numFmtId="0" fontId="35" fillId="0" borderId="0" xfId="6" applyFont="1" applyAlignment="1">
      <alignment horizontal="left" vertical="center"/>
    </xf>
    <xf numFmtId="0" fontId="52" fillId="2" borderId="7" xfId="6" applyFont="1" applyFill="1" applyBorder="1" applyAlignment="1">
      <alignment vertical="center" wrapText="1"/>
    </xf>
    <xf numFmtId="0" fontId="35" fillId="0" borderId="6" xfId="6" applyFont="1" applyBorder="1" applyAlignment="1">
      <alignment horizontal="center" vertical="center" wrapText="1"/>
    </xf>
    <xf numFmtId="0" fontId="35" fillId="0" borderId="0" xfId="6" applyFont="1" applyAlignment="1">
      <alignment vertical="center"/>
    </xf>
    <xf numFmtId="0" fontId="39" fillId="2" borderId="0" xfId="6" applyFont="1" applyFill="1" applyAlignment="1">
      <alignment horizontal="left" vertical="center" wrapText="1"/>
    </xf>
    <xf numFmtId="0" fontId="39" fillId="0" borderId="0" xfId="6" applyFont="1" applyAlignment="1">
      <alignment horizontal="left" vertical="center" wrapText="1"/>
    </xf>
    <xf numFmtId="2" fontId="35" fillId="5" borderId="0" xfId="6" applyNumberFormat="1" applyFont="1" applyFill="1" applyAlignment="1" applyProtection="1">
      <alignment horizontal="center" vertical="center" wrapText="1"/>
      <protection locked="0"/>
    </xf>
    <xf numFmtId="2" fontId="35" fillId="2" borderId="0" xfId="6" applyNumberFormat="1" applyFont="1" applyFill="1" applyAlignment="1">
      <alignment vertical="center" wrapText="1"/>
    </xf>
    <xf numFmtId="2" fontId="35" fillId="0" borderId="0" xfId="6" applyNumberFormat="1" applyFont="1" applyAlignment="1">
      <alignment vertical="center" wrapText="1"/>
    </xf>
    <xf numFmtId="2" fontId="35" fillId="2" borderId="7" xfId="6" applyNumberFormat="1" applyFont="1" applyFill="1" applyBorder="1" applyAlignment="1">
      <alignment vertical="center" wrapText="1"/>
    </xf>
    <xf numFmtId="2" fontId="35" fillId="6" borderId="0" xfId="6" applyNumberFormat="1" applyFont="1" applyFill="1" applyAlignment="1" applyProtection="1">
      <alignment horizontal="center"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35" fillId="2" borderId="0" xfId="6" applyFont="1" applyFill="1" applyAlignment="1">
      <alignment horizontal="center" vertical="center"/>
    </xf>
    <xf numFmtId="0" fontId="35" fillId="2" borderId="7" xfId="6" applyFont="1" applyFill="1" applyBorder="1" applyAlignment="1">
      <alignment vertical="center" wrapText="1"/>
    </xf>
    <xf numFmtId="0" fontId="35" fillId="2" borderId="6" xfId="6" applyFont="1" applyFill="1" applyBorder="1" applyAlignment="1">
      <alignment horizontal="left" vertical="center" wrapText="1"/>
    </xf>
    <xf numFmtId="0" fontId="35" fillId="2" borderId="6" xfId="6" applyFont="1" applyFill="1" applyBorder="1" applyAlignment="1">
      <alignment vertical="center" wrapText="1"/>
    </xf>
    <xf numFmtId="165" fontId="6" fillId="0" borderId="0" xfId="0" applyFont="1"/>
    <xf numFmtId="0" fontId="53" fillId="2" borderId="0" xfId="6" applyFont="1" applyFill="1" applyAlignment="1">
      <alignment vertical="center" wrapText="1"/>
    </xf>
    <xf numFmtId="0" fontId="53" fillId="0" borderId="0" xfId="6" applyFont="1" applyAlignment="1">
      <alignment vertical="center" wrapText="1"/>
    </xf>
    <xf numFmtId="0" fontId="53" fillId="2" borderId="7" xfId="6" applyFont="1" applyFill="1" applyBorder="1" applyAlignment="1">
      <alignment vertical="center" wrapText="1"/>
    </xf>
    <xf numFmtId="0" fontId="35" fillId="2" borderId="6" xfId="6" applyFont="1" applyFill="1" applyBorder="1" applyAlignment="1">
      <alignment horizontal="left" vertical="center"/>
    </xf>
    <xf numFmtId="9" fontId="35" fillId="2" borderId="0" xfId="6" applyNumberFormat="1" applyFont="1" applyFill="1" applyAlignment="1">
      <alignment horizontal="center" vertical="center" wrapText="1"/>
    </xf>
    <xf numFmtId="169" fontId="35" fillId="2" borderId="0" xfId="6" applyNumberFormat="1" applyFont="1" applyFill="1" applyAlignment="1">
      <alignment vertical="center"/>
    </xf>
    <xf numFmtId="0" fontId="35" fillId="0" borderId="2" xfId="6" applyFont="1" applyBorder="1" applyAlignment="1">
      <alignment horizontal="left" vertical="center" wrapText="1"/>
    </xf>
    <xf numFmtId="0" fontId="35" fillId="2" borderId="0" xfId="11" applyFont="1" applyFill="1" applyAlignment="1">
      <alignment vertical="center"/>
    </xf>
    <xf numFmtId="0" fontId="54" fillId="2" borderId="4" xfId="11" applyFont="1" applyFill="1" applyBorder="1" applyAlignment="1">
      <alignment horizontal="center" vertical="center" wrapText="1"/>
    </xf>
    <xf numFmtId="0" fontId="54" fillId="0" borderId="4" xfId="11" applyFont="1" applyBorder="1" applyAlignment="1">
      <alignment horizontal="center" vertical="center" wrapText="1"/>
    </xf>
    <xf numFmtId="0" fontId="54" fillId="2" borderId="5" xfId="11" applyFont="1" applyFill="1" applyBorder="1" applyAlignment="1">
      <alignment horizontal="center" vertical="center" wrapText="1"/>
    </xf>
    <xf numFmtId="0" fontId="54" fillId="2" borderId="6" xfId="11" applyFont="1" applyFill="1" applyBorder="1" applyAlignment="1">
      <alignment horizontal="left" vertical="center" wrapText="1"/>
    </xf>
    <xf numFmtId="0" fontId="54" fillId="2" borderId="0" xfId="11" applyFont="1" applyFill="1" applyAlignment="1">
      <alignment horizontal="left" vertical="center" wrapText="1"/>
    </xf>
    <xf numFmtId="0" fontId="56" fillId="2" borderId="0" xfId="11" applyFont="1" applyFill="1" applyAlignment="1">
      <alignment horizontal="center" vertical="center" wrapText="1"/>
    </xf>
    <xf numFmtId="0" fontId="54" fillId="2" borderId="0" xfId="11" applyFont="1" applyFill="1" applyAlignment="1">
      <alignment horizontal="center" vertical="center" wrapText="1"/>
    </xf>
    <xf numFmtId="0" fontId="54" fillId="0" borderId="0" xfId="11" applyFont="1" applyAlignment="1">
      <alignment horizontal="center" vertical="center" wrapText="1"/>
    </xf>
    <xf numFmtId="0" fontId="54" fillId="2" borderId="7" xfId="11" applyFont="1" applyFill="1" applyBorder="1" applyAlignment="1">
      <alignment horizontal="center" vertical="center" wrapText="1"/>
    </xf>
    <xf numFmtId="169" fontId="35" fillId="2" borderId="0" xfId="11" applyNumberFormat="1" applyFont="1" applyFill="1" applyAlignment="1">
      <alignment vertical="center"/>
    </xf>
    <xf numFmtId="0" fontId="54" fillId="2" borderId="6" xfId="11" applyFont="1" applyFill="1" applyBorder="1" applyAlignment="1">
      <alignment vertical="center" wrapText="1"/>
    </xf>
    <xf numFmtId="0" fontId="54" fillId="2" borderId="0" xfId="11" applyFont="1" applyFill="1" applyAlignment="1">
      <alignment vertical="center" wrapText="1"/>
    </xf>
    <xf numFmtId="0" fontId="56" fillId="2" borderId="2" xfId="11" applyFont="1" applyFill="1" applyBorder="1" applyAlignment="1">
      <alignment horizontal="center" vertical="center" wrapText="1"/>
    </xf>
    <xf numFmtId="165" fontId="54" fillId="0" borderId="0" xfId="12" applyFont="1" applyAlignment="1">
      <alignment vertical="center"/>
    </xf>
    <xf numFmtId="169" fontId="54" fillId="5" borderId="15" xfId="11" applyNumberFormat="1" applyFont="1" applyFill="1" applyBorder="1" applyAlignment="1" applyProtection="1">
      <alignment horizontal="center" vertical="center" wrapText="1"/>
      <protection locked="0"/>
    </xf>
    <xf numFmtId="20" fontId="54" fillId="2" borderId="0" xfId="11" applyNumberFormat="1" applyFont="1" applyFill="1" applyAlignment="1">
      <alignment horizontal="left" vertical="center" wrapText="1"/>
    </xf>
    <xf numFmtId="169" fontId="54" fillId="2" borderId="7" xfId="11" applyNumberFormat="1" applyFont="1" applyFill="1" applyBorder="1" applyAlignment="1">
      <alignment horizontal="center" vertical="center" wrapText="1"/>
    </xf>
    <xf numFmtId="169" fontId="54" fillId="0" borderId="15" xfId="11" applyNumberFormat="1" applyFont="1" applyBorder="1" applyAlignment="1">
      <alignment horizontal="center" vertical="center" wrapText="1"/>
    </xf>
    <xf numFmtId="169" fontId="54" fillId="2" borderId="0" xfId="11" applyNumberFormat="1" applyFont="1" applyFill="1" applyAlignment="1">
      <alignment horizontal="center" vertical="center" wrapText="1"/>
    </xf>
    <xf numFmtId="0" fontId="54" fillId="6" borderId="6" xfId="7" applyFont="1" applyFill="1" applyBorder="1" applyAlignment="1">
      <alignment vertical="center" wrapText="1"/>
    </xf>
    <xf numFmtId="0" fontId="35" fillId="6" borderId="0" xfId="7" applyFont="1" applyFill="1" applyAlignment="1">
      <alignment vertical="center"/>
    </xf>
    <xf numFmtId="0" fontId="39" fillId="6" borderId="0" xfId="7" applyFont="1" applyFill="1" applyAlignment="1">
      <alignment horizontal="left" vertical="center" wrapText="1"/>
    </xf>
    <xf numFmtId="0" fontId="39" fillId="0" borderId="0" xfId="7" applyFont="1" applyAlignment="1">
      <alignment horizontal="left" vertical="center" wrapText="1"/>
    </xf>
    <xf numFmtId="0" fontId="39" fillId="6" borderId="7" xfId="7" applyFont="1" applyFill="1" applyBorder="1" applyAlignment="1">
      <alignment horizontal="left" vertical="center" wrapText="1"/>
    </xf>
    <xf numFmtId="0" fontId="39" fillId="6" borderId="0" xfId="7" applyFont="1" applyFill="1" applyAlignment="1">
      <alignment horizontal="left" vertical="center"/>
    </xf>
    <xf numFmtId="9" fontId="35" fillId="5" borderId="0" xfId="6" applyNumberFormat="1" applyFont="1" applyFill="1" applyAlignment="1" applyProtection="1">
      <alignment horizontal="center" vertical="center" wrapText="1"/>
      <protection locked="0"/>
    </xf>
    <xf numFmtId="171" fontId="35" fillId="5" borderId="0" xfId="6" applyNumberFormat="1" applyFont="1" applyFill="1" applyAlignment="1" applyProtection="1">
      <alignment horizontal="center" vertical="center" wrapText="1"/>
      <protection locked="0"/>
    </xf>
    <xf numFmtId="9" fontId="52" fillId="2" borderId="0" xfId="6" applyNumberFormat="1" applyFont="1" applyFill="1" applyAlignment="1">
      <alignment horizontal="left" vertical="center"/>
    </xf>
    <xf numFmtId="0" fontId="54" fillId="2" borderId="17" xfId="11" applyFont="1" applyFill="1" applyBorder="1" applyAlignment="1">
      <alignment horizontal="left" vertical="center" wrapText="1"/>
    </xf>
    <xf numFmtId="0" fontId="54" fillId="2" borderId="18" xfId="11" applyFont="1" applyFill="1" applyBorder="1" applyAlignment="1">
      <alignment horizontal="left" vertical="center" wrapText="1"/>
    </xf>
    <xf numFmtId="0" fontId="54" fillId="2" borderId="2" xfId="11" applyFont="1" applyFill="1" applyBorder="1" applyAlignment="1">
      <alignment horizontal="left" vertical="center" wrapText="1"/>
    </xf>
    <xf numFmtId="0" fontId="54" fillId="0" borderId="2" xfId="11" applyFont="1" applyBorder="1" applyAlignment="1">
      <alignment horizontal="left" vertical="center" wrapText="1"/>
    </xf>
    <xf numFmtId="0" fontId="54" fillId="2" borderId="19" xfId="11" applyFont="1" applyFill="1" applyBorder="1" applyAlignment="1">
      <alignment horizontal="left" vertical="center" wrapText="1"/>
    </xf>
    <xf numFmtId="0" fontId="54" fillId="2" borderId="0" xfId="11" applyFont="1" applyFill="1" applyAlignment="1">
      <alignment horizontal="left" vertical="center"/>
    </xf>
    <xf numFmtId="0" fontId="54" fillId="0" borderId="0" xfId="11" applyFont="1" applyAlignment="1">
      <alignment horizontal="left" vertical="center"/>
    </xf>
    <xf numFmtId="170" fontId="54" fillId="2" borderId="0" xfId="11" applyNumberFormat="1" applyFont="1" applyFill="1" applyAlignment="1">
      <alignment vertical="center"/>
    </xf>
    <xf numFmtId="0" fontId="57" fillId="6" borderId="4" xfId="12" applyNumberFormat="1" applyFont="1" applyFill="1" applyBorder="1" applyAlignment="1">
      <alignment horizontal="left" vertical="center" wrapText="1"/>
    </xf>
    <xf numFmtId="0" fontId="58" fillId="6" borderId="4" xfId="12" applyNumberFormat="1" applyFont="1" applyFill="1" applyBorder="1" applyAlignment="1">
      <alignment horizontal="center" vertical="center" wrapText="1"/>
    </xf>
    <xf numFmtId="0" fontId="58" fillId="0" borderId="4" xfId="12" applyNumberFormat="1" applyFont="1" applyBorder="1" applyAlignment="1">
      <alignment horizontal="center" vertical="center" wrapText="1"/>
    </xf>
    <xf numFmtId="0" fontId="58" fillId="6" borderId="5" xfId="12" applyNumberFormat="1" applyFont="1" applyFill="1" applyBorder="1" applyAlignment="1">
      <alignment horizontal="center" vertical="center" wrapText="1"/>
    </xf>
    <xf numFmtId="165" fontId="54" fillId="6" borderId="6" xfId="12" applyFont="1" applyFill="1" applyBorder="1" applyAlignment="1">
      <alignment vertical="center" wrapText="1"/>
    </xf>
    <xf numFmtId="165" fontId="35" fillId="6" borderId="6" xfId="0" applyFont="1" applyFill="1" applyBorder="1" applyAlignment="1">
      <alignment vertical="center" wrapText="1"/>
    </xf>
    <xf numFmtId="0" fontId="54" fillId="0" borderId="0" xfId="12" applyNumberFormat="1" applyFont="1" applyAlignment="1">
      <alignment horizontal="left" vertical="center" wrapText="1"/>
    </xf>
    <xf numFmtId="0" fontId="35" fillId="6" borderId="7" xfId="0" applyNumberFormat="1" applyFont="1" applyFill="1" applyBorder="1" applyAlignment="1">
      <alignment vertical="center" wrapText="1"/>
    </xf>
    <xf numFmtId="165" fontId="59" fillId="6" borderId="8" xfId="12" applyFont="1" applyFill="1" applyBorder="1" applyAlignment="1">
      <alignment vertical="center" wrapText="1"/>
    </xf>
    <xf numFmtId="165" fontId="59" fillId="6" borderId="2" xfId="12" applyFont="1" applyFill="1" applyBorder="1" applyAlignment="1">
      <alignment vertical="center" wrapText="1"/>
    </xf>
    <xf numFmtId="165" fontId="59" fillId="0" borderId="2" xfId="12" applyFont="1" applyBorder="1" applyAlignment="1">
      <alignment vertical="center" wrapText="1"/>
    </xf>
    <xf numFmtId="165" fontId="59" fillId="6" borderId="9" xfId="12" applyFont="1" applyFill="1" applyBorder="1" applyAlignment="1">
      <alignment vertical="center" wrapText="1"/>
    </xf>
    <xf numFmtId="165" fontId="54" fillId="6" borderId="0" xfId="12" applyFont="1" applyFill="1" applyAlignment="1">
      <alignment horizontal="left" vertical="center"/>
    </xf>
    <xf numFmtId="165" fontId="54" fillId="0" borderId="0" xfId="12" applyFont="1" applyAlignment="1">
      <alignment horizontal="left" vertical="center"/>
    </xf>
    <xf numFmtId="170" fontId="54" fillId="6" borderId="0" xfId="12" applyNumberFormat="1" applyFont="1" applyFill="1" applyAlignment="1">
      <alignment vertical="center"/>
    </xf>
    <xf numFmtId="0" fontId="60" fillId="6" borderId="4" xfId="12" applyNumberFormat="1" applyFont="1" applyFill="1" applyBorder="1" applyAlignment="1">
      <alignment horizontal="left" vertical="center" wrapText="1"/>
    </xf>
    <xf numFmtId="0" fontId="61" fillId="6" borderId="4" xfId="12" applyNumberFormat="1" applyFont="1" applyFill="1" applyBorder="1" applyAlignment="1">
      <alignment horizontal="center" vertical="center" wrapText="1"/>
    </xf>
    <xf numFmtId="0" fontId="61" fillId="0" borderId="4" xfId="12" applyNumberFormat="1" applyFont="1" applyBorder="1" applyAlignment="1">
      <alignment horizontal="center" vertical="center" wrapText="1"/>
    </xf>
    <xf numFmtId="0" fontId="61" fillId="6" borderId="5" xfId="12" applyNumberFormat="1" applyFont="1" applyFill="1" applyBorder="1" applyAlignment="1">
      <alignment horizontal="center" vertical="center" wrapText="1"/>
    </xf>
    <xf numFmtId="165" fontId="35" fillId="6" borderId="6" xfId="12" applyFont="1" applyFill="1" applyBorder="1" applyAlignment="1">
      <alignment vertical="center" wrapText="1"/>
    </xf>
    <xf numFmtId="0" fontId="35" fillId="6" borderId="0" xfId="12" applyNumberFormat="1" applyFont="1" applyFill="1" applyAlignment="1">
      <alignment vertical="center" wrapText="1"/>
    </xf>
    <xf numFmtId="0" fontId="35" fillId="5" borderId="11" xfId="11" applyFont="1" applyFill="1" applyBorder="1" applyAlignment="1" applyProtection="1">
      <alignment horizontal="center" vertical="center" wrapText="1"/>
      <protection locked="0"/>
    </xf>
    <xf numFmtId="0" fontId="35" fillId="0" borderId="0" xfId="12" applyNumberFormat="1" applyFont="1" applyAlignment="1">
      <alignment vertical="center" wrapText="1"/>
    </xf>
    <xf numFmtId="0" fontId="35" fillId="6" borderId="7" xfId="12" applyNumberFormat="1" applyFont="1" applyFill="1" applyBorder="1" applyAlignment="1">
      <alignment vertical="center" wrapText="1"/>
    </xf>
    <xf numFmtId="0" fontId="35" fillId="2" borderId="0" xfId="11" applyFont="1" applyFill="1" applyAlignment="1">
      <alignment horizontal="center" vertical="center"/>
    </xf>
    <xf numFmtId="0" fontId="35" fillId="6" borderId="0" xfId="12" applyNumberFormat="1" applyFont="1" applyFill="1" applyAlignment="1">
      <alignment horizontal="left" vertical="center" wrapText="1"/>
    </xf>
    <xf numFmtId="0" fontId="35" fillId="0" borderId="0" xfId="12" applyNumberFormat="1" applyFont="1" applyAlignment="1">
      <alignment horizontal="left" vertical="center" wrapText="1"/>
    </xf>
    <xf numFmtId="0" fontId="35" fillId="6" borderId="7" xfId="12" applyNumberFormat="1" applyFont="1" applyFill="1" applyBorder="1" applyAlignment="1">
      <alignment horizontal="left" vertical="center" wrapText="1"/>
    </xf>
    <xf numFmtId="0" fontId="35" fillId="6" borderId="0" xfId="12" applyNumberFormat="1" applyFont="1" applyFill="1" applyAlignment="1">
      <alignment horizontal="left" vertical="center"/>
    </xf>
    <xf numFmtId="0" fontId="35" fillId="0" borderId="7" xfId="12" applyNumberFormat="1" applyFont="1" applyBorder="1" applyAlignment="1">
      <alignment vertical="center" wrapText="1"/>
    </xf>
    <xf numFmtId="0" fontId="35" fillId="3" borderId="0" xfId="12" applyNumberFormat="1" applyFont="1" applyFill="1" applyAlignment="1">
      <alignment vertical="center" wrapText="1"/>
    </xf>
    <xf numFmtId="165" fontId="63" fillId="6" borderId="8" xfId="12" applyFont="1" applyFill="1" applyBorder="1" applyAlignment="1">
      <alignment vertical="center" wrapText="1"/>
    </xf>
    <xf numFmtId="165" fontId="63" fillId="6" borderId="2" xfId="12" applyFont="1" applyFill="1" applyBorder="1" applyAlignment="1">
      <alignment vertical="center" wrapText="1"/>
    </xf>
    <xf numFmtId="165" fontId="63" fillId="0" borderId="2" xfId="12" applyFont="1" applyBorder="1" applyAlignment="1">
      <alignment vertical="center" wrapText="1"/>
    </xf>
    <xf numFmtId="165" fontId="63" fillId="6" borderId="9" xfId="12" applyFont="1" applyFill="1" applyBorder="1" applyAlignment="1">
      <alignment vertical="center" wrapText="1"/>
    </xf>
    <xf numFmtId="165" fontId="35" fillId="6" borderId="0" xfId="12" applyFont="1" applyFill="1" applyAlignment="1">
      <alignment horizontal="left" vertical="center"/>
    </xf>
    <xf numFmtId="165" fontId="35" fillId="0" borderId="0" xfId="12" applyFont="1" applyAlignment="1">
      <alignment horizontal="left" vertical="center"/>
    </xf>
    <xf numFmtId="170" fontId="35" fillId="6" borderId="0" xfId="12" applyNumberFormat="1" applyFont="1" applyFill="1" applyAlignment="1">
      <alignment vertical="center"/>
    </xf>
    <xf numFmtId="165" fontId="64" fillId="0" borderId="0" xfId="0" applyFont="1" applyAlignment="1">
      <alignment vertical="center"/>
    </xf>
    <xf numFmtId="165" fontId="53" fillId="0" borderId="0" xfId="0" applyFont="1" applyAlignment="1">
      <alignment vertical="center"/>
    </xf>
    <xf numFmtId="0" fontId="52" fillId="0" borderId="0" xfId="0" applyNumberFormat="1" applyFont="1" applyAlignment="1">
      <alignment vertical="center" wrapText="1"/>
    </xf>
    <xf numFmtId="165" fontId="65" fillId="2" borderId="23" xfId="0" applyFont="1" applyFill="1" applyBorder="1" applyAlignment="1">
      <alignment vertical="center"/>
    </xf>
    <xf numFmtId="165" fontId="65" fillId="0" borderId="23" xfId="0" applyFont="1" applyBorder="1" applyAlignment="1">
      <alignment vertical="center"/>
    </xf>
    <xf numFmtId="165" fontId="65" fillId="0" borderId="23" xfId="9" applyFont="1" applyFill="1" applyBorder="1" applyAlignment="1" applyProtection="1">
      <alignment vertical="center"/>
    </xf>
    <xf numFmtId="165" fontId="65" fillId="0" borderId="0" xfId="9" applyFont="1" applyFill="1" applyBorder="1" applyAlignment="1" applyProtection="1">
      <alignment vertical="center"/>
    </xf>
    <xf numFmtId="165" fontId="65" fillId="2" borderId="0" xfId="0" applyFont="1" applyFill="1" applyAlignment="1">
      <alignment vertical="center"/>
    </xf>
    <xf numFmtId="165" fontId="65" fillId="0" borderId="0" xfId="0" applyFont="1" applyAlignment="1">
      <alignment vertical="center"/>
    </xf>
    <xf numFmtId="168" fontId="65" fillId="0" borderId="0" xfId="1" applyFont="1" applyFill="1" applyBorder="1" applyAlignment="1" applyProtection="1">
      <alignment vertical="center"/>
    </xf>
    <xf numFmtId="170" fontId="35" fillId="2" borderId="0" xfId="6" applyNumberFormat="1" applyFont="1" applyFill="1" applyAlignment="1">
      <alignment vertical="center"/>
    </xf>
    <xf numFmtId="9" fontId="35" fillId="2" borderId="0" xfId="6" applyNumberFormat="1" applyFont="1" applyFill="1" applyAlignment="1">
      <alignment vertical="center"/>
    </xf>
    <xf numFmtId="0" fontId="66" fillId="2" borderId="0" xfId="6" applyFont="1" applyFill="1" applyAlignment="1">
      <alignment horizontal="center" vertical="center"/>
    </xf>
    <xf numFmtId="0" fontId="67" fillId="2" borderId="24" xfId="6" applyFont="1" applyFill="1" applyBorder="1" applyAlignment="1">
      <alignment vertical="center"/>
    </xf>
    <xf numFmtId="0" fontId="66" fillId="2" borderId="0" xfId="6" applyFont="1" applyFill="1" applyAlignment="1">
      <alignment vertical="center"/>
    </xf>
    <xf numFmtId="165" fontId="68" fillId="0" borderId="25" xfId="10" applyFont="1" applyBorder="1" applyAlignment="1">
      <alignment horizontal="center" vertical="center" wrapText="1"/>
    </xf>
    <xf numFmtId="165" fontId="68" fillId="0" borderId="26" xfId="10" applyFont="1" applyBorder="1" applyAlignment="1">
      <alignment horizontal="center" vertical="center" wrapText="1"/>
    </xf>
    <xf numFmtId="165" fontId="69" fillId="0" borderId="26" xfId="10" applyFont="1" applyBorder="1" applyAlignment="1">
      <alignment horizontal="center" vertical="center" wrapText="1"/>
    </xf>
    <xf numFmtId="165" fontId="70" fillId="0" borderId="26" xfId="10" applyFont="1" applyBorder="1" applyAlignment="1">
      <alignment horizontal="center" vertical="center" wrapText="1"/>
    </xf>
    <xf numFmtId="2" fontId="66" fillId="2" borderId="0" xfId="6" applyNumberFormat="1" applyFont="1" applyFill="1" applyAlignment="1">
      <alignment vertical="center"/>
    </xf>
    <xf numFmtId="2" fontId="66" fillId="2" borderId="0" xfId="6" applyNumberFormat="1" applyFont="1" applyFill="1" applyAlignment="1">
      <alignment horizontal="left" vertical="center"/>
    </xf>
    <xf numFmtId="9" fontId="66" fillId="2" borderId="0" xfId="2" applyFont="1" applyFill="1" applyBorder="1" applyAlignment="1" applyProtection="1">
      <alignment vertical="center"/>
    </xf>
    <xf numFmtId="2" fontId="66" fillId="0" borderId="0" xfId="6" applyNumberFormat="1" applyFont="1" applyAlignment="1">
      <alignment vertical="center"/>
    </xf>
    <xf numFmtId="169" fontId="66" fillId="0" borderId="0" xfId="6" applyNumberFormat="1" applyFont="1" applyAlignment="1">
      <alignment vertical="center"/>
    </xf>
    <xf numFmtId="169" fontId="66" fillId="2" borderId="0" xfId="6" applyNumberFormat="1" applyFont="1" applyFill="1" applyAlignment="1">
      <alignment vertical="center"/>
    </xf>
    <xf numFmtId="165" fontId="66" fillId="0" borderId="0" xfId="6" applyNumberFormat="1" applyFont="1" applyAlignment="1">
      <alignment vertical="center"/>
    </xf>
    <xf numFmtId="165" fontId="66" fillId="2" borderId="0" xfId="6" applyNumberFormat="1" applyFont="1" applyFill="1" applyAlignment="1">
      <alignment vertical="center"/>
    </xf>
    <xf numFmtId="0" fontId="66" fillId="2" borderId="0" xfId="6" applyFont="1" applyFill="1" applyAlignment="1">
      <alignment horizontal="left" vertical="center"/>
    </xf>
    <xf numFmtId="170" fontId="66" fillId="2" borderId="0" xfId="6" applyNumberFormat="1" applyFont="1" applyFill="1" applyAlignment="1">
      <alignment vertical="center"/>
    </xf>
    <xf numFmtId="9" fontId="66" fillId="2" borderId="0" xfId="6" applyNumberFormat="1" applyFont="1" applyFill="1" applyAlignment="1">
      <alignment vertical="center"/>
    </xf>
    <xf numFmtId="0" fontId="35" fillId="7" borderId="11" xfId="6" applyFont="1" applyFill="1" applyBorder="1" applyAlignment="1" applyProtection="1">
      <alignment horizontal="center" vertical="center" wrapText="1"/>
      <protection locked="0"/>
    </xf>
    <xf numFmtId="2" fontId="35" fillId="7" borderId="14" xfId="6" applyNumberFormat="1" applyFont="1" applyFill="1" applyBorder="1" applyAlignment="1" applyProtection="1">
      <alignment horizontal="center" vertical="center" wrapText="1"/>
      <protection locked="0"/>
    </xf>
    <xf numFmtId="2" fontId="35" fillId="7" borderId="11" xfId="6" applyNumberFormat="1" applyFont="1" applyFill="1" applyBorder="1" applyAlignment="1" applyProtection="1">
      <alignment horizontal="center" vertical="center" wrapText="1"/>
      <protection locked="0"/>
    </xf>
    <xf numFmtId="0" fontId="35" fillId="7" borderId="15" xfId="6" applyFont="1" applyFill="1" applyBorder="1" applyAlignment="1" applyProtection="1">
      <alignment horizontal="center" vertical="center" wrapText="1"/>
      <protection locked="0"/>
    </xf>
    <xf numFmtId="0" fontId="35" fillId="7" borderId="14" xfId="6" applyFont="1" applyFill="1" applyBorder="1" applyAlignment="1" applyProtection="1">
      <alignment horizontal="center" vertical="center" wrapText="1"/>
      <protection locked="0"/>
    </xf>
    <xf numFmtId="0" fontId="35" fillId="7" borderId="16" xfId="6" applyFont="1" applyFill="1" applyBorder="1" applyAlignment="1" applyProtection="1">
      <alignment horizontal="center" vertical="center" wrapText="1"/>
      <protection locked="0"/>
    </xf>
    <xf numFmtId="10" fontId="35" fillId="7" borderId="0" xfId="6" applyNumberFormat="1" applyFont="1" applyFill="1" applyAlignment="1" applyProtection="1">
      <alignment horizontal="center" vertical="center" wrapText="1"/>
      <protection locked="0"/>
    </xf>
    <xf numFmtId="169" fontId="54" fillId="7" borderId="15" xfId="11" applyNumberFormat="1" applyFont="1" applyFill="1" applyBorder="1" applyAlignment="1" applyProtection="1">
      <alignment horizontal="center" vertical="center" wrapText="1"/>
      <protection locked="0"/>
    </xf>
    <xf numFmtId="2" fontId="35" fillId="0" borderId="11" xfId="6" applyNumberFormat="1" applyFont="1" applyBorder="1" applyAlignment="1">
      <alignment horizontal="center" vertical="center" wrapText="1"/>
    </xf>
    <xf numFmtId="0" fontId="35" fillId="0" borderId="0" xfId="6" applyFont="1" applyAlignment="1">
      <alignment horizontal="center" vertical="center" wrapText="1"/>
    </xf>
    <xf numFmtId="0" fontId="39" fillId="0" borderId="0" xfId="6" quotePrefix="1" applyFont="1" applyAlignment="1">
      <alignment vertical="center" wrapText="1"/>
    </xf>
    <xf numFmtId="0" fontId="39" fillId="2" borderId="0" xfId="6" applyFont="1" applyFill="1" applyAlignment="1">
      <alignment vertical="center" wrapText="1"/>
    </xf>
    <xf numFmtId="0" fontId="39" fillId="0" borderId="0" xfId="6" applyFont="1" applyAlignment="1">
      <alignment vertical="center" wrapText="1"/>
    </xf>
    <xf numFmtId="0" fontId="72" fillId="8" borderId="37" xfId="13" applyFont="1" applyFill="1" applyBorder="1" applyAlignment="1" applyProtection="1">
      <alignment vertical="center"/>
      <protection locked="0"/>
    </xf>
    <xf numFmtId="173" fontId="72" fillId="8" borderId="36" xfId="13" applyNumberFormat="1" applyFont="1" applyFill="1" applyBorder="1" applyAlignment="1" applyProtection="1">
      <alignment horizontal="center" vertical="center"/>
      <protection locked="0"/>
    </xf>
    <xf numFmtId="173" fontId="72" fillId="8" borderId="35" xfId="13" applyNumberFormat="1" applyFont="1" applyFill="1" applyBorder="1" applyAlignment="1" applyProtection="1">
      <alignment horizontal="center" vertical="center"/>
      <protection locked="0"/>
    </xf>
    <xf numFmtId="173" fontId="72" fillId="8" borderId="29" xfId="13" applyNumberFormat="1" applyFont="1" applyFill="1" applyBorder="1" applyAlignment="1" applyProtection="1">
      <alignment horizontal="center" vertical="center"/>
      <protection locked="0"/>
    </xf>
    <xf numFmtId="173" fontId="72" fillId="8" borderId="27" xfId="13" applyNumberFormat="1" applyFont="1" applyFill="1" applyBorder="1" applyAlignment="1" applyProtection="1">
      <alignment horizontal="center" vertical="center"/>
      <protection locked="0"/>
    </xf>
    <xf numFmtId="173" fontId="72" fillId="8" borderId="34" xfId="13" applyNumberFormat="1" applyFont="1" applyFill="1" applyBorder="1" applyAlignment="1" applyProtection="1">
      <alignment horizontal="center" vertical="center"/>
      <protection locked="0"/>
    </xf>
    <xf numFmtId="173" fontId="72" fillId="8" borderId="32" xfId="13" applyNumberFormat="1" applyFont="1" applyFill="1" applyBorder="1" applyAlignment="1" applyProtection="1">
      <alignment horizontal="center" vertical="center"/>
      <protection locked="0"/>
    </xf>
    <xf numFmtId="173" fontId="72" fillId="8" borderId="31" xfId="13" applyNumberFormat="1" applyFont="1" applyFill="1" applyBorder="1" applyAlignment="1" applyProtection="1">
      <alignment horizontal="center" vertical="center"/>
      <protection locked="0"/>
    </xf>
    <xf numFmtId="173" fontId="72" fillId="8" borderId="30" xfId="13" applyNumberFormat="1" applyFont="1" applyFill="1" applyBorder="1" applyAlignment="1" applyProtection="1">
      <alignment horizontal="center" vertical="center"/>
      <protection locked="0"/>
    </xf>
    <xf numFmtId="0" fontId="72" fillId="8" borderId="10" xfId="13" applyFont="1" applyFill="1" applyBorder="1" applyAlignment="1" applyProtection="1">
      <alignment horizontal="left" vertical="center"/>
      <protection locked="0"/>
    </xf>
    <xf numFmtId="14" fontId="72" fillId="8" borderId="0" xfId="13" applyNumberFormat="1" applyFont="1" applyFill="1" applyAlignment="1" applyProtection="1">
      <alignment horizontal="left" vertical="center"/>
      <protection locked="0"/>
    </xf>
    <xf numFmtId="0" fontId="72" fillId="0" borderId="0" xfId="13" applyFont="1" applyAlignment="1">
      <alignment vertical="center"/>
    </xf>
    <xf numFmtId="0" fontId="71" fillId="0" borderId="0" xfId="13" applyFont="1"/>
    <xf numFmtId="0" fontId="1" fillId="0" borderId="0" xfId="13"/>
    <xf numFmtId="0" fontId="81" fillId="0" borderId="0" xfId="13" applyFont="1" applyAlignment="1">
      <alignment vertical="center"/>
    </xf>
    <xf numFmtId="0" fontId="80" fillId="0" borderId="0" xfId="13" applyFont="1" applyAlignment="1">
      <alignment horizontal="right" vertical="center"/>
    </xf>
    <xf numFmtId="0" fontId="72" fillId="9" borderId="0" xfId="13" applyFont="1" applyFill="1" applyAlignment="1">
      <alignment horizontal="left" vertical="center"/>
    </xf>
    <xf numFmtId="0" fontId="71" fillId="9" borderId="0" xfId="13" applyFont="1" applyFill="1"/>
    <xf numFmtId="14" fontId="72" fillId="9" borderId="0" xfId="13" applyNumberFormat="1" applyFont="1" applyFill="1" applyAlignment="1">
      <alignment horizontal="right" vertical="center"/>
    </xf>
    <xf numFmtId="0" fontId="72" fillId="9" borderId="0" xfId="13" applyFont="1" applyFill="1" applyAlignment="1">
      <alignment horizontal="center" vertical="center"/>
    </xf>
    <xf numFmtId="14" fontId="72" fillId="9" borderId="0" xfId="13" applyNumberFormat="1" applyFont="1" applyFill="1" applyAlignment="1">
      <alignment horizontal="left" vertical="center"/>
    </xf>
    <xf numFmtId="14" fontId="71" fillId="0" borderId="35" xfId="13" applyNumberFormat="1" applyFont="1" applyBorder="1" applyAlignment="1">
      <alignment vertical="center"/>
    </xf>
    <xf numFmtId="0" fontId="79" fillId="0" borderId="0" xfId="13" applyFont="1"/>
    <xf numFmtId="0" fontId="72" fillId="0" borderId="0" xfId="13" applyFont="1" applyAlignment="1">
      <alignment horizontal="left" vertical="center" wrapText="1"/>
    </xf>
    <xf numFmtId="0" fontId="72" fillId="0" borderId="0" xfId="13" applyFont="1" applyAlignment="1">
      <alignment horizontal="left" vertical="center"/>
    </xf>
    <xf numFmtId="0" fontId="76" fillId="0" borderId="2" xfId="13" applyFont="1" applyBorder="1" applyAlignment="1">
      <alignment vertical="center"/>
    </xf>
    <xf numFmtId="0" fontId="73" fillId="0" borderId="2" xfId="13" applyFont="1" applyBorder="1"/>
    <xf numFmtId="0" fontId="72" fillId="9" borderId="0" xfId="13" applyFont="1" applyFill="1" applyAlignment="1">
      <alignment horizontal="center" vertical="center" wrapText="1"/>
    </xf>
    <xf numFmtId="0" fontId="72" fillId="0" borderId="35" xfId="13" applyFont="1" applyBorder="1" applyAlignment="1">
      <alignment vertical="center"/>
    </xf>
    <xf numFmtId="10" fontId="72" fillId="0" borderId="0" xfId="13" applyNumberFormat="1" applyFont="1" applyAlignment="1">
      <alignment horizontal="center" vertical="center"/>
    </xf>
    <xf numFmtId="0" fontId="72" fillId="0" borderId="2" xfId="13" applyFont="1" applyBorder="1" applyAlignment="1">
      <alignment vertical="center"/>
    </xf>
    <xf numFmtId="0" fontId="76" fillId="0" borderId="2" xfId="13" applyFont="1" applyBorder="1" applyAlignment="1">
      <alignment horizontal="left" vertical="center" wrapText="1"/>
    </xf>
    <xf numFmtId="0" fontId="72" fillId="0" borderId="2" xfId="13" applyFont="1" applyBorder="1" applyAlignment="1">
      <alignment horizontal="left" vertical="center" wrapText="1"/>
    </xf>
    <xf numFmtId="0" fontId="72" fillId="0" borderId="0" xfId="13" applyFont="1" applyAlignment="1">
      <alignment horizontal="center" vertical="center"/>
    </xf>
    <xf numFmtId="0" fontId="72" fillId="0" borderId="28" xfId="13" applyFont="1" applyBorder="1" applyAlignment="1">
      <alignment vertical="center"/>
    </xf>
    <xf numFmtId="10" fontId="78" fillId="0" borderId="0" xfId="13" applyNumberFormat="1" applyFont="1" applyAlignment="1">
      <alignment horizontal="center" vertical="center"/>
    </xf>
    <xf numFmtId="0" fontId="72" fillId="9" borderId="33" xfId="13" applyFont="1" applyFill="1" applyBorder="1" applyAlignment="1">
      <alignment vertical="center"/>
    </xf>
    <xf numFmtId="10" fontId="72" fillId="9" borderId="0" xfId="13" applyNumberFormat="1" applyFont="1" applyFill="1" applyAlignment="1">
      <alignment horizontal="center" vertical="center"/>
    </xf>
    <xf numFmtId="0" fontId="72" fillId="9" borderId="28" xfId="13" applyFont="1" applyFill="1" applyBorder="1" applyAlignment="1">
      <alignment vertical="center"/>
    </xf>
    <xf numFmtId="0" fontId="72" fillId="0" borderId="33" xfId="13" applyFont="1" applyBorder="1" applyAlignment="1">
      <alignment vertical="center"/>
    </xf>
    <xf numFmtId="0" fontId="72" fillId="9" borderId="10" xfId="13" applyFont="1" applyFill="1" applyBorder="1" applyAlignment="1">
      <alignment vertical="center"/>
    </xf>
    <xf numFmtId="173" fontId="72" fillId="0" borderId="0" xfId="13" applyNumberFormat="1" applyFont="1" applyAlignment="1">
      <alignment horizontal="center" vertical="center"/>
    </xf>
    <xf numFmtId="0" fontId="76" fillId="0" borderId="0" xfId="13" applyFont="1" applyAlignment="1">
      <alignment vertical="center"/>
    </xf>
    <xf numFmtId="0" fontId="76" fillId="0" borderId="0" xfId="13" applyFont="1" applyAlignment="1">
      <alignment horizontal="center" vertical="center"/>
    </xf>
    <xf numFmtId="173" fontId="76" fillId="9" borderId="0" xfId="13" applyNumberFormat="1" applyFont="1" applyFill="1" applyAlignment="1">
      <alignment horizontal="center" vertical="center"/>
    </xf>
    <xf numFmtId="0" fontId="76" fillId="9" borderId="0" xfId="13" applyFont="1" applyFill="1" applyAlignment="1">
      <alignment vertical="center"/>
    </xf>
    <xf numFmtId="10" fontId="76" fillId="9" borderId="0" xfId="13" applyNumberFormat="1" applyFont="1" applyFill="1" applyAlignment="1">
      <alignment horizontal="center" vertical="center"/>
    </xf>
    <xf numFmtId="0" fontId="77" fillId="0" borderId="0" xfId="13" applyFont="1"/>
    <xf numFmtId="0" fontId="71" fillId="0" borderId="0" xfId="13" applyFont="1" applyAlignment="1">
      <alignment vertical="center"/>
    </xf>
    <xf numFmtId="14" fontId="72" fillId="0" borderId="0" xfId="13" applyNumberFormat="1" applyFont="1" applyAlignment="1">
      <alignment vertical="center"/>
    </xf>
    <xf numFmtId="0" fontId="75" fillId="0" borderId="0" xfId="13" applyFont="1" applyAlignment="1">
      <alignment vertical="center"/>
    </xf>
    <xf numFmtId="0" fontId="72" fillId="8" borderId="0" xfId="13" applyFont="1" applyFill="1" applyAlignment="1">
      <alignment horizontal="left" vertical="center" wrapText="1"/>
    </xf>
    <xf numFmtId="0" fontId="74" fillId="0" borderId="0" xfId="13" applyFont="1"/>
    <xf numFmtId="49" fontId="31" fillId="4" borderId="0" xfId="0" applyNumberFormat="1" applyFont="1" applyFill="1" applyAlignment="1">
      <alignment horizontal="left" vertical="center" wrapText="1"/>
    </xf>
    <xf numFmtId="0" fontId="17" fillId="0" borderId="1" xfId="6" applyFont="1" applyBorder="1" applyAlignment="1">
      <alignment horizontal="center" vertical="center" wrapText="1" readingOrder="1"/>
    </xf>
    <xf numFmtId="49" fontId="22" fillId="4" borderId="0" xfId="0" applyNumberFormat="1" applyFont="1" applyFill="1" applyAlignment="1">
      <alignment horizontal="left" vertical="center"/>
    </xf>
    <xf numFmtId="49" fontId="29" fillId="0" borderId="0" xfId="0" applyNumberFormat="1" applyFont="1" applyAlignment="1">
      <alignment horizontal="left" vertical="center" wrapText="1"/>
    </xf>
    <xf numFmtId="49" fontId="31" fillId="0" borderId="0" xfId="7" applyNumberFormat="1" applyFont="1" applyAlignment="1">
      <alignment horizontal="left" vertical="center" wrapText="1"/>
    </xf>
    <xf numFmtId="49" fontId="34" fillId="0" borderId="0" xfId="7" applyNumberFormat="1" applyFont="1" applyAlignment="1">
      <alignment horizontal="left" vertical="center" wrapText="1"/>
    </xf>
    <xf numFmtId="0" fontId="39" fillId="0" borderId="0" xfId="0" applyNumberFormat="1" applyFont="1" applyAlignment="1">
      <alignment horizontal="left" vertical="top" wrapText="1" indent="1"/>
    </xf>
    <xf numFmtId="49" fontId="31" fillId="0" borderId="0" xfId="0" applyNumberFormat="1" applyFont="1" applyAlignment="1">
      <alignment horizontal="left" vertical="center" wrapText="1"/>
    </xf>
    <xf numFmtId="49" fontId="36" fillId="4" borderId="0" xfId="8" applyNumberFormat="1" applyFont="1" applyFill="1" applyAlignment="1">
      <alignment horizontal="left" vertical="center" wrapText="1"/>
    </xf>
    <xf numFmtId="0" fontId="41" fillId="0" borderId="1" xfId="6" applyFont="1" applyBorder="1" applyAlignment="1">
      <alignment horizontal="center" vertical="center" wrapText="1" readingOrder="1"/>
    </xf>
    <xf numFmtId="169" fontId="46" fillId="0" borderId="2" xfId="6" applyNumberFormat="1" applyFont="1" applyBorder="1" applyAlignment="1">
      <alignment horizontal="left" vertical="center"/>
    </xf>
    <xf numFmtId="0" fontId="31" fillId="2" borderId="3" xfId="6" applyFont="1" applyFill="1" applyBorder="1" applyAlignment="1">
      <alignment horizontal="left" vertical="center" wrapText="1"/>
    </xf>
    <xf numFmtId="0" fontId="31" fillId="2" borderId="4" xfId="6" applyFont="1" applyFill="1" applyBorder="1" applyAlignment="1">
      <alignment horizontal="left" vertical="center" wrapText="1"/>
    </xf>
    <xf numFmtId="0" fontId="31" fillId="2" borderId="6" xfId="6" applyFont="1" applyFill="1" applyBorder="1" applyAlignment="1">
      <alignment horizontal="left" vertical="center" wrapText="1"/>
    </xf>
    <xf numFmtId="0" fontId="31" fillId="2" borderId="0" xfId="6" applyFont="1" applyFill="1" applyAlignment="1">
      <alignment horizontal="left" vertical="center" wrapText="1"/>
    </xf>
    <xf numFmtId="0" fontId="31" fillId="2" borderId="7" xfId="6" applyFont="1" applyFill="1" applyBorder="1" applyAlignment="1">
      <alignment horizontal="left" vertical="center" wrapText="1"/>
    </xf>
    <xf numFmtId="165" fontId="35" fillId="0" borderId="6" xfId="0" applyFont="1" applyBorder="1" applyAlignment="1">
      <alignment horizontal="left" vertical="center" wrapText="1"/>
    </xf>
    <xf numFmtId="165" fontId="35" fillId="0" borderId="0" xfId="0" applyFont="1" applyAlignment="1">
      <alignment horizontal="left" vertical="center" wrapText="1"/>
    </xf>
    <xf numFmtId="2" fontId="47" fillId="0" borderId="0" xfId="0" applyNumberFormat="1" applyFont="1" applyAlignment="1">
      <alignment horizontal="center" vertical="center"/>
    </xf>
    <xf numFmtId="165" fontId="47" fillId="0" borderId="0" xfId="0" applyFont="1" applyAlignment="1">
      <alignment vertical="center"/>
    </xf>
    <xf numFmtId="0" fontId="51" fillId="2" borderId="2" xfId="6" applyFont="1" applyFill="1" applyBorder="1" applyAlignment="1">
      <alignment horizontal="center" vertical="center" wrapText="1"/>
    </xf>
    <xf numFmtId="2" fontId="46" fillId="7" borderId="10" xfId="0" applyNumberFormat="1" applyFont="1" applyFill="1" applyBorder="1" applyAlignment="1" applyProtection="1">
      <alignment horizontal="center" vertical="center"/>
      <protection locked="0"/>
    </xf>
    <xf numFmtId="165" fontId="49" fillId="0" borderId="0" xfId="0" applyFont="1" applyAlignment="1">
      <alignment horizontal="left" vertical="center"/>
    </xf>
    <xf numFmtId="0" fontId="35" fillId="2" borderId="3" xfId="6" applyFont="1" applyFill="1" applyBorder="1" applyAlignment="1">
      <alignment horizontal="left" vertical="center" wrapText="1"/>
    </xf>
    <xf numFmtId="0" fontId="35" fillId="2" borderId="4" xfId="6" applyFont="1" applyFill="1" applyBorder="1" applyAlignment="1">
      <alignment horizontal="left" vertical="center" wrapText="1"/>
    </xf>
    <xf numFmtId="0" fontId="35" fillId="2" borderId="4" xfId="6" applyFont="1" applyFill="1" applyBorder="1" applyAlignment="1">
      <alignment horizontal="center" vertical="center" wrapText="1"/>
    </xf>
    <xf numFmtId="0" fontId="35" fillId="2" borderId="0" xfId="6" applyFont="1" applyFill="1" applyAlignment="1">
      <alignment horizontal="left" vertical="center" wrapText="1"/>
    </xf>
    <xf numFmtId="0" fontId="35" fillId="2" borderId="12" xfId="6" applyFont="1" applyFill="1" applyBorder="1" applyAlignment="1">
      <alignment horizontal="left" vertical="center" wrapText="1"/>
    </xf>
    <xf numFmtId="0" fontId="35" fillId="7" borderId="13" xfId="6" applyFont="1" applyFill="1" applyBorder="1" applyAlignment="1" applyProtection="1">
      <alignment horizontal="left" vertical="center" wrapText="1"/>
      <protection locked="0"/>
    </xf>
    <xf numFmtId="0" fontId="35" fillId="7" borderId="0" xfId="6" applyFont="1" applyFill="1" applyAlignment="1" applyProtection="1">
      <alignment horizontal="left"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51" fillId="2" borderId="4" xfId="6" applyFont="1" applyFill="1" applyBorder="1" applyAlignment="1">
      <alignment horizontal="center" vertical="center" wrapText="1"/>
    </xf>
    <xf numFmtId="0" fontId="51" fillId="2" borderId="4" xfId="6" applyFont="1" applyFill="1" applyBorder="1" applyAlignment="1">
      <alignment horizontal="center" vertical="center"/>
    </xf>
    <xf numFmtId="0" fontId="35" fillId="2" borderId="6" xfId="6" applyFont="1" applyFill="1" applyBorder="1" applyAlignment="1">
      <alignment horizontal="left" vertical="center" wrapText="1"/>
    </xf>
    <xf numFmtId="0" fontId="51" fillId="2" borderId="0" xfId="6" applyFont="1" applyFill="1" applyAlignment="1">
      <alignment horizontal="center" vertical="center" wrapText="1"/>
    </xf>
    <xf numFmtId="0" fontId="54" fillId="2" borderId="3" xfId="11" applyFont="1" applyFill="1" applyBorder="1" applyAlignment="1">
      <alignment horizontal="left" vertical="center" wrapText="1"/>
    </xf>
    <xf numFmtId="0" fontId="54" fillId="2" borderId="4" xfId="11" applyFont="1" applyFill="1" applyBorder="1" applyAlignment="1">
      <alignment horizontal="left" vertical="center" wrapText="1"/>
    </xf>
    <xf numFmtId="0" fontId="35" fillId="0" borderId="0" xfId="7" applyFont="1" applyAlignment="1">
      <alignment horizontal="left" vertical="center" wrapText="1"/>
    </xf>
    <xf numFmtId="0" fontId="35" fillId="0" borderId="7" xfId="7" applyFont="1" applyBorder="1" applyAlignment="1">
      <alignment horizontal="left" vertical="center" wrapText="1"/>
    </xf>
    <xf numFmtId="0" fontId="39" fillId="0" borderId="20" xfId="0" applyNumberFormat="1" applyFont="1" applyBorder="1" applyAlignment="1">
      <alignment horizontal="left" vertical="center" wrapText="1"/>
    </xf>
    <xf numFmtId="0" fontId="39" fillId="0" borderId="21" xfId="0" applyNumberFormat="1" applyFont="1" applyBorder="1" applyAlignment="1">
      <alignment horizontal="left" vertical="center" wrapText="1"/>
    </xf>
    <xf numFmtId="0" fontId="39" fillId="0" borderId="22" xfId="0" applyNumberFormat="1" applyFont="1" applyBorder="1" applyAlignment="1">
      <alignment horizontal="left" vertical="center" wrapText="1"/>
    </xf>
    <xf numFmtId="0" fontId="57" fillId="6" borderId="3" xfId="12" applyNumberFormat="1" applyFont="1" applyFill="1" applyBorder="1" applyAlignment="1">
      <alignment horizontal="left" vertical="center" wrapText="1"/>
    </xf>
    <xf numFmtId="0" fontId="57" fillId="6" borderId="4" xfId="12" applyNumberFormat="1" applyFont="1" applyFill="1" applyBorder="1" applyAlignment="1">
      <alignment horizontal="left" vertical="center" wrapText="1"/>
    </xf>
    <xf numFmtId="0" fontId="54" fillId="6" borderId="0" xfId="12" applyNumberFormat="1" applyFont="1" applyFill="1" applyAlignment="1">
      <alignment horizontal="left" vertical="center" wrapText="1"/>
    </xf>
    <xf numFmtId="0" fontId="54" fillId="6" borderId="7" xfId="12" applyNumberFormat="1" applyFont="1" applyFill="1" applyBorder="1" applyAlignment="1">
      <alignment horizontal="left" vertical="center" wrapText="1"/>
    </xf>
    <xf numFmtId="0" fontId="54" fillId="0" borderId="0" xfId="12" applyNumberFormat="1" applyFont="1" applyAlignment="1">
      <alignment horizontal="left" vertical="center" wrapText="1"/>
    </xf>
    <xf numFmtId="0" fontId="54" fillId="0" borderId="7" xfId="12" applyNumberFormat="1" applyFont="1" applyBorder="1" applyAlignment="1">
      <alignment horizontal="left" vertical="center" wrapText="1"/>
    </xf>
    <xf numFmtId="0" fontId="54" fillId="3" borderId="0" xfId="12" applyNumberFormat="1" applyFont="1" applyFill="1" applyAlignment="1">
      <alignment horizontal="left" vertical="center" wrapText="1"/>
    </xf>
    <xf numFmtId="0" fontId="54" fillId="3" borderId="7" xfId="12" applyNumberFormat="1" applyFont="1" applyFill="1" applyBorder="1" applyAlignment="1">
      <alignment horizontal="left" vertical="center" wrapText="1"/>
    </xf>
    <xf numFmtId="0" fontId="60" fillId="6" borderId="3" xfId="12" applyNumberFormat="1" applyFont="1" applyFill="1" applyBorder="1" applyAlignment="1">
      <alignment horizontal="left" vertical="center" wrapText="1"/>
    </xf>
    <xf numFmtId="0" fontId="60" fillId="6" borderId="4" xfId="12" applyNumberFormat="1" applyFont="1" applyFill="1" applyBorder="1" applyAlignment="1">
      <alignment horizontal="left" vertical="center" wrapText="1"/>
    </xf>
    <xf numFmtId="0" fontId="62" fillId="6" borderId="0" xfId="12" applyNumberFormat="1" applyFont="1" applyFill="1" applyAlignment="1">
      <alignment horizontal="left" vertical="center" wrapText="1"/>
    </xf>
    <xf numFmtId="0" fontId="62" fillId="6" borderId="7" xfId="12" applyNumberFormat="1" applyFont="1" applyFill="1" applyBorder="1" applyAlignment="1">
      <alignment horizontal="left" vertical="center" wrapText="1"/>
    </xf>
    <xf numFmtId="0" fontId="35" fillId="6" borderId="0" xfId="12" applyNumberFormat="1" applyFont="1" applyFill="1" applyAlignment="1">
      <alignment horizontal="center" vertical="center" wrapText="1"/>
    </xf>
    <xf numFmtId="0" fontId="35" fillId="6" borderId="7" xfId="12" applyNumberFormat="1" applyFont="1" applyFill="1" applyBorder="1" applyAlignment="1">
      <alignment horizontal="center" vertical="center" wrapText="1"/>
    </xf>
    <xf numFmtId="165" fontId="68" fillId="0" borderId="24" xfId="10" applyFont="1" applyBorder="1" applyAlignment="1">
      <alignment horizontal="center" vertical="center" wrapText="1"/>
    </xf>
    <xf numFmtId="0" fontId="67" fillId="2" borderId="24" xfId="6" applyFont="1" applyFill="1" applyBorder="1" applyAlignment="1">
      <alignment horizontal="center" vertical="center"/>
    </xf>
    <xf numFmtId="0" fontId="66" fillId="2" borderId="24" xfId="6" applyFont="1" applyFill="1" applyBorder="1" applyAlignment="1">
      <alignment horizontal="center" vertical="center"/>
    </xf>
    <xf numFmtId="0" fontId="72" fillId="8" borderId="0" xfId="13" applyFont="1" applyFill="1" applyAlignment="1" applyProtection="1">
      <alignment horizontal="left" vertical="center" wrapText="1"/>
      <protection locked="0"/>
    </xf>
    <xf numFmtId="0" fontId="73" fillId="0" borderId="0" xfId="13" applyFont="1" applyProtection="1">
      <protection locked="0"/>
    </xf>
    <xf numFmtId="0" fontId="72" fillId="0" borderId="2" xfId="13" applyFont="1" applyBorder="1" applyAlignment="1">
      <alignment horizontal="left" vertical="center" wrapText="1"/>
    </xf>
    <xf numFmtId="0" fontId="73" fillId="0" borderId="2" xfId="13" applyFont="1" applyBorder="1"/>
    <xf numFmtId="0" fontId="72" fillId="0" borderId="0" xfId="13" applyFont="1" applyAlignment="1">
      <alignment horizontal="left" vertical="center" wrapText="1"/>
    </xf>
    <xf numFmtId="0" fontId="1" fillId="0" borderId="0" xfId="13"/>
    <xf numFmtId="0" fontId="72" fillId="8" borderId="0" xfId="13" applyFont="1" applyFill="1" applyAlignment="1" applyProtection="1">
      <alignment horizontal="left" vertical="center"/>
      <protection locked="0"/>
    </xf>
    <xf numFmtId="0" fontId="34" fillId="0" borderId="0" xfId="13" applyFont="1" applyProtection="1">
      <protection locked="0"/>
    </xf>
  </cellXfs>
  <cellStyles count="14">
    <cellStyle name="Euro" xfId="9" xr:uid="{F9CFBDD6-604D-2F48-8BF2-7C165C6E24E6}"/>
    <cellStyle name="Komma" xfId="1" builtinId="3"/>
    <cellStyle name="Komma 2 2" xfId="4" xr:uid="{DBCF507E-0EAD-6345-812E-FA9567D54856}"/>
    <cellStyle name="Normaal 2" xfId="6" xr:uid="{66F8C188-4DCF-D343-A61C-3AAF2117D0FB}"/>
    <cellStyle name="Normaal 2 2" xfId="11" xr:uid="{07650D7E-AA42-B044-A2C9-B20415C40375}"/>
    <cellStyle name="Normaal 3" xfId="12" xr:uid="{C96F4185-A533-8744-9F43-045279E1846D}"/>
    <cellStyle name="Procent" xfId="2" builtinId="5"/>
    <cellStyle name="Procent 2 2 2" xfId="5" xr:uid="{29FAE5D5-465F-5340-8A71-1DE257B07FC1}"/>
    <cellStyle name="Standaard" xfId="0" builtinId="0"/>
    <cellStyle name="Standaard 2" xfId="8" xr:uid="{D5579F88-8673-334A-8D44-1BCD5C7C3C5C}"/>
    <cellStyle name="Standaard 2 2 2" xfId="3" xr:uid="{5C974570-5E69-A04F-90A4-CB8B112847F7}"/>
    <cellStyle name="Standaard 3" xfId="10" xr:uid="{9BC30F80-9184-074D-805E-49C7EDB5A8E0}"/>
    <cellStyle name="Standaard 4" xfId="7" xr:uid="{755BFA9C-AD8B-8A42-8891-623DCD794C4D}"/>
    <cellStyle name="Standaard 5" xfId="13" xr:uid="{830B7AE5-A737-3347-914D-699860C855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4583044A-7741-2D46-AA63-BB062FB25038}"/>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EED7DBEE-8279-8B4F-8E96-C229649DC577}"/>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21</xdr:row>
      <xdr:rowOff>1260</xdr:rowOff>
    </xdr:to>
    <xdr:pic>
      <xdr:nvPicPr>
        <xdr:cNvPr id="4" name="Afbeelding 3">
          <a:extLst>
            <a:ext uri="{FF2B5EF4-FFF2-40B4-BE49-F238E27FC236}">
              <a16:creationId xmlns:a16="http://schemas.microsoft.com/office/drawing/2014/main" id="{0049DBFC-B6ED-AE4C-9B2D-C62AE2F1937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403547"/>
        </a:xfrm>
        <a:prstGeom prst="rect">
          <a:avLst/>
        </a:prstGeom>
      </xdr:spPr>
    </xdr:pic>
    <xdr:clientData/>
  </xdr:twoCellAnchor>
  <xdr:twoCellAnchor editAs="oneCell">
    <xdr:from>
      <xdr:col>10</xdr:col>
      <xdr:colOff>319211</xdr:colOff>
      <xdr:row>19</xdr:row>
      <xdr:rowOff>90700</xdr:rowOff>
    </xdr:from>
    <xdr:to>
      <xdr:col>11</xdr:col>
      <xdr:colOff>586398</xdr:colOff>
      <xdr:row>20</xdr:row>
      <xdr:rowOff>226624</xdr:rowOff>
    </xdr:to>
    <xdr:pic>
      <xdr:nvPicPr>
        <xdr:cNvPr id="5" name="Afbeelding 4">
          <a:extLst>
            <a:ext uri="{FF2B5EF4-FFF2-40B4-BE49-F238E27FC236}">
              <a16:creationId xmlns:a16="http://schemas.microsoft.com/office/drawing/2014/main" id="{82A5F152-8EF0-EA4E-8A61-A0E77208FE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1</xdr:col>
      <xdr:colOff>322877</xdr:colOff>
      <xdr:row>4</xdr:row>
      <xdr:rowOff>1151609</xdr:rowOff>
    </xdr:from>
    <xdr:to>
      <xdr:col>5</xdr:col>
      <xdr:colOff>957876</xdr:colOff>
      <xdr:row>12</xdr:row>
      <xdr:rowOff>94655</xdr:rowOff>
    </xdr:to>
    <xdr:pic>
      <xdr:nvPicPr>
        <xdr:cNvPr id="6" name="Afbeelding 5">
          <a:extLst>
            <a:ext uri="{FF2B5EF4-FFF2-40B4-BE49-F238E27FC236}">
              <a16:creationId xmlns:a16="http://schemas.microsoft.com/office/drawing/2014/main" id="{F39729CA-5A19-2145-BCDB-598951E64BBC}"/>
            </a:ext>
          </a:extLst>
        </xdr:cNvPr>
        <xdr:cNvPicPr>
          <a:picLocks noChangeAspect="1"/>
        </xdr:cNvPicPr>
      </xdr:nvPicPr>
      <xdr:blipFill>
        <a:blip xmlns:r="http://schemas.openxmlformats.org/officeDocument/2006/relationships" r:embed="rId5"/>
        <a:stretch>
          <a:fillRect/>
        </a:stretch>
      </xdr:blipFill>
      <xdr:spPr>
        <a:xfrm>
          <a:off x="1186477" y="1913609"/>
          <a:ext cx="4533899" cy="3134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03E2B451-7DC5-F64A-833A-A4F1375D12A4}"/>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EB812982-6C94-C44E-ABC3-5F82D34FE8A2}"/>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0DD89BBF-70E9-E240-B5A6-ADED562417FD}"/>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1B2C2867-6DBF-1C45-B068-3F450896E443}"/>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0275F89A-C87D-FC45-B314-5C109A220C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F71D579B-F7FD-A34E-B3CE-B9806BBD2EC8}"/>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6ECD5A9F-2161-C348-A0E8-D788077494CC}"/>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4216400</xdr:colOff>
      <xdr:row>0</xdr:row>
      <xdr:rowOff>12700</xdr:rowOff>
    </xdr:from>
    <xdr:to>
      <xdr:col>15</xdr:col>
      <xdr:colOff>5180660</xdr:colOff>
      <xdr:row>0</xdr:row>
      <xdr:rowOff>681028</xdr:rowOff>
    </xdr:to>
    <xdr:pic>
      <xdr:nvPicPr>
        <xdr:cNvPr id="9" name="Afbeelding 8">
          <a:extLst>
            <a:ext uri="{FF2B5EF4-FFF2-40B4-BE49-F238E27FC236}">
              <a16:creationId xmlns:a16="http://schemas.microsoft.com/office/drawing/2014/main" id="{9DC54933-B615-0C4B-9202-BA14256C625A}"/>
            </a:ext>
          </a:extLst>
        </xdr:cNvPr>
        <xdr:cNvPicPr>
          <a:picLocks noChangeAspect="1"/>
        </xdr:cNvPicPr>
      </xdr:nvPicPr>
      <xdr:blipFill>
        <a:blip xmlns:r="http://schemas.openxmlformats.org/officeDocument/2006/relationships" r:embed="rId3"/>
        <a:stretch>
          <a:fillRect/>
        </a:stretch>
      </xdr:blipFill>
      <xdr:spPr>
        <a:xfrm>
          <a:off x="16586200" y="12700"/>
          <a:ext cx="964260" cy="668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0C503CFC-7DCE-D64C-980B-4F7525C396DA}"/>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508000</xdr:colOff>
      <xdr:row>0</xdr:row>
      <xdr:rowOff>0</xdr:rowOff>
    </xdr:from>
    <xdr:to>
      <xdr:col>15</xdr:col>
      <xdr:colOff>49860</xdr:colOff>
      <xdr:row>1</xdr:row>
      <xdr:rowOff>33328</xdr:rowOff>
    </xdr:to>
    <xdr:pic>
      <xdr:nvPicPr>
        <xdr:cNvPr id="3" name="Afbeelding 2">
          <a:extLst>
            <a:ext uri="{FF2B5EF4-FFF2-40B4-BE49-F238E27FC236}">
              <a16:creationId xmlns:a16="http://schemas.microsoft.com/office/drawing/2014/main" id="{AFED2164-87F6-C747-AB37-AEB6DF008256}"/>
            </a:ext>
          </a:extLst>
        </xdr:cNvPr>
        <xdr:cNvPicPr>
          <a:picLocks noChangeAspect="1"/>
        </xdr:cNvPicPr>
      </xdr:nvPicPr>
      <xdr:blipFill>
        <a:blip xmlns:r="http://schemas.openxmlformats.org/officeDocument/2006/relationships" r:embed="rId2"/>
        <a:stretch>
          <a:fillRect/>
        </a:stretch>
      </xdr:blipFill>
      <xdr:spPr>
        <a:xfrm>
          <a:off x="14033500" y="0"/>
          <a:ext cx="964260" cy="668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BDF341FC-5C76-9949-81DD-5ED95AD01273}"/>
            </a:ext>
          </a:extLst>
        </xdr:cNvPr>
        <xdr:cNvPicPr preferRelativeResize="0"/>
      </xdr:nvPicPr>
      <xdr:blipFill>
        <a:blip xmlns:r="http://schemas.openxmlformats.org/officeDocument/2006/relationships" r:embed="rId1" cstate="print"/>
        <a:stretch>
          <a:fillRect/>
        </a:stretch>
      </xdr:blipFill>
      <xdr:spPr>
        <a:xfrm>
          <a:off x="1012825" y="38100"/>
          <a:ext cx="2867025" cy="742950"/>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F8A0-B087-814E-A00B-1B4A45B7E8ED}">
  <sheetPr>
    <pageSetUpPr fitToPage="1"/>
  </sheetPr>
  <dimension ref="C2:I21"/>
  <sheetViews>
    <sheetView showGridLines="0" showRowColHeaders="0" tabSelected="1" zoomScale="118" zoomScaleNormal="140" zoomScalePageLayoutView="130" workbookViewId="0">
      <selection activeCell="D18" sqref="D18"/>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"Gemeente Utrecht - "&amp;'Invulblad TarievenTool'!D11</f>
        <v>Gemeente Utrecht - &lt;Naam inschrijver&gt;</v>
      </c>
    </row>
    <row r="14" spans="3:9" ht="28">
      <c r="C14" s="15" t="s">
        <v>1</v>
      </c>
    </row>
    <row r="17" spans="3:9" ht="23">
      <c r="C17" s="16" t="s">
        <v>2</v>
      </c>
      <c r="D17" s="17" t="s">
        <v>235</v>
      </c>
      <c r="H17" s="18"/>
    </row>
    <row r="18" spans="3:9" ht="16">
      <c r="C18" s="16" t="s">
        <v>3</v>
      </c>
      <c r="D18" s="19">
        <f ca="1">NOW()</f>
        <v>45853.609116666667</v>
      </c>
    </row>
    <row r="21" spans="3:9" ht="20">
      <c r="I21" s="20" t="s">
        <v>4</v>
      </c>
    </row>
  </sheetData>
  <sheetProtection algorithmName="SHA-512" hashValue="oybxTfqZ7nK77faKsrrbHtZa25zmbMxa5LHfONaoh8RwbCRe/te9iALxwVuKjO02qNA0KZOy+xmgcYLlkSexNQ==" saltValue="KqMbiB6zieb4pZSIt5hiLA==" spinCount="100000" sheet="1" objects="1" scenarios="1" selectLockedCells="1" selectUnlockedCells="1"/>
  <pageMargins left="0.70866141732283472" right="0.47244094488188981" top="0.9055118110236221" bottom="0.74803149606299213" header="0.31496062992125984" footer="0.31496062992125984"/>
  <pageSetup paperSize="9" scale="80"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E2F6-1F48-3C44-BFA5-AB38BBF59D09}">
  <sheetPr>
    <pageSetUpPr autoPageBreaks="0" fitToPage="1"/>
  </sheetPr>
  <dimension ref="A1:S46"/>
  <sheetViews>
    <sheetView showGridLines="0" showRowColHeaders="0" topLeftCell="A20" zoomScale="84" zoomScaleNormal="100" zoomScalePageLayoutView="110" workbookViewId="0">
      <selection activeCell="B37" sqref="B37"/>
    </sheetView>
  </sheetViews>
  <sheetFormatPr baseColWidth="10" defaultColWidth="11.5" defaultRowHeight="13" outlineLevelRow="1"/>
  <cols>
    <col min="1" max="1" width="6.5" customWidth="1"/>
    <col min="2" max="2" width="14" customWidth="1"/>
    <col min="3" max="3" width="3.83203125" customWidth="1"/>
    <col min="16" max="16" width="68.83203125" customWidth="1"/>
  </cols>
  <sheetData>
    <row r="1" spans="1:19" s="21" customFormat="1" ht="62" customHeight="1" thickBot="1">
      <c r="B1" s="308" t="str">
        <f>Voorblad!D5</f>
        <v>Prijsafspraken Uitzenden 2025</v>
      </c>
      <c r="C1" s="308"/>
      <c r="D1" s="308"/>
      <c r="E1" s="308"/>
      <c r="F1" s="308"/>
      <c r="G1" s="308"/>
      <c r="H1" s="308"/>
      <c r="I1" s="308"/>
      <c r="J1" s="308"/>
      <c r="K1" s="308"/>
      <c r="L1" s="308"/>
      <c r="M1" s="308"/>
      <c r="N1" s="308"/>
      <c r="O1" s="308"/>
      <c r="P1" s="308"/>
      <c r="Q1" s="22"/>
      <c r="R1" s="23"/>
    </row>
    <row r="2" spans="1:19" s="21" customFormat="1" ht="40" customHeight="1">
      <c r="B2" s="24" t="s">
        <v>5</v>
      </c>
      <c r="C2" s="25"/>
      <c r="D2" s="25"/>
      <c r="E2" s="26"/>
      <c r="F2" s="26"/>
      <c r="G2" s="26"/>
      <c r="H2" s="27"/>
      <c r="I2" s="28"/>
    </row>
    <row r="3" spans="1:19" ht="20">
      <c r="A3" s="29"/>
      <c r="B3" s="30" t="s">
        <v>6</v>
      </c>
      <c r="C3" s="29"/>
      <c r="E3" s="31"/>
      <c r="F3" s="31"/>
      <c r="G3" s="31"/>
      <c r="H3" s="31"/>
      <c r="I3" s="31"/>
      <c r="J3" s="31"/>
      <c r="K3" s="31"/>
      <c r="L3" s="31"/>
      <c r="M3" s="31"/>
      <c r="N3" s="32"/>
      <c r="O3" s="29"/>
      <c r="P3" s="29"/>
    </row>
    <row r="4" spans="1:19" ht="20">
      <c r="A4" s="29"/>
      <c r="B4" s="31"/>
      <c r="C4" s="29"/>
      <c r="E4" s="31"/>
      <c r="F4" s="31"/>
      <c r="G4" s="31"/>
      <c r="H4" s="31"/>
      <c r="I4" s="31"/>
      <c r="J4" s="31"/>
      <c r="K4" s="31"/>
      <c r="L4" s="31"/>
      <c r="M4" s="31"/>
      <c r="N4" s="32"/>
      <c r="O4" s="29"/>
      <c r="P4" s="29"/>
    </row>
    <row r="5" spans="1:19" ht="20">
      <c r="A5" s="29"/>
      <c r="B5" s="30" t="s">
        <v>7</v>
      </c>
      <c r="C5" s="29"/>
      <c r="E5" s="31"/>
      <c r="F5" s="31"/>
      <c r="G5" s="31"/>
      <c r="H5" s="31"/>
      <c r="I5" s="31"/>
      <c r="J5" s="31"/>
      <c r="K5" s="31"/>
      <c r="L5" s="31"/>
      <c r="M5" s="31"/>
      <c r="N5" s="32"/>
      <c r="O5" s="29"/>
      <c r="P5" s="29"/>
    </row>
    <row r="6" spans="1:19" ht="27" customHeight="1">
      <c r="A6" s="29"/>
      <c r="B6" s="30" t="s">
        <v>8</v>
      </c>
      <c r="C6" s="29"/>
      <c r="E6" s="31"/>
      <c r="F6" s="31"/>
      <c r="G6" s="31"/>
      <c r="H6" s="31"/>
      <c r="I6" s="31"/>
      <c r="J6" s="31"/>
      <c r="K6" s="31"/>
      <c r="L6" s="31"/>
      <c r="M6" s="31"/>
      <c r="N6" s="32"/>
      <c r="O6" s="29"/>
      <c r="P6" s="29"/>
    </row>
    <row r="7" spans="1:19" ht="27" hidden="1" customHeight="1" outlineLevel="1">
      <c r="A7" s="29"/>
      <c r="B7" s="33" t="s">
        <v>9</v>
      </c>
      <c r="C7" s="29"/>
      <c r="E7" s="31"/>
      <c r="F7" s="31"/>
      <c r="G7" s="31"/>
      <c r="H7" s="31"/>
      <c r="I7" s="31"/>
      <c r="J7" s="31"/>
      <c r="K7" s="31"/>
      <c r="L7" s="31"/>
      <c r="M7" s="31"/>
      <c r="N7" s="32"/>
      <c r="O7" s="29"/>
      <c r="P7" s="29"/>
    </row>
    <row r="8" spans="1:19" ht="27" hidden="1" customHeight="1" outlineLevel="1">
      <c r="A8" s="29"/>
      <c r="B8" s="33" t="s">
        <v>10</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11</v>
      </c>
      <c r="C10" s="29"/>
      <c r="D10" s="31"/>
      <c r="E10" s="31"/>
      <c r="F10" s="31"/>
      <c r="G10" s="31"/>
      <c r="H10" s="31"/>
      <c r="I10" s="31"/>
      <c r="J10" s="31"/>
      <c r="K10" s="31"/>
      <c r="L10" s="31"/>
      <c r="M10" s="31"/>
      <c r="N10" s="32"/>
      <c r="O10" s="29"/>
      <c r="P10" s="29"/>
    </row>
    <row r="11" spans="1:19" ht="20">
      <c r="A11" s="29"/>
      <c r="B11" s="29"/>
      <c r="C11" s="29"/>
      <c r="D11" s="31"/>
      <c r="E11" s="31"/>
      <c r="F11" s="31"/>
      <c r="G11" s="31"/>
      <c r="H11" s="31"/>
      <c r="I11" s="31"/>
      <c r="J11" s="31"/>
      <c r="K11" s="31"/>
      <c r="L11" s="31"/>
      <c r="M11" s="31"/>
      <c r="N11" s="32"/>
      <c r="O11" s="29"/>
      <c r="P11" s="29"/>
    </row>
    <row r="12" spans="1:19" ht="20">
      <c r="A12" s="29"/>
      <c r="B12" s="29"/>
      <c r="C12" s="29"/>
      <c r="D12" s="33" t="s">
        <v>12</v>
      </c>
      <c r="E12" s="31"/>
      <c r="F12" s="31"/>
      <c r="G12" s="31"/>
      <c r="H12" s="31"/>
      <c r="I12" s="31"/>
      <c r="J12" s="31"/>
      <c r="K12" s="31"/>
      <c r="L12" s="31"/>
      <c r="M12" s="31"/>
      <c r="N12" s="32"/>
      <c r="O12" s="29"/>
      <c r="P12" s="29"/>
    </row>
    <row r="13" spans="1:19" ht="45" customHeight="1">
      <c r="A13" s="29"/>
      <c r="B13" s="34" t="s">
        <v>13</v>
      </c>
      <c r="C13" s="35"/>
      <c r="D13" s="36" t="s">
        <v>14</v>
      </c>
      <c r="E13" s="30"/>
      <c r="F13" s="31"/>
      <c r="G13" s="31"/>
      <c r="H13" s="31"/>
      <c r="I13" s="31"/>
      <c r="J13" s="31"/>
      <c r="K13" s="31"/>
      <c r="L13" s="31"/>
      <c r="M13" s="31"/>
      <c r="N13" s="31"/>
      <c r="O13" s="35"/>
      <c r="P13" s="35"/>
    </row>
    <row r="14" spans="1:19" s="41" customFormat="1" ht="45" customHeight="1">
      <c r="A14" s="37"/>
      <c r="B14" s="34" t="s">
        <v>15</v>
      </c>
      <c r="C14" s="38"/>
      <c r="D14" s="309" t="s">
        <v>16</v>
      </c>
      <c r="E14" s="309"/>
      <c r="F14" s="309"/>
      <c r="G14" s="309"/>
      <c r="H14" s="309"/>
      <c r="I14" s="309"/>
      <c r="J14" s="309"/>
      <c r="K14" s="309"/>
      <c r="L14" s="309"/>
      <c r="M14" s="309"/>
      <c r="N14" s="309"/>
      <c r="O14" s="309"/>
      <c r="P14" s="309"/>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4" customHeight="1">
      <c r="A16" s="29"/>
      <c r="B16" s="34" t="s">
        <v>17</v>
      </c>
      <c r="C16" s="31"/>
      <c r="D16" s="310" t="s">
        <v>18</v>
      </c>
      <c r="E16" s="310"/>
      <c r="F16" s="310"/>
      <c r="G16" s="310"/>
      <c r="H16" s="310"/>
      <c r="I16" s="310"/>
      <c r="J16" s="310"/>
      <c r="K16" s="310"/>
      <c r="L16" s="310"/>
      <c r="M16" s="310"/>
      <c r="N16" s="310"/>
      <c r="O16" s="310"/>
      <c r="P16" s="310"/>
      <c r="Q16" s="43"/>
      <c r="R16" s="44"/>
      <c r="S16" s="44"/>
    </row>
    <row r="17" spans="1:19" ht="44" customHeight="1">
      <c r="A17" s="29"/>
      <c r="B17" s="34"/>
      <c r="C17" s="31"/>
      <c r="D17" s="311" t="s">
        <v>19</v>
      </c>
      <c r="E17" s="311"/>
      <c r="F17" s="311"/>
      <c r="G17" s="311"/>
      <c r="H17" s="311"/>
      <c r="I17" s="311"/>
      <c r="J17" s="311"/>
      <c r="K17" s="311"/>
      <c r="L17" s="311"/>
      <c r="M17" s="311"/>
      <c r="N17" s="311"/>
      <c r="O17" s="311"/>
      <c r="P17" s="311"/>
      <c r="Q17" s="43"/>
      <c r="R17" s="44"/>
      <c r="S17" s="44"/>
    </row>
    <row r="18" spans="1:19" ht="44" customHeight="1">
      <c r="A18" s="29"/>
      <c r="B18" s="45" t="s">
        <v>20</v>
      </c>
      <c r="C18" s="46"/>
      <c r="D18" s="312" t="s">
        <v>21</v>
      </c>
      <c r="E18" s="312"/>
      <c r="F18" s="312"/>
      <c r="G18" s="312"/>
      <c r="H18" s="312"/>
      <c r="I18" s="312"/>
      <c r="J18" s="312"/>
      <c r="K18" s="312"/>
      <c r="L18" s="312"/>
      <c r="M18" s="312"/>
      <c r="N18" s="312"/>
      <c r="O18" s="312"/>
      <c r="P18" s="312"/>
      <c r="Q18" s="43"/>
      <c r="R18" s="44"/>
      <c r="S18" s="44"/>
    </row>
    <row r="19" spans="1:19" ht="44" customHeight="1">
      <c r="A19" s="29"/>
      <c r="B19" s="45"/>
      <c r="C19" s="46"/>
      <c r="D19" s="47"/>
      <c r="E19" s="47"/>
      <c r="F19" s="47"/>
      <c r="G19" s="47"/>
      <c r="H19" s="47"/>
      <c r="I19" s="47"/>
      <c r="J19" s="47"/>
      <c r="K19" s="47"/>
      <c r="L19" s="47"/>
      <c r="M19" s="47"/>
      <c r="N19" s="47"/>
      <c r="O19" s="47"/>
      <c r="P19" s="47"/>
      <c r="Q19" s="43"/>
      <c r="R19" s="44"/>
      <c r="S19" s="44"/>
    </row>
    <row r="20" spans="1:19" ht="44" customHeight="1">
      <c r="A20" s="29"/>
      <c r="B20" s="45"/>
      <c r="C20" s="46"/>
      <c r="D20" s="47"/>
      <c r="E20" s="47"/>
      <c r="F20" s="47"/>
      <c r="G20" s="47"/>
      <c r="H20" s="47"/>
      <c r="I20" s="47"/>
      <c r="J20" s="47"/>
      <c r="K20" s="47"/>
      <c r="L20" s="47"/>
      <c r="M20" s="47"/>
      <c r="N20" s="47"/>
      <c r="O20" s="47"/>
      <c r="P20" s="47"/>
      <c r="Q20" s="43"/>
      <c r="R20" s="44"/>
      <c r="S20" s="44"/>
    </row>
    <row r="21" spans="1:19" ht="44"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22</v>
      </c>
      <c r="C22" s="49"/>
      <c r="D22" s="307" t="s">
        <v>23</v>
      </c>
      <c r="E22" s="307"/>
      <c r="F22" s="307"/>
      <c r="G22" s="307"/>
      <c r="H22" s="307"/>
      <c r="I22" s="307"/>
      <c r="J22" s="307"/>
      <c r="K22" s="307"/>
      <c r="L22" s="307"/>
      <c r="M22" s="307"/>
      <c r="N22" s="307"/>
      <c r="O22" s="307"/>
      <c r="P22" s="307"/>
      <c r="Q22" s="50"/>
      <c r="R22" s="40"/>
      <c r="S22" s="40"/>
    </row>
    <row r="23" spans="1:19" ht="45" customHeight="1">
      <c r="A23" s="29"/>
      <c r="B23" s="45" t="s">
        <v>24</v>
      </c>
      <c r="C23" s="49"/>
      <c r="D23" s="314" t="s">
        <v>25</v>
      </c>
      <c r="E23" s="314"/>
      <c r="F23" s="314"/>
      <c r="G23" s="314"/>
      <c r="H23" s="314"/>
      <c r="I23" s="314"/>
      <c r="J23" s="314"/>
      <c r="K23" s="314"/>
      <c r="L23" s="314"/>
      <c r="M23" s="314"/>
      <c r="N23" s="314"/>
      <c r="O23" s="314"/>
      <c r="P23" s="314"/>
      <c r="Q23" s="43"/>
      <c r="R23" s="44"/>
      <c r="S23" s="44"/>
    </row>
    <row r="24" spans="1:19" ht="45" customHeight="1">
      <c r="A24" s="29"/>
      <c r="B24" s="45" t="s">
        <v>26</v>
      </c>
      <c r="C24" s="49"/>
      <c r="D24" s="307" t="s">
        <v>27</v>
      </c>
      <c r="E24" s="307"/>
      <c r="F24" s="307"/>
      <c r="G24" s="307"/>
      <c r="H24" s="307"/>
      <c r="I24" s="307"/>
      <c r="J24" s="307"/>
      <c r="K24" s="307"/>
      <c r="L24" s="307"/>
      <c r="M24" s="307"/>
      <c r="N24" s="307"/>
      <c r="O24" s="307"/>
      <c r="P24" s="307"/>
      <c r="Q24" s="43"/>
      <c r="R24" s="44"/>
      <c r="S24" s="44"/>
    </row>
    <row r="25" spans="1:19" ht="45" customHeight="1">
      <c r="A25" s="29"/>
      <c r="B25" s="34"/>
      <c r="C25" s="49"/>
      <c r="D25" s="314" t="s">
        <v>28</v>
      </c>
      <c r="E25" s="314"/>
      <c r="F25" s="314"/>
      <c r="G25" s="314"/>
      <c r="H25" s="314"/>
      <c r="I25" s="314"/>
      <c r="J25" s="314"/>
      <c r="K25" s="314"/>
      <c r="L25" s="314"/>
      <c r="M25" s="314"/>
      <c r="N25" s="314"/>
      <c r="O25" s="314"/>
      <c r="P25" s="314"/>
      <c r="Q25" s="43"/>
      <c r="R25" s="44"/>
      <c r="S25" s="44"/>
    </row>
    <row r="26" spans="1:19" ht="45" customHeight="1">
      <c r="A26" s="29"/>
      <c r="B26" s="51" t="s">
        <v>29</v>
      </c>
      <c r="C26" s="52"/>
      <c r="D26" s="315" t="s">
        <v>30</v>
      </c>
      <c r="E26" s="315"/>
      <c r="F26" s="315"/>
      <c r="G26" s="315"/>
      <c r="H26" s="315"/>
      <c r="I26" s="315"/>
      <c r="J26" s="315"/>
      <c r="K26" s="315"/>
      <c r="L26" s="315"/>
      <c r="M26" s="315"/>
      <c r="N26" s="315"/>
      <c r="O26" s="315"/>
      <c r="P26" s="315"/>
      <c r="Q26" s="43"/>
      <c r="R26" s="44"/>
      <c r="S26" s="44"/>
    </row>
    <row r="27" spans="1:19" ht="45" customHeight="1">
      <c r="A27" s="29"/>
      <c r="B27" s="34"/>
      <c r="C27" s="31"/>
      <c r="D27" s="311" t="s">
        <v>31</v>
      </c>
      <c r="E27" s="311"/>
      <c r="F27" s="311"/>
      <c r="G27" s="311"/>
      <c r="H27" s="311"/>
      <c r="I27" s="311"/>
      <c r="J27" s="311"/>
      <c r="K27" s="311"/>
      <c r="L27" s="311"/>
      <c r="M27" s="311"/>
      <c r="N27" s="311"/>
      <c r="O27" s="311"/>
      <c r="P27" s="311"/>
      <c r="Q27" s="43"/>
      <c r="R27" s="44"/>
      <c r="S27" s="44"/>
    </row>
    <row r="28" spans="1:19" ht="45" customHeight="1">
      <c r="A28" s="29"/>
      <c r="B28" s="34" t="s">
        <v>32</v>
      </c>
      <c r="C28" s="31"/>
      <c r="D28" s="307" t="s">
        <v>33</v>
      </c>
      <c r="E28" s="307"/>
      <c r="F28" s="307"/>
      <c r="G28" s="307"/>
      <c r="H28" s="307"/>
      <c r="I28" s="307"/>
      <c r="J28" s="307"/>
      <c r="K28" s="307"/>
      <c r="L28" s="307"/>
      <c r="M28" s="307"/>
      <c r="N28" s="307"/>
      <c r="O28" s="307"/>
      <c r="P28" s="307"/>
      <c r="Q28" s="43"/>
      <c r="R28" s="44"/>
      <c r="S28" s="44"/>
    </row>
    <row r="29" spans="1:19" ht="98" customHeight="1">
      <c r="A29" s="29"/>
      <c r="B29" s="34" t="s">
        <v>34</v>
      </c>
      <c r="C29" s="31"/>
      <c r="D29" s="311" t="s">
        <v>35</v>
      </c>
      <c r="E29" s="311"/>
      <c r="F29" s="311"/>
      <c r="G29" s="311"/>
      <c r="H29" s="311"/>
      <c r="I29" s="311"/>
      <c r="J29" s="311"/>
      <c r="K29" s="311"/>
      <c r="L29" s="311"/>
      <c r="M29" s="311"/>
      <c r="N29" s="311"/>
      <c r="O29" s="311"/>
      <c r="P29" s="311"/>
      <c r="Q29" s="43"/>
      <c r="R29" s="44"/>
      <c r="S29" s="44"/>
    </row>
    <row r="30" spans="1:19" ht="45" customHeight="1">
      <c r="A30" s="29"/>
      <c r="B30" s="34" t="s">
        <v>36</v>
      </c>
      <c r="C30" s="31"/>
      <c r="D30" s="307" t="s">
        <v>37</v>
      </c>
      <c r="E30" s="307"/>
      <c r="F30" s="307"/>
      <c r="G30" s="307"/>
      <c r="H30" s="307"/>
      <c r="I30" s="307"/>
      <c r="J30" s="307"/>
      <c r="K30" s="307"/>
      <c r="L30" s="307"/>
      <c r="M30" s="307"/>
      <c r="N30" s="307"/>
      <c r="O30" s="307"/>
      <c r="P30" s="307"/>
      <c r="Q30" s="43"/>
      <c r="R30" s="44"/>
      <c r="S30" s="44"/>
    </row>
    <row r="31" spans="1:19" s="41" customFormat="1" ht="45" customHeight="1">
      <c r="A31" s="37"/>
      <c r="B31" s="34" t="s">
        <v>38</v>
      </c>
      <c r="C31" s="38"/>
      <c r="D31" s="314" t="s">
        <v>39</v>
      </c>
      <c r="E31" s="314"/>
      <c r="F31" s="314"/>
      <c r="G31" s="314"/>
      <c r="H31" s="314"/>
      <c r="I31" s="314"/>
      <c r="J31" s="314"/>
      <c r="K31" s="314"/>
      <c r="L31" s="314"/>
      <c r="M31" s="314"/>
      <c r="N31" s="314"/>
      <c r="O31" s="314"/>
      <c r="P31" s="314"/>
      <c r="Q31" s="39"/>
      <c r="R31" s="40"/>
      <c r="S31" s="40"/>
    </row>
    <row r="32" spans="1:19" s="41" customFormat="1" ht="45" customHeight="1">
      <c r="A32" s="37"/>
      <c r="B32" s="53"/>
      <c r="C32" s="38"/>
      <c r="D32" s="314" t="s">
        <v>40</v>
      </c>
      <c r="E32" s="314"/>
      <c r="F32" s="314"/>
      <c r="G32" s="314"/>
      <c r="H32" s="314"/>
      <c r="I32" s="314"/>
      <c r="J32" s="314"/>
      <c r="K32" s="314"/>
      <c r="L32" s="314"/>
      <c r="M32" s="314"/>
      <c r="N32" s="314"/>
      <c r="O32" s="314"/>
      <c r="P32" s="314"/>
      <c r="Q32" s="39"/>
      <c r="R32" s="40"/>
      <c r="S32" s="40"/>
    </row>
    <row r="33" spans="1:19" s="41" customFormat="1" ht="45" hidden="1" customHeight="1">
      <c r="A33" s="37"/>
      <c r="B33" s="45" t="s">
        <v>41</v>
      </c>
      <c r="C33" s="38"/>
      <c r="D33" s="314" t="s">
        <v>42</v>
      </c>
      <c r="E33" s="314"/>
      <c r="F33" s="314"/>
      <c r="G33" s="314"/>
      <c r="H33" s="314"/>
      <c r="I33" s="314"/>
      <c r="J33" s="314"/>
      <c r="K33" s="314"/>
      <c r="L33" s="314"/>
      <c r="M33" s="314"/>
      <c r="N33" s="314"/>
      <c r="O33" s="314"/>
      <c r="P33" s="314"/>
      <c r="Q33" s="39"/>
      <c r="R33" s="40"/>
      <c r="S33" s="40"/>
    </row>
    <row r="34" spans="1:19" ht="45" customHeight="1">
      <c r="B34" s="54"/>
      <c r="C34" s="54"/>
      <c r="D34" s="55"/>
      <c r="E34" s="56"/>
      <c r="F34" s="56"/>
      <c r="G34" s="56"/>
      <c r="H34" s="56"/>
      <c r="I34" s="56"/>
      <c r="J34" s="56"/>
      <c r="K34" s="56"/>
      <c r="L34" s="56"/>
      <c r="M34" s="56"/>
      <c r="N34" s="57"/>
    </row>
    <row r="35" spans="1:19" ht="14">
      <c r="B35" s="58" t="s">
        <v>43</v>
      </c>
      <c r="C35" s="57"/>
      <c r="D35" s="57"/>
      <c r="E35" s="57"/>
      <c r="F35" s="57"/>
      <c r="G35" s="57"/>
      <c r="H35" s="57"/>
      <c r="I35" s="57"/>
      <c r="J35" s="57"/>
      <c r="K35" s="57"/>
      <c r="L35" s="57"/>
      <c r="M35" s="57"/>
      <c r="N35" s="57"/>
      <c r="O35" s="57"/>
      <c r="P35" s="57"/>
    </row>
    <row r="36" spans="1:19" ht="99" customHeight="1">
      <c r="B36" s="313" t="s">
        <v>234</v>
      </c>
      <c r="C36" s="313"/>
      <c r="D36" s="313"/>
      <c r="E36" s="313"/>
      <c r="F36" s="313"/>
      <c r="G36" s="313"/>
      <c r="H36" s="313"/>
      <c r="I36" s="313"/>
      <c r="J36" s="313"/>
      <c r="K36" s="313"/>
      <c r="L36" s="313"/>
      <c r="M36" s="313"/>
      <c r="N36" s="313"/>
      <c r="O36" s="313"/>
      <c r="P36" s="313"/>
    </row>
    <row r="37" spans="1:19" ht="14">
      <c r="B37" s="59"/>
      <c r="C37" s="60"/>
      <c r="D37" s="61"/>
      <c r="E37" s="61"/>
      <c r="F37" s="61"/>
      <c r="G37" s="61"/>
      <c r="H37" s="61"/>
      <c r="I37" s="61"/>
      <c r="J37" s="61"/>
      <c r="K37" s="61"/>
      <c r="L37" s="61"/>
      <c r="M37" s="61"/>
      <c r="N37" s="61"/>
      <c r="O37" s="61"/>
      <c r="P37" s="61"/>
      <c r="Q37" s="61"/>
    </row>
    <row r="38" spans="1:19" ht="22" customHeight="1">
      <c r="B38" s="62"/>
      <c r="C38" s="63"/>
      <c r="D38" s="64"/>
      <c r="E38" s="63"/>
      <c r="F38" s="63"/>
      <c r="G38" s="63"/>
      <c r="H38" s="64"/>
      <c r="I38" s="63"/>
      <c r="J38" s="63"/>
      <c r="K38" s="63"/>
      <c r="L38" s="63"/>
      <c r="M38" s="63"/>
      <c r="N38" s="63"/>
      <c r="O38" s="63"/>
      <c r="P38" s="63"/>
      <c r="Q38" s="63"/>
    </row>
    <row r="39" spans="1:19" ht="14">
      <c r="B39" s="57"/>
      <c r="C39" s="57"/>
      <c r="D39" s="57"/>
      <c r="E39" s="57"/>
      <c r="F39" s="57"/>
      <c r="G39" s="57"/>
      <c r="H39" s="57"/>
      <c r="I39" s="57"/>
      <c r="J39" s="57"/>
      <c r="K39" s="57"/>
      <c r="L39" s="57"/>
      <c r="M39" s="57"/>
      <c r="N39" s="57"/>
      <c r="O39" s="57"/>
      <c r="P39" s="57"/>
    </row>
    <row r="40" spans="1:19" ht="14">
      <c r="B40" s="57"/>
      <c r="C40" s="57"/>
      <c r="D40" s="57"/>
      <c r="E40" s="57"/>
      <c r="F40" s="57"/>
      <c r="G40" s="57"/>
      <c r="H40" s="57"/>
      <c r="I40" s="57"/>
      <c r="J40" s="57"/>
      <c r="K40" s="57"/>
      <c r="L40" s="57"/>
      <c r="M40" s="57"/>
      <c r="N40" s="57"/>
      <c r="O40" s="57"/>
      <c r="P40" s="57"/>
    </row>
    <row r="41" spans="1:19" ht="14">
      <c r="B41" s="57"/>
      <c r="C41" s="57"/>
      <c r="D41" s="57"/>
      <c r="E41" s="57"/>
      <c r="F41" s="57"/>
      <c r="G41" s="57"/>
      <c r="H41" s="57"/>
      <c r="I41" s="57"/>
      <c r="J41" s="57"/>
      <c r="K41" s="57"/>
      <c r="L41" s="57"/>
      <c r="M41" s="57"/>
      <c r="N41" s="57"/>
      <c r="O41" s="57"/>
      <c r="P41" s="57"/>
    </row>
    <row r="42" spans="1:19" ht="14">
      <c r="B42" s="57"/>
      <c r="C42" s="57"/>
      <c r="D42" s="57"/>
      <c r="E42" s="57"/>
      <c r="F42" s="57"/>
      <c r="G42" s="57"/>
      <c r="H42" s="57"/>
      <c r="I42" s="57"/>
      <c r="J42" s="57"/>
      <c r="K42" s="57"/>
      <c r="L42" s="57"/>
      <c r="M42" s="57"/>
      <c r="N42" s="57"/>
      <c r="O42" s="57"/>
      <c r="P42" s="57"/>
    </row>
    <row r="43" spans="1:19" ht="14">
      <c r="B43" s="57"/>
      <c r="C43" s="57"/>
      <c r="D43" s="57"/>
      <c r="E43" s="57"/>
      <c r="F43" s="57"/>
      <c r="G43" s="57"/>
      <c r="H43" s="57"/>
      <c r="I43" s="57"/>
      <c r="J43" s="57"/>
      <c r="K43" s="57"/>
      <c r="L43" s="57"/>
      <c r="M43" s="57"/>
      <c r="N43" s="57"/>
      <c r="O43" s="57"/>
      <c r="P43" s="57"/>
    </row>
    <row r="44" spans="1:19" ht="14">
      <c r="B44" s="57"/>
      <c r="C44" s="57"/>
      <c r="D44" s="57"/>
      <c r="E44" s="57"/>
      <c r="F44" s="57"/>
      <c r="G44" s="57"/>
      <c r="H44" s="57"/>
      <c r="I44" s="57"/>
      <c r="J44" s="57"/>
      <c r="K44" s="57"/>
      <c r="L44" s="57"/>
      <c r="M44" s="57"/>
      <c r="N44" s="57"/>
      <c r="O44" s="57"/>
      <c r="P44" s="57"/>
    </row>
    <row r="45" spans="1:19" ht="14">
      <c r="B45" s="57"/>
      <c r="C45" s="57"/>
      <c r="D45" s="57"/>
      <c r="E45" s="57"/>
      <c r="F45" s="57"/>
      <c r="G45" s="57"/>
      <c r="H45" s="57"/>
      <c r="I45" s="57"/>
      <c r="J45" s="57"/>
      <c r="K45" s="57"/>
      <c r="L45" s="57"/>
      <c r="M45" s="57"/>
      <c r="N45" s="57"/>
      <c r="O45" s="57"/>
      <c r="P45" s="57"/>
    </row>
    <row r="46" spans="1:19" ht="14">
      <c r="B46" s="57"/>
      <c r="C46" s="57"/>
      <c r="D46" s="57"/>
      <c r="E46" s="57"/>
      <c r="F46" s="57"/>
      <c r="G46" s="57"/>
      <c r="H46" s="57"/>
      <c r="I46" s="57"/>
      <c r="J46" s="57"/>
      <c r="K46" s="57"/>
      <c r="L46" s="57"/>
      <c r="M46" s="57"/>
      <c r="N46" s="57"/>
      <c r="O46" s="57"/>
      <c r="P46" s="57"/>
    </row>
  </sheetData>
  <sheetProtection algorithmName="SHA-512" hashValue="WNPhuA0rOxKonmtl6zRG50AdJqFpgoWpXtgfM2h6lpwQuak28c5HZVSoYsLNNbynZEhsTFN3gQKoMzIiTmNsZg==" saltValue="TKQ7yRwIPkvCb2xbet+Wsg==" spinCount="100000" sheet="1" objects="1" scenarios="1"/>
  <dataConsolidate/>
  <mergeCells count="18">
    <mergeCell ref="B36:P36"/>
    <mergeCell ref="D23:P23"/>
    <mergeCell ref="D24:P24"/>
    <mergeCell ref="D25:P25"/>
    <mergeCell ref="D26:P26"/>
    <mergeCell ref="D27:P27"/>
    <mergeCell ref="D28:P28"/>
    <mergeCell ref="D29:P29"/>
    <mergeCell ref="D30:P30"/>
    <mergeCell ref="D31:P31"/>
    <mergeCell ref="D32:P32"/>
    <mergeCell ref="D33:P33"/>
    <mergeCell ref="D22:P22"/>
    <mergeCell ref="B1:P1"/>
    <mergeCell ref="D14:P14"/>
    <mergeCell ref="D16:P16"/>
    <mergeCell ref="D17:P17"/>
    <mergeCell ref="D18:P18"/>
  </mergeCells>
  <pageMargins left="0.70866141732283472" right="0.47244094488188981" top="0.9055118110236221" bottom="0.74803149606299213" header="0.31496062992125984" footer="0.31496062992125984"/>
  <pageSetup paperSize="9" scale="31"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5685-86AE-B546-B48C-F3BB9F2B9494}">
  <sheetPr>
    <pageSetUpPr fitToPage="1"/>
  </sheetPr>
  <dimension ref="A1:CB191"/>
  <sheetViews>
    <sheetView showGridLines="0" showRowColHeaders="0" zoomScaleNormal="100" zoomScaleSheetLayoutView="25" workbookViewId="0">
      <selection activeCell="D11" sqref="D11:K11"/>
    </sheetView>
  </sheetViews>
  <sheetFormatPr baseColWidth="10" defaultColWidth="9" defaultRowHeight="15"/>
  <cols>
    <col min="1" max="1" width="9.5" style="71" customWidth="1"/>
    <col min="2" max="2" width="13.1640625" style="78" customWidth="1"/>
    <col min="3" max="3" width="39.5" style="78" customWidth="1"/>
    <col min="4" max="5" width="14.83203125" style="78" customWidth="1"/>
    <col min="6" max="6" width="3.83203125" style="78" customWidth="1"/>
    <col min="7" max="8" width="14.83203125" style="78" customWidth="1"/>
    <col min="9" max="9" width="3.83203125" style="110" customWidth="1"/>
    <col min="10" max="11" width="14.83203125" style="78" customWidth="1"/>
    <col min="12" max="12" width="3.83203125" style="78" customWidth="1"/>
    <col min="13" max="14" width="14.83203125" style="78" customWidth="1"/>
    <col min="15" max="15" width="3.83203125" style="221" customWidth="1"/>
    <col min="16" max="16" width="4.33203125" style="71" bestFit="1" customWidth="1"/>
    <col min="17" max="17" width="9" style="71" hidden="1" customWidth="1"/>
    <col min="18" max="18" width="38.83203125" style="71" hidden="1" customWidth="1"/>
    <col min="19" max="19" width="8.6640625" style="71" hidden="1" customWidth="1"/>
    <col min="20" max="20" width="7.5" style="71" hidden="1" customWidth="1"/>
    <col min="21" max="21" width="7.83203125" style="71" hidden="1" customWidth="1"/>
    <col min="22" max="22" width="7.5" style="71" hidden="1" customWidth="1"/>
    <col min="23" max="23" width="9" style="71" customWidth="1"/>
    <col min="24" max="16384" width="9" style="71"/>
  </cols>
  <sheetData>
    <row r="1" spans="2:25" s="65" customFormat="1" ht="50" customHeight="1" thickBot="1">
      <c r="B1" s="316" t="str">
        <f>Voorblad!D5</f>
        <v>Prijsafspraken Uitzenden 2025</v>
      </c>
      <c r="C1" s="316"/>
      <c r="D1" s="316"/>
      <c r="E1" s="316"/>
      <c r="F1" s="316"/>
      <c r="G1" s="316"/>
      <c r="H1" s="316"/>
      <c r="I1" s="316"/>
      <c r="J1" s="316"/>
      <c r="K1" s="316"/>
      <c r="L1" s="316"/>
      <c r="M1" s="316"/>
      <c r="N1" s="316"/>
      <c r="O1" s="316"/>
    </row>
    <row r="2" spans="2:25" s="65" customFormat="1" ht="40" customHeight="1">
      <c r="B2" s="66" t="s">
        <v>44</v>
      </c>
      <c r="C2" s="67"/>
      <c r="D2" s="67"/>
      <c r="E2" s="68"/>
      <c r="F2" s="68"/>
      <c r="G2" s="68"/>
      <c r="H2" s="68"/>
      <c r="I2" s="68"/>
      <c r="J2" s="68"/>
      <c r="K2" s="69"/>
      <c r="L2" s="69"/>
      <c r="M2" s="69"/>
      <c r="N2" s="69"/>
      <c r="O2" s="70"/>
    </row>
    <row r="3" spans="2:25" ht="23" customHeight="1">
      <c r="B3" s="317" t="s">
        <v>45</v>
      </c>
      <c r="C3" s="317"/>
      <c r="D3" s="317"/>
      <c r="E3" s="317"/>
      <c r="F3" s="317"/>
      <c r="G3" s="317"/>
      <c r="H3" s="317"/>
      <c r="I3" s="317"/>
      <c r="J3" s="317"/>
      <c r="K3" s="317"/>
      <c r="L3" s="317"/>
      <c r="M3" s="317"/>
      <c r="N3" s="317"/>
      <c r="O3" s="317"/>
    </row>
    <row r="4" spans="2:25" ht="16" customHeight="1">
      <c r="B4" s="318" t="s">
        <v>46</v>
      </c>
      <c r="C4" s="319"/>
      <c r="D4" s="319"/>
      <c r="E4" s="319"/>
      <c r="F4" s="319"/>
      <c r="G4" s="319"/>
      <c r="H4" s="319"/>
      <c r="I4" s="319"/>
      <c r="J4" s="319"/>
      <c r="K4" s="319"/>
      <c r="L4" s="319"/>
      <c r="M4" s="319"/>
      <c r="N4" s="319"/>
      <c r="O4" s="72"/>
    </row>
    <row r="5" spans="2:25" ht="15" customHeight="1">
      <c r="B5" s="320" t="s">
        <v>47</v>
      </c>
      <c r="C5" s="321"/>
      <c r="D5" s="321"/>
      <c r="E5" s="321"/>
      <c r="F5" s="321"/>
      <c r="G5" s="321"/>
      <c r="H5" s="321"/>
      <c r="I5" s="321"/>
      <c r="J5" s="321"/>
      <c r="K5" s="321"/>
      <c r="L5" s="321"/>
      <c r="M5" s="321"/>
      <c r="N5" s="321"/>
      <c r="O5" s="322"/>
    </row>
    <row r="6" spans="2:25" ht="23" customHeight="1">
      <c r="B6" s="320"/>
      <c r="C6" s="321"/>
      <c r="D6" s="321"/>
      <c r="E6" s="321"/>
      <c r="F6" s="321"/>
      <c r="G6" s="321"/>
      <c r="H6" s="321"/>
      <c r="I6" s="321"/>
      <c r="J6" s="321"/>
      <c r="K6" s="321"/>
      <c r="L6" s="321"/>
      <c r="M6" s="321"/>
      <c r="N6" s="321"/>
      <c r="O6" s="322"/>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5" customHeight="1">
      <c r="B9" s="81"/>
      <c r="C9" s="82"/>
      <c r="D9" s="83"/>
      <c r="E9" s="83"/>
      <c r="F9" s="83"/>
      <c r="G9" s="83"/>
      <c r="H9" s="83"/>
      <c r="I9" s="84"/>
      <c r="J9" s="83"/>
      <c r="K9" s="83"/>
      <c r="L9" s="83"/>
      <c r="M9" s="83"/>
      <c r="N9" s="83"/>
      <c r="O9" s="85"/>
    </row>
    <row r="10" spans="2:25" s="87" customFormat="1" ht="21" customHeight="1">
      <c r="B10" s="323" t="s">
        <v>48</v>
      </c>
      <c r="C10" s="324"/>
      <c r="D10" s="325" t="str">
        <f>"Gemeente Utrecht - "&amp;Voorblad!C14</f>
        <v>Gemeente Utrecht - Perceel 3</v>
      </c>
      <c r="E10" s="326"/>
      <c r="F10" s="326"/>
      <c r="G10" s="326"/>
      <c r="H10" s="326"/>
      <c r="I10" s="326"/>
      <c r="J10" s="326"/>
      <c r="K10" s="326"/>
      <c r="L10" s="41"/>
      <c r="M10" s="41"/>
      <c r="N10" s="41"/>
      <c r="O10" s="86"/>
      <c r="X10" s="88"/>
      <c r="Y10" s="88"/>
    </row>
    <row r="11" spans="2:25" s="87" customFormat="1" ht="21" customHeight="1">
      <c r="B11" s="323" t="s">
        <v>49</v>
      </c>
      <c r="C11" s="324"/>
      <c r="D11" s="328" t="s">
        <v>50</v>
      </c>
      <c r="E11" s="328"/>
      <c r="F11" s="328"/>
      <c r="G11" s="328"/>
      <c r="H11" s="328"/>
      <c r="I11" s="328"/>
      <c r="J11" s="328"/>
      <c r="K11" s="328"/>
      <c r="L11" s="41"/>
      <c r="M11" s="41"/>
      <c r="N11" s="41"/>
      <c r="O11" s="89"/>
      <c r="X11" s="88"/>
      <c r="Y11" s="88"/>
    </row>
    <row r="12" spans="2:25" s="87" customFormat="1" ht="5" customHeight="1">
      <c r="B12" s="90"/>
      <c r="C12" s="91"/>
      <c r="D12" s="92"/>
      <c r="E12" s="93"/>
      <c r="F12" s="93"/>
      <c r="G12" s="93"/>
      <c r="H12" s="93"/>
      <c r="I12" s="93"/>
      <c r="J12" s="93"/>
      <c r="K12" s="93"/>
      <c r="L12" s="93"/>
      <c r="M12" s="93"/>
      <c r="N12" s="93"/>
      <c r="O12" s="94"/>
      <c r="X12" s="88"/>
      <c r="Y12" s="88"/>
    </row>
    <row r="13" spans="2:25" s="87" customFormat="1" ht="14" customHeight="1">
      <c r="B13" s="329"/>
      <c r="C13" s="329"/>
      <c r="D13" s="329"/>
      <c r="E13" s="329"/>
      <c r="F13" s="329"/>
      <c r="G13" s="329"/>
      <c r="H13" s="329"/>
      <c r="I13" s="329"/>
      <c r="J13" s="329"/>
      <c r="K13" s="329"/>
      <c r="L13" s="329"/>
      <c r="M13" s="329"/>
      <c r="N13" s="329"/>
      <c r="O13" s="329"/>
      <c r="X13" s="88"/>
      <c r="Y13" s="88"/>
    </row>
    <row r="14" spans="2:25" ht="23" customHeight="1">
      <c r="B14" s="317" t="s">
        <v>51</v>
      </c>
      <c r="C14" s="317"/>
      <c r="D14" s="317"/>
      <c r="E14" s="317"/>
      <c r="F14" s="317"/>
      <c r="G14" s="317"/>
      <c r="H14" s="317"/>
      <c r="I14" s="317"/>
      <c r="J14" s="317"/>
      <c r="K14" s="317"/>
      <c r="L14" s="317"/>
      <c r="M14" s="317"/>
      <c r="N14" s="317"/>
      <c r="O14" s="317"/>
    </row>
    <row r="15" spans="2:25" ht="10" customHeight="1">
      <c r="B15" s="330"/>
      <c r="C15" s="331"/>
      <c r="D15" s="332"/>
      <c r="E15" s="332"/>
      <c r="F15" s="83"/>
      <c r="G15" s="83"/>
      <c r="H15" s="83"/>
      <c r="I15" s="84"/>
      <c r="J15" s="95"/>
      <c r="K15" s="95"/>
      <c r="L15" s="95"/>
      <c r="M15" s="95"/>
      <c r="N15" s="95"/>
      <c r="O15" s="85"/>
      <c r="Q15" s="71" t="s">
        <v>52</v>
      </c>
    </row>
    <row r="16" spans="2:25" ht="20" customHeight="1">
      <c r="B16" s="96" t="s">
        <v>15</v>
      </c>
      <c r="C16" s="77" t="s">
        <v>53</v>
      </c>
      <c r="E16" s="241" t="s">
        <v>52</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54</v>
      </c>
    </row>
    <row r="17" spans="2:22" ht="20" customHeight="1">
      <c r="B17" s="96"/>
      <c r="C17" s="77" t="s">
        <v>55</v>
      </c>
      <c r="D17" s="71"/>
      <c r="E17" s="241" t="s">
        <v>52</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56</v>
      </c>
      <c r="S17" s="71" t="s">
        <v>57</v>
      </c>
      <c r="U17" s="71" t="s">
        <v>58</v>
      </c>
    </row>
    <row r="18" spans="2:22" ht="20" customHeight="1">
      <c r="B18" s="96"/>
      <c r="C18" s="333" t="s">
        <v>59</v>
      </c>
      <c r="D18" s="334"/>
      <c r="E18" s="335" t="s">
        <v>52</v>
      </c>
      <c r="F18" s="336"/>
      <c r="G18" s="336"/>
      <c r="H18" s="336"/>
      <c r="I18" s="108"/>
      <c r="J18" s="103"/>
      <c r="K18" s="100"/>
      <c r="L18" s="100"/>
      <c r="M18" s="100"/>
      <c r="N18" s="100"/>
      <c r="O18" s="101"/>
      <c r="R18" s="71" t="s">
        <v>52</v>
      </c>
      <c r="S18" s="104" t="s">
        <v>60</v>
      </c>
      <c r="T18" s="104" t="s">
        <v>61</v>
      </c>
      <c r="U18" s="104" t="s">
        <v>60</v>
      </c>
      <c r="V18" s="104" t="s">
        <v>61</v>
      </c>
    </row>
    <row r="19" spans="2:22" ht="24" customHeight="1">
      <c r="B19" s="96"/>
      <c r="C19" s="79"/>
      <c r="D19" s="327" t="s">
        <v>62</v>
      </c>
      <c r="E19" s="327"/>
      <c r="F19" s="79"/>
      <c r="G19" s="327" t="s">
        <v>63</v>
      </c>
      <c r="H19" s="327"/>
      <c r="I19" s="106"/>
      <c r="J19" s="327" t="s">
        <v>64</v>
      </c>
      <c r="K19" s="327"/>
      <c r="L19" s="107"/>
      <c r="M19" s="327" t="s">
        <v>65</v>
      </c>
      <c r="N19" s="327"/>
      <c r="O19" s="101"/>
      <c r="R19" s="71" t="s">
        <v>66</v>
      </c>
      <c r="S19" s="71">
        <v>1.6400999999999999</v>
      </c>
      <c r="T19" s="71">
        <v>1.6400999999999999</v>
      </c>
      <c r="U19" s="71">
        <v>1.6400999999999999</v>
      </c>
      <c r="V19" s="71">
        <v>1.6400999999999999</v>
      </c>
    </row>
    <row r="20" spans="2:22" ht="17" customHeight="1">
      <c r="B20" s="96"/>
      <c r="C20" s="79"/>
      <c r="D20" s="100" t="s">
        <v>67</v>
      </c>
      <c r="E20" s="100" t="s">
        <v>68</v>
      </c>
      <c r="F20" s="79"/>
      <c r="G20" s="100" t="s">
        <v>67</v>
      </c>
      <c r="H20" s="100" t="s">
        <v>68</v>
      </c>
      <c r="I20" s="80"/>
      <c r="J20" s="100" t="s">
        <v>67</v>
      </c>
      <c r="K20" s="100" t="s">
        <v>68</v>
      </c>
      <c r="L20" s="100"/>
      <c r="M20" s="100" t="s">
        <v>67</v>
      </c>
      <c r="N20" s="100" t="s">
        <v>68</v>
      </c>
      <c r="O20" s="101"/>
      <c r="R20" s="71" t="s">
        <v>69</v>
      </c>
      <c r="S20" s="71">
        <v>1.6319999999999999</v>
      </c>
      <c r="T20" s="71">
        <v>1.6319999999999999</v>
      </c>
      <c r="U20" s="71">
        <v>1.6319999999999999</v>
      </c>
      <c r="V20" s="71">
        <v>1.6319999999999999</v>
      </c>
    </row>
    <row r="21" spans="2:22" ht="16">
      <c r="B21" s="96" t="s">
        <v>70</v>
      </c>
      <c r="C21" s="77" t="s">
        <v>71</v>
      </c>
      <c r="D21" s="242"/>
      <c r="E21" s="249"/>
      <c r="F21" s="77"/>
      <c r="G21" s="242"/>
      <c r="H21" s="249"/>
      <c r="I21" s="108"/>
      <c r="J21" s="242"/>
      <c r="K21" s="243"/>
      <c r="L21" s="41"/>
      <c r="M21" s="242"/>
      <c r="N21" s="243"/>
      <c r="O21" s="101"/>
      <c r="R21" s="71" t="s">
        <v>72</v>
      </c>
      <c r="S21" s="109">
        <f>ROUND((50%*S19)+(50%*S20),4)</f>
        <v>1.6361000000000001</v>
      </c>
      <c r="T21" s="71">
        <f>ROUND((50%*T19)+(50%*T20),4)</f>
        <v>1.6361000000000001</v>
      </c>
      <c r="U21" s="71">
        <f t="shared" ref="U21:V21" si="0">ROUND((50%*U19)+(50%*U20),4)</f>
        <v>1.6361000000000001</v>
      </c>
      <c r="V21" s="71">
        <f t="shared" si="0"/>
        <v>1.6361000000000001</v>
      </c>
    </row>
    <row r="22" spans="2:22">
      <c r="B22" s="96"/>
      <c r="C22" s="77"/>
      <c r="D22" s="77"/>
      <c r="E22" s="77"/>
      <c r="F22" s="77"/>
      <c r="G22" s="77"/>
      <c r="H22" s="77"/>
      <c r="I22" s="108"/>
      <c r="J22" s="250"/>
      <c r="K22" s="250"/>
      <c r="L22" s="41"/>
      <c r="M22" s="250"/>
      <c r="N22" s="250"/>
      <c r="O22" s="101"/>
    </row>
    <row r="23" spans="2:22" ht="16" customHeight="1">
      <c r="B23" s="96" t="s">
        <v>73</v>
      </c>
      <c r="C23" s="77" t="s">
        <v>74</v>
      </c>
      <c r="D23" s="243"/>
      <c r="E23" s="244"/>
      <c r="G23" s="243"/>
      <c r="H23" s="244"/>
      <c r="J23" s="77"/>
      <c r="K23" s="77"/>
      <c r="L23" s="41"/>
      <c r="M23" s="77"/>
      <c r="N23" s="77"/>
      <c r="O23" s="111"/>
    </row>
    <row r="24" spans="2:22" ht="16">
      <c r="B24" s="96"/>
      <c r="C24" s="77" t="s">
        <v>75</v>
      </c>
      <c r="D24" s="243"/>
      <c r="E24" s="244"/>
      <c r="G24" s="243"/>
      <c r="H24" s="244"/>
      <c r="J24" s="77"/>
      <c r="K24" s="77"/>
      <c r="L24" s="41"/>
      <c r="M24" s="77"/>
      <c r="N24" s="77"/>
      <c r="O24" s="111"/>
    </row>
    <row r="25" spans="2:22" s="113" customFormat="1">
      <c r="B25" s="112"/>
      <c r="C25" s="108"/>
      <c r="D25" s="250"/>
      <c r="E25" s="250"/>
      <c r="F25" s="251"/>
      <c r="G25" s="250"/>
      <c r="H25" s="250"/>
      <c r="I25" s="251"/>
      <c r="J25" s="108"/>
      <c r="K25" s="108"/>
      <c r="L25" s="41"/>
      <c r="M25" s="108"/>
      <c r="N25" s="108"/>
      <c r="O25" s="101"/>
      <c r="R25" s="71"/>
    </row>
    <row r="26" spans="2:22" ht="16">
      <c r="B26" s="96" t="s">
        <v>76</v>
      </c>
      <c r="C26" s="77" t="s">
        <v>77</v>
      </c>
      <c r="D26" s="243"/>
      <c r="E26" s="243"/>
      <c r="F26" s="252"/>
      <c r="G26" s="243"/>
      <c r="H26" s="243"/>
      <c r="I26" s="253"/>
      <c r="J26" s="243"/>
      <c r="K26" s="243"/>
      <c r="L26" s="41"/>
      <c r="M26" s="243"/>
      <c r="N26" s="243"/>
      <c r="O26" s="101"/>
    </row>
    <row r="27" spans="2:22" ht="16">
      <c r="B27" s="96"/>
      <c r="C27" s="77" t="s">
        <v>78</v>
      </c>
      <c r="D27" s="243"/>
      <c r="E27" s="77"/>
      <c r="F27" s="114"/>
      <c r="G27" s="243"/>
      <c r="H27" s="77"/>
      <c r="I27" s="115"/>
      <c r="J27" s="243"/>
      <c r="K27" s="77"/>
      <c r="L27" s="77"/>
      <c r="M27" s="243"/>
      <c r="N27" s="77"/>
      <c r="O27" s="101"/>
      <c r="R27" s="113"/>
    </row>
    <row r="28" spans="2:22" ht="16">
      <c r="B28" s="96"/>
      <c r="C28" s="77" t="s">
        <v>79</v>
      </c>
      <c r="D28" s="243"/>
      <c r="E28" s="77"/>
      <c r="F28" s="114"/>
      <c r="G28" s="243"/>
      <c r="H28" s="77"/>
      <c r="I28" s="115"/>
      <c r="J28" s="243"/>
      <c r="K28" s="77"/>
      <c r="L28" s="71"/>
      <c r="M28" s="243"/>
      <c r="N28" s="77"/>
      <c r="O28" s="101"/>
    </row>
    <row r="29" spans="2:22" hidden="1">
      <c r="B29" s="96"/>
      <c r="C29" s="77"/>
      <c r="D29" s="116"/>
      <c r="E29" s="77"/>
      <c r="F29" s="114"/>
      <c r="G29" s="116"/>
      <c r="H29" s="77"/>
      <c r="I29" s="115"/>
      <c r="J29" s="116"/>
      <c r="K29" s="77"/>
      <c r="L29" s="71"/>
      <c r="M29" s="116"/>
      <c r="N29" s="77"/>
      <c r="O29" s="101"/>
    </row>
    <row r="30" spans="2:22" hidden="1">
      <c r="B30" s="96"/>
      <c r="C30" s="77"/>
      <c r="D30" s="116"/>
      <c r="E30" s="77"/>
      <c r="F30" s="114"/>
      <c r="G30" s="116"/>
      <c r="H30" s="77"/>
      <c r="I30" s="115"/>
      <c r="J30" s="116"/>
      <c r="K30" s="77"/>
      <c r="L30" s="71"/>
      <c r="M30" s="116"/>
      <c r="N30" s="77"/>
      <c r="O30" s="101"/>
    </row>
    <row r="31" spans="2:22">
      <c r="B31" s="96"/>
      <c r="C31" s="77"/>
      <c r="D31" s="117"/>
      <c r="E31" s="117"/>
      <c r="F31" s="117"/>
      <c r="G31" s="117"/>
      <c r="H31" s="117"/>
      <c r="I31" s="118"/>
      <c r="J31" s="117"/>
      <c r="K31" s="77"/>
      <c r="L31" s="77"/>
      <c r="M31" s="77"/>
      <c r="N31" s="77"/>
      <c r="O31" s="119"/>
      <c r="U31" s="120"/>
      <c r="V31" s="77"/>
    </row>
    <row r="32" spans="2:22" ht="30" customHeight="1">
      <c r="B32" s="337" t="s">
        <v>80</v>
      </c>
      <c r="C32" s="338"/>
      <c r="D32" s="338"/>
      <c r="E32" s="338"/>
      <c r="F32" s="338"/>
      <c r="G32" s="338"/>
      <c r="H32" s="338"/>
      <c r="I32" s="338"/>
      <c r="J32" s="338"/>
      <c r="K32" s="338"/>
      <c r="L32" s="338"/>
      <c r="M32" s="338"/>
      <c r="N32" s="338"/>
      <c r="O32" s="339"/>
      <c r="R32" s="124">
        <v>52</v>
      </c>
    </row>
    <row r="33" spans="2:18" ht="14" customHeight="1">
      <c r="B33" s="77"/>
      <c r="D33" s="79"/>
      <c r="E33" s="79"/>
      <c r="F33" s="79"/>
      <c r="G33" s="79"/>
      <c r="H33" s="79"/>
      <c r="I33" s="80"/>
      <c r="J33" s="79"/>
      <c r="K33" s="79"/>
      <c r="L33" s="79"/>
      <c r="M33" s="79"/>
      <c r="N33" s="79"/>
      <c r="O33" s="79"/>
      <c r="R33" s="124" t="s">
        <v>81</v>
      </c>
    </row>
    <row r="34" spans="2:18" ht="23" customHeight="1">
      <c r="B34" s="317" t="s">
        <v>82</v>
      </c>
      <c r="C34" s="317"/>
      <c r="D34" s="317"/>
      <c r="E34" s="317"/>
      <c r="F34" s="317"/>
      <c r="G34" s="317"/>
      <c r="H34" s="317"/>
      <c r="I34" s="317"/>
      <c r="J34" s="317"/>
      <c r="K34" s="317"/>
      <c r="L34" s="317"/>
      <c r="M34" s="317"/>
      <c r="N34" s="317"/>
      <c r="O34" s="317"/>
    </row>
    <row r="35" spans="2:18" ht="24" customHeight="1">
      <c r="B35" s="330"/>
      <c r="C35" s="331"/>
      <c r="D35" s="340" t="s">
        <v>62</v>
      </c>
      <c r="E35" s="340"/>
      <c r="G35" s="340" t="s">
        <v>63</v>
      </c>
      <c r="H35" s="340"/>
      <c r="J35" s="341" t="s">
        <v>64</v>
      </c>
      <c r="K35" s="341"/>
      <c r="M35" s="341" t="s">
        <v>65</v>
      </c>
      <c r="N35" s="341"/>
      <c r="O35" s="125"/>
    </row>
    <row r="36" spans="2:18" ht="24" customHeight="1">
      <c r="B36" s="342" t="s">
        <v>83</v>
      </c>
      <c r="C36" s="333"/>
      <c r="D36" s="105" t="s">
        <v>57</v>
      </c>
      <c r="E36" s="105" t="s">
        <v>58</v>
      </c>
      <c r="G36" s="105" t="s">
        <v>57</v>
      </c>
      <c r="H36" s="105" t="s">
        <v>58</v>
      </c>
      <c r="J36" s="105" t="s">
        <v>57</v>
      </c>
      <c r="K36" s="105" t="s">
        <v>58</v>
      </c>
      <c r="M36" s="105" t="s">
        <v>57</v>
      </c>
      <c r="N36" s="105" t="s">
        <v>58</v>
      </c>
      <c r="O36" s="125"/>
    </row>
    <row r="37" spans="2:18" ht="24" customHeight="1">
      <c r="B37" s="127" t="s">
        <v>32</v>
      </c>
      <c r="C37" s="77" t="s">
        <v>84</v>
      </c>
      <c r="D37"/>
      <c r="E37" s="128"/>
      <c r="G37" s="246"/>
      <c r="H37" s="246"/>
      <c r="J37" s="246"/>
      <c r="K37" s="246"/>
      <c r="L37" s="71"/>
      <c r="M37" s="246"/>
      <c r="N37" s="246"/>
      <c r="O37" s="125"/>
    </row>
    <row r="38" spans="2:18" ht="20" customHeight="1">
      <c r="B38" s="127" t="s">
        <v>34</v>
      </c>
      <c r="C38" s="77" t="s">
        <v>85</v>
      </c>
      <c r="D38" s="245"/>
      <c r="E38" s="245"/>
      <c r="F38" s="129"/>
      <c r="G38" s="245"/>
      <c r="H38" s="245"/>
      <c r="I38" s="130"/>
      <c r="J38" s="245"/>
      <c r="K38" s="245"/>
      <c r="L38" s="71"/>
      <c r="M38" s="245"/>
      <c r="N38" s="245"/>
      <c r="O38" s="131"/>
    </row>
    <row r="39" spans="2:18" ht="20" customHeight="1">
      <c r="B39" s="127" t="s">
        <v>36</v>
      </c>
      <c r="C39" s="77" t="s">
        <v>86</v>
      </c>
      <c r="D39" s="245"/>
      <c r="E39" s="241"/>
      <c r="F39" s="129"/>
      <c r="G39" s="245"/>
      <c r="H39" s="241"/>
      <c r="I39" s="130"/>
      <c r="J39" s="245"/>
      <c r="K39" s="241"/>
      <c r="L39" s="71"/>
      <c r="M39" s="245"/>
      <c r="N39" s="241"/>
      <c r="O39" s="131"/>
    </row>
    <row r="40" spans="2:18" ht="20" customHeight="1">
      <c r="B40" s="127"/>
      <c r="C40" s="77"/>
      <c r="D40"/>
      <c r="E40"/>
      <c r="F40"/>
      <c r="G40"/>
      <c r="H40"/>
      <c r="I40"/>
      <c r="J40"/>
      <c r="K40"/>
      <c r="L40"/>
      <c r="M40"/>
      <c r="N40"/>
      <c r="O40" s="131"/>
    </row>
    <row r="41" spans="2:18" ht="15" customHeight="1">
      <c r="B41" s="132" t="s">
        <v>87</v>
      </c>
      <c r="C41" s="77"/>
      <c r="D41" s="343" t="s">
        <v>88</v>
      </c>
      <c r="E41" s="343"/>
      <c r="F41" s="77"/>
      <c r="G41" s="77"/>
      <c r="H41" s="77"/>
      <c r="I41" s="108"/>
      <c r="J41" s="77"/>
      <c r="K41" s="77"/>
      <c r="L41" s="77"/>
      <c r="M41" s="77"/>
      <c r="N41" s="77"/>
      <c r="O41" s="125"/>
    </row>
    <row r="42" spans="2:18" ht="32">
      <c r="B42" s="126" t="s">
        <v>38</v>
      </c>
      <c r="C42" s="77" t="s">
        <v>89</v>
      </c>
      <c r="D42" s="247"/>
      <c r="E42" s="133" t="s">
        <v>90</v>
      </c>
      <c r="F42" s="77"/>
      <c r="G42" s="77"/>
      <c r="H42" s="77"/>
      <c r="I42" s="108"/>
      <c r="J42" s="77"/>
      <c r="K42" s="77"/>
      <c r="L42" s="77"/>
      <c r="M42" s="77"/>
      <c r="N42" s="77"/>
      <c r="O42" s="125"/>
      <c r="R42" s="134"/>
    </row>
    <row r="43" spans="2:18">
      <c r="B43" s="121"/>
      <c r="C43" s="122"/>
      <c r="D43" s="122"/>
      <c r="E43" s="122"/>
      <c r="F43" s="122"/>
      <c r="G43" s="122"/>
      <c r="H43" s="122"/>
      <c r="I43" s="135"/>
      <c r="J43" s="122"/>
      <c r="K43" s="122"/>
      <c r="L43" s="122"/>
      <c r="M43" s="122"/>
      <c r="N43" s="122"/>
      <c r="O43" s="123"/>
      <c r="R43" s="134"/>
    </row>
    <row r="44" spans="2:18" ht="14" customHeight="1">
      <c r="B44" s="79"/>
      <c r="C44" s="79"/>
      <c r="D44" s="79"/>
      <c r="E44" s="79"/>
      <c r="F44" s="79"/>
      <c r="G44" s="79"/>
      <c r="H44" s="79"/>
      <c r="I44" s="80"/>
      <c r="J44" s="79"/>
      <c r="K44" s="79"/>
      <c r="L44" s="79"/>
      <c r="M44" s="79"/>
      <c r="N44" s="79"/>
      <c r="O44" s="79"/>
      <c r="R44" s="134"/>
    </row>
    <row r="45" spans="2:18" s="136" customFormat="1" ht="24" customHeight="1">
      <c r="B45" s="317" t="s">
        <v>91</v>
      </c>
      <c r="C45" s="317"/>
      <c r="D45" s="317"/>
      <c r="E45" s="317"/>
      <c r="F45" s="317"/>
      <c r="G45" s="317"/>
      <c r="H45" s="317"/>
      <c r="I45" s="317"/>
      <c r="J45" s="317"/>
      <c r="K45" s="317"/>
      <c r="L45" s="317"/>
      <c r="M45" s="317"/>
      <c r="N45" s="317"/>
      <c r="O45" s="317"/>
      <c r="R45" s="134"/>
    </row>
    <row r="46" spans="2:18" s="136" customFormat="1" ht="24" customHeight="1">
      <c r="B46" s="344" t="s">
        <v>92</v>
      </c>
      <c r="C46" s="345"/>
      <c r="D46" s="137"/>
      <c r="E46" s="137"/>
      <c r="F46" s="137"/>
      <c r="G46" s="137"/>
      <c r="H46" s="137"/>
      <c r="I46" s="138"/>
      <c r="J46" s="137"/>
      <c r="K46" s="137"/>
      <c r="L46" s="137"/>
      <c r="M46" s="137"/>
      <c r="N46" s="137"/>
      <c r="O46" s="139"/>
      <c r="R46" s="134"/>
    </row>
    <row r="47" spans="2:18" s="136" customFormat="1" ht="25" customHeight="1">
      <c r="B47" s="140"/>
      <c r="C47" s="141"/>
      <c r="D47" s="142" t="s">
        <v>93</v>
      </c>
      <c r="E47" s="142" t="s">
        <v>93</v>
      </c>
      <c r="F47" s="143"/>
      <c r="G47" s="143"/>
      <c r="H47" s="143"/>
      <c r="I47" s="144"/>
      <c r="J47" s="143"/>
      <c r="K47" s="143"/>
      <c r="L47" s="143"/>
      <c r="M47" s="143"/>
      <c r="N47" s="143"/>
      <c r="O47" s="145"/>
      <c r="R47" s="146"/>
    </row>
    <row r="48" spans="2:18" s="136" customFormat="1" ht="18" customHeight="1">
      <c r="B48" s="147"/>
      <c r="C48" s="148" t="s">
        <v>94</v>
      </c>
      <c r="D48" s="149" t="s">
        <v>95</v>
      </c>
      <c r="E48" s="149" t="s">
        <v>96</v>
      </c>
      <c r="F48" s="150"/>
      <c r="G48" s="150"/>
      <c r="H48" s="150"/>
      <c r="I48" s="150"/>
      <c r="J48" s="150"/>
      <c r="K48" s="143"/>
      <c r="L48" s="143"/>
      <c r="M48" s="143"/>
      <c r="N48" s="143"/>
      <c r="O48" s="145"/>
      <c r="R48" s="146"/>
    </row>
    <row r="49" spans="2:18" s="136" customFormat="1" ht="25" customHeight="1">
      <c r="B49" s="147" t="s">
        <v>97</v>
      </c>
      <c r="C49" s="148" t="s">
        <v>98</v>
      </c>
      <c r="D49" s="248"/>
      <c r="E49" s="248"/>
      <c r="F49" s="150"/>
      <c r="G49" s="150"/>
      <c r="H49" s="150"/>
      <c r="I49" s="150"/>
      <c r="J49" s="150"/>
      <c r="K49" s="152"/>
      <c r="L49" s="152"/>
      <c r="M49" s="152"/>
      <c r="N49" s="152"/>
      <c r="O49" s="153"/>
      <c r="R49" s="146"/>
    </row>
    <row r="50" spans="2:18" s="136" customFormat="1" ht="25" hidden="1" customHeight="1">
      <c r="B50" s="147"/>
      <c r="C50" s="148" t="s">
        <v>99</v>
      </c>
      <c r="D50" s="248"/>
      <c r="E50" s="248"/>
      <c r="F50" s="150"/>
      <c r="G50" s="150"/>
      <c r="H50" s="150"/>
      <c r="I50" s="150"/>
      <c r="J50" s="150"/>
      <c r="K50" s="152"/>
      <c r="L50" s="152"/>
      <c r="M50" s="152"/>
      <c r="N50" s="152"/>
      <c r="O50" s="153"/>
      <c r="R50" s="146"/>
    </row>
    <row r="51" spans="2:18" s="136" customFormat="1" ht="25" hidden="1" customHeight="1">
      <c r="B51" s="147"/>
      <c r="C51" s="148"/>
      <c r="D51" s="151"/>
      <c r="E51" s="151"/>
      <c r="F51" s="150"/>
      <c r="G51" s="150"/>
      <c r="H51" s="150"/>
      <c r="I51" s="150"/>
      <c r="J51" s="150"/>
      <c r="K51" s="152"/>
      <c r="L51" s="152"/>
      <c r="M51" s="152"/>
      <c r="N51" s="152"/>
      <c r="O51" s="153"/>
      <c r="R51" s="146"/>
    </row>
    <row r="52" spans="2:18" s="136" customFormat="1" ht="21" hidden="1" customHeight="1">
      <c r="B52" s="147"/>
      <c r="C52" s="148"/>
      <c r="D52" s="151"/>
      <c r="E52" s="151"/>
      <c r="F52" s="150"/>
      <c r="G52" s="150"/>
      <c r="H52" s="150"/>
      <c r="I52" s="150"/>
      <c r="J52" s="150"/>
      <c r="K52" s="152"/>
      <c r="L52" s="152"/>
      <c r="M52" s="152"/>
      <c r="N52" s="152"/>
      <c r="O52" s="153"/>
      <c r="R52" s="146"/>
    </row>
    <row r="53" spans="2:18" s="136" customFormat="1" ht="12" customHeight="1">
      <c r="B53" s="147"/>
      <c r="C53" s="148"/>
      <c r="D53" s="154"/>
      <c r="E53" s="150"/>
      <c r="F53" s="150"/>
      <c r="G53" s="150"/>
      <c r="H53" s="150"/>
      <c r="I53" s="150"/>
      <c r="J53" s="150"/>
      <c r="K53" s="155"/>
      <c r="L53" s="155"/>
      <c r="M53" s="155"/>
      <c r="N53" s="155"/>
      <c r="O53" s="153"/>
      <c r="R53" s="146"/>
    </row>
    <row r="54" spans="2:18" s="157" customFormat="1" ht="32" customHeight="1">
      <c r="B54" s="156" t="s">
        <v>100</v>
      </c>
      <c r="C54" s="346" t="s">
        <v>101</v>
      </c>
      <c r="D54" s="346"/>
      <c r="E54" s="346"/>
      <c r="F54" s="346"/>
      <c r="G54" s="346"/>
      <c r="H54" s="346"/>
      <c r="I54" s="346"/>
      <c r="J54" s="346"/>
      <c r="K54" s="346"/>
      <c r="L54" s="346"/>
      <c r="M54" s="346"/>
      <c r="N54" s="346"/>
      <c r="O54" s="347"/>
      <c r="R54" s="146"/>
    </row>
    <row r="55" spans="2:18" s="157" customFormat="1" ht="24" hidden="1" customHeight="1">
      <c r="B55" s="156"/>
      <c r="C55" s="158"/>
      <c r="D55" s="158"/>
      <c r="E55" s="158"/>
      <c r="F55" s="158"/>
      <c r="G55" s="158"/>
      <c r="H55" s="158"/>
      <c r="I55" s="159"/>
      <c r="J55" s="158"/>
      <c r="K55" s="158"/>
      <c r="L55" s="158"/>
      <c r="M55" s="158"/>
      <c r="N55" s="158"/>
      <c r="O55" s="160"/>
      <c r="R55" s="146"/>
    </row>
    <row r="56" spans="2:18" s="157" customFormat="1" ht="24" hidden="1" customHeight="1">
      <c r="B56" s="156" t="s">
        <v>102</v>
      </c>
      <c r="C56" s="158" t="s">
        <v>103</v>
      </c>
      <c r="D56" s="151">
        <v>3</v>
      </c>
      <c r="E56" s="161" t="s">
        <v>104</v>
      </c>
      <c r="F56" s="158"/>
      <c r="G56" s="158"/>
      <c r="H56" s="158"/>
      <c r="I56" s="159"/>
      <c r="J56" s="158"/>
      <c r="K56" s="158"/>
      <c r="L56" s="158"/>
      <c r="M56" s="158"/>
      <c r="N56" s="158"/>
      <c r="O56" s="160"/>
    </row>
    <row r="57" spans="2:18" s="157" customFormat="1" ht="12" hidden="1" customHeight="1">
      <c r="B57" s="156"/>
      <c r="C57" s="158"/>
      <c r="D57" s="158"/>
      <c r="E57" s="158"/>
      <c r="F57" s="158"/>
      <c r="G57" s="158"/>
      <c r="H57" s="158"/>
      <c r="I57" s="159"/>
      <c r="J57" s="158"/>
      <c r="K57" s="158"/>
      <c r="L57" s="158"/>
      <c r="M57" s="158"/>
      <c r="N57" s="158"/>
      <c r="O57" s="160"/>
    </row>
    <row r="58" spans="2:18" s="157" customFormat="1" ht="24" hidden="1" customHeight="1">
      <c r="B58" s="156"/>
      <c r="C58" s="158"/>
      <c r="D58" s="149" t="s">
        <v>105</v>
      </c>
      <c r="E58" s="149" t="s">
        <v>106</v>
      </c>
      <c r="F58" s="158"/>
      <c r="G58" s="158"/>
      <c r="H58" s="158"/>
      <c r="I58" s="159"/>
      <c r="J58" s="161" t="s">
        <v>104</v>
      </c>
      <c r="K58" s="158"/>
      <c r="L58" s="158"/>
      <c r="M58" s="158"/>
      <c r="N58" s="158"/>
      <c r="O58" s="160"/>
    </row>
    <row r="59" spans="2:18" s="157" customFormat="1" ht="24" hidden="1" customHeight="1">
      <c r="B59" s="156" t="s">
        <v>107</v>
      </c>
      <c r="C59" s="158" t="s">
        <v>108</v>
      </c>
      <c r="D59" s="162">
        <v>0.75</v>
      </c>
      <c r="E59" s="133">
        <f>1-D59</f>
        <v>0.25</v>
      </c>
      <c r="F59" s="158"/>
      <c r="G59" s="158"/>
      <c r="H59" s="158"/>
      <c r="I59" s="159"/>
      <c r="J59" s="158"/>
      <c r="K59" s="158"/>
      <c r="L59" s="158"/>
      <c r="M59" s="158"/>
      <c r="N59" s="158"/>
      <c r="O59" s="160"/>
    </row>
    <row r="60" spans="2:18" s="157" customFormat="1" ht="24" hidden="1" customHeight="1">
      <c r="B60" s="156"/>
      <c r="C60" s="158"/>
      <c r="D60" s="41"/>
      <c r="E60" s="133"/>
      <c r="F60" s="158"/>
      <c r="G60" s="158"/>
      <c r="H60" s="158"/>
      <c r="I60" s="159"/>
      <c r="J60" s="158"/>
      <c r="K60" s="158"/>
      <c r="L60" s="158"/>
      <c r="M60" s="158"/>
      <c r="N60" s="158"/>
      <c r="O60" s="160"/>
    </row>
    <row r="61" spans="2:18" s="157" customFormat="1" ht="24" hidden="1" customHeight="1">
      <c r="B61" s="156" t="s">
        <v>109</v>
      </c>
      <c r="C61" s="158" t="s">
        <v>110</v>
      </c>
      <c r="D61" s="163">
        <v>85</v>
      </c>
      <c r="E61" s="164" t="s">
        <v>111</v>
      </c>
      <c r="F61" s="158"/>
      <c r="G61" s="158"/>
      <c r="H61" s="158"/>
      <c r="I61" s="159"/>
      <c r="J61" s="158"/>
      <c r="K61" s="158"/>
      <c r="L61" s="158"/>
      <c r="M61" s="158"/>
      <c r="N61" s="158"/>
      <c r="O61" s="160"/>
    </row>
    <row r="62" spans="2:18" s="157" customFormat="1" ht="24" hidden="1" customHeight="1">
      <c r="B62" s="156"/>
      <c r="C62" s="158"/>
      <c r="D62" s="158"/>
      <c r="E62" s="158"/>
      <c r="F62" s="158"/>
      <c r="G62" s="158"/>
      <c r="H62" s="158"/>
      <c r="I62" s="159"/>
      <c r="J62" s="158"/>
      <c r="K62" s="158"/>
      <c r="L62" s="158"/>
      <c r="M62" s="158"/>
      <c r="N62" s="158"/>
      <c r="O62" s="160"/>
    </row>
    <row r="63" spans="2:18" s="136" customFormat="1" ht="12" customHeight="1" collapsed="1">
      <c r="B63" s="165"/>
      <c r="C63" s="166"/>
      <c r="D63" s="166"/>
      <c r="E63" s="167"/>
      <c r="F63" s="167"/>
      <c r="G63" s="167"/>
      <c r="H63" s="167"/>
      <c r="I63" s="168"/>
      <c r="J63" s="167"/>
      <c r="K63" s="166"/>
      <c r="L63" s="166"/>
      <c r="M63" s="166"/>
      <c r="N63" s="166"/>
      <c r="O63" s="169"/>
      <c r="R63" s="157"/>
    </row>
    <row r="64" spans="2:18" s="136" customFormat="1" ht="14" customHeight="1">
      <c r="B64" s="170"/>
      <c r="C64" s="170"/>
      <c r="D64" s="170"/>
      <c r="E64" s="170"/>
      <c r="F64" s="170"/>
      <c r="G64" s="170"/>
      <c r="H64" s="170"/>
      <c r="I64" s="171"/>
      <c r="J64" s="170"/>
      <c r="K64" s="170"/>
      <c r="L64" s="170"/>
      <c r="M64" s="170"/>
      <c r="N64" s="170"/>
      <c r="O64" s="172"/>
      <c r="R64" s="157"/>
    </row>
    <row r="65" spans="2:18" s="136" customFormat="1" ht="24" customHeight="1">
      <c r="B65" s="317" t="s">
        <v>112</v>
      </c>
      <c r="C65" s="317"/>
      <c r="D65" s="317"/>
      <c r="E65" s="317"/>
      <c r="F65" s="317"/>
      <c r="G65" s="317"/>
      <c r="H65" s="317"/>
      <c r="I65" s="317"/>
      <c r="J65" s="317"/>
      <c r="K65" s="317"/>
      <c r="L65" s="317"/>
      <c r="M65" s="317"/>
      <c r="N65" s="317"/>
      <c r="O65" s="317"/>
      <c r="R65" s="146"/>
    </row>
    <row r="66" spans="2:18" s="136" customFormat="1" ht="11.25" customHeight="1">
      <c r="B66" s="351"/>
      <c r="C66" s="352"/>
      <c r="D66" s="173"/>
      <c r="E66" s="174"/>
      <c r="F66" s="174"/>
      <c r="G66" s="174"/>
      <c r="H66" s="174"/>
      <c r="I66" s="175"/>
      <c r="J66" s="174"/>
      <c r="K66" s="174"/>
      <c r="L66" s="174"/>
      <c r="M66" s="174"/>
      <c r="N66" s="174"/>
      <c r="O66" s="176"/>
      <c r="R66" s="146"/>
    </row>
    <row r="67" spans="2:18" s="136" customFormat="1" ht="43" customHeight="1">
      <c r="B67" s="177" t="s">
        <v>113</v>
      </c>
      <c r="C67" s="353" t="s">
        <v>114</v>
      </c>
      <c r="D67" s="353"/>
      <c r="E67" s="353"/>
      <c r="F67" s="353"/>
      <c r="G67" s="353"/>
      <c r="H67" s="353"/>
      <c r="I67" s="353"/>
      <c r="J67" s="353"/>
      <c r="K67" s="353"/>
      <c r="L67" s="353"/>
      <c r="M67" s="353"/>
      <c r="N67" s="353"/>
      <c r="O67" s="354"/>
      <c r="R67" s="146"/>
    </row>
    <row r="68" spans="2:18" s="136" customFormat="1" ht="27" customHeight="1">
      <c r="B68" s="177" t="s">
        <v>115</v>
      </c>
      <c r="C68" s="353" t="s">
        <v>116</v>
      </c>
      <c r="D68" s="353"/>
      <c r="E68" s="353"/>
      <c r="F68" s="353"/>
      <c r="G68" s="353"/>
      <c r="H68" s="353"/>
      <c r="I68" s="353"/>
      <c r="J68" s="353"/>
      <c r="K68" s="353"/>
      <c r="L68" s="353"/>
      <c r="M68" s="353"/>
      <c r="N68" s="353"/>
      <c r="O68" s="354"/>
      <c r="R68" s="146"/>
    </row>
    <row r="69" spans="2:18" ht="76" customHeight="1">
      <c r="B69" s="178" t="s">
        <v>117</v>
      </c>
      <c r="C69" s="355" t="s">
        <v>118</v>
      </c>
      <c r="D69" s="355"/>
      <c r="E69" s="355"/>
      <c r="F69" s="355"/>
      <c r="G69" s="355"/>
      <c r="H69" s="355"/>
      <c r="I69" s="355"/>
      <c r="J69" s="355"/>
      <c r="K69" s="355"/>
      <c r="L69" s="179"/>
      <c r="M69" s="179"/>
      <c r="N69" s="179"/>
      <c r="O69" s="180"/>
      <c r="R69" s="146"/>
    </row>
    <row r="70" spans="2:18" s="136" customFormat="1" ht="113" hidden="1" customHeight="1">
      <c r="B70" s="177"/>
      <c r="C70" s="355" t="s">
        <v>119</v>
      </c>
      <c r="D70" s="355"/>
      <c r="E70" s="355"/>
      <c r="F70" s="355"/>
      <c r="G70" s="355"/>
      <c r="H70" s="355"/>
      <c r="I70" s="355"/>
      <c r="J70" s="355"/>
      <c r="K70" s="355"/>
      <c r="L70" s="355"/>
      <c r="M70" s="355"/>
      <c r="N70" s="355"/>
      <c r="O70" s="356"/>
      <c r="R70" s="146"/>
    </row>
    <row r="71" spans="2:18" s="136" customFormat="1" ht="22" customHeight="1">
      <c r="B71" s="177" t="s">
        <v>120</v>
      </c>
      <c r="C71" s="357" t="s">
        <v>121</v>
      </c>
      <c r="D71" s="357"/>
      <c r="E71" s="357"/>
      <c r="F71" s="357"/>
      <c r="G71" s="357"/>
      <c r="H71" s="357"/>
      <c r="I71" s="357"/>
      <c r="J71" s="357"/>
      <c r="K71" s="357"/>
      <c r="L71" s="357"/>
      <c r="M71" s="357"/>
      <c r="N71" s="357"/>
      <c r="O71" s="358"/>
      <c r="R71" s="134"/>
    </row>
    <row r="72" spans="2:18" s="136" customFormat="1">
      <c r="B72" s="181"/>
      <c r="C72" s="182"/>
      <c r="D72" s="182"/>
      <c r="E72" s="182"/>
      <c r="F72" s="182"/>
      <c r="G72" s="182"/>
      <c r="H72" s="182"/>
      <c r="I72" s="183"/>
      <c r="J72" s="182"/>
      <c r="K72" s="182"/>
      <c r="L72" s="182"/>
      <c r="M72" s="182"/>
      <c r="N72" s="182"/>
      <c r="O72" s="184"/>
      <c r="R72" s="146"/>
    </row>
    <row r="73" spans="2:18" s="136" customFormat="1" ht="14" customHeight="1">
      <c r="B73" s="185"/>
      <c r="C73" s="185"/>
      <c r="D73" s="185"/>
      <c r="E73" s="185"/>
      <c r="F73" s="185"/>
      <c r="G73" s="185"/>
      <c r="H73" s="185"/>
      <c r="I73" s="186"/>
      <c r="J73" s="185"/>
      <c r="K73" s="185"/>
      <c r="L73" s="185"/>
      <c r="M73" s="185"/>
      <c r="N73" s="185"/>
      <c r="O73" s="187"/>
      <c r="R73" s="146"/>
    </row>
    <row r="74" spans="2:18" s="136" customFormat="1" ht="24" hidden="1" customHeight="1">
      <c r="B74" s="317" t="s">
        <v>122</v>
      </c>
      <c r="C74" s="317"/>
      <c r="D74" s="317"/>
      <c r="E74" s="317"/>
      <c r="F74" s="317"/>
      <c r="G74" s="317"/>
      <c r="H74" s="317"/>
      <c r="I74" s="317"/>
      <c r="J74" s="317"/>
      <c r="K74" s="317"/>
      <c r="L74" s="317"/>
      <c r="M74" s="317"/>
      <c r="N74" s="317"/>
      <c r="O74" s="317"/>
      <c r="R74" s="146"/>
    </row>
    <row r="75" spans="2:18" s="136" customFormat="1" ht="11.25" hidden="1" customHeight="1">
      <c r="B75" s="359"/>
      <c r="C75" s="360"/>
      <c r="D75" s="188"/>
      <c r="E75" s="189"/>
      <c r="F75" s="189"/>
      <c r="G75" s="189"/>
      <c r="H75" s="189"/>
      <c r="I75" s="190"/>
      <c r="J75" s="189"/>
      <c r="K75" s="189"/>
      <c r="L75" s="189"/>
      <c r="M75" s="189"/>
      <c r="N75" s="189"/>
      <c r="O75" s="191"/>
      <c r="R75" s="146"/>
    </row>
    <row r="76" spans="2:18" s="136" customFormat="1" ht="37" hidden="1" customHeight="1">
      <c r="B76" s="192" t="s">
        <v>123</v>
      </c>
      <c r="C76" s="361" t="s">
        <v>124</v>
      </c>
      <c r="D76" s="361"/>
      <c r="E76" s="361"/>
      <c r="F76" s="361"/>
      <c r="G76" s="361"/>
      <c r="H76" s="361"/>
      <c r="I76" s="361"/>
      <c r="J76" s="361"/>
      <c r="K76" s="361"/>
      <c r="L76" s="361"/>
      <c r="M76" s="361"/>
      <c r="N76" s="361"/>
      <c r="O76" s="362"/>
      <c r="R76" s="146"/>
    </row>
    <row r="77" spans="2:18" s="136" customFormat="1" ht="20" hidden="1" customHeight="1">
      <c r="B77" s="192"/>
      <c r="C77" s="193" t="s">
        <v>125</v>
      </c>
      <c r="D77" s="194" t="s">
        <v>52</v>
      </c>
      <c r="E77" s="193"/>
      <c r="F77" s="193"/>
      <c r="G77" s="193"/>
      <c r="H77" s="193"/>
      <c r="I77" s="195"/>
      <c r="J77" s="193"/>
      <c r="K77" s="193"/>
      <c r="L77" s="193"/>
      <c r="M77" s="193"/>
      <c r="N77" s="193"/>
      <c r="O77" s="196"/>
      <c r="Q77" s="197" t="s">
        <v>52</v>
      </c>
      <c r="R77" s="146"/>
    </row>
    <row r="78" spans="2:18" s="136" customFormat="1" ht="20" hidden="1" customHeight="1">
      <c r="B78" s="192"/>
      <c r="C78" s="193" t="s">
        <v>126</v>
      </c>
      <c r="D78" s="194" t="s">
        <v>52</v>
      </c>
      <c r="E78" s="193"/>
      <c r="F78" s="193"/>
      <c r="G78" s="193"/>
      <c r="H78" s="193"/>
      <c r="I78" s="195"/>
      <c r="J78" s="193"/>
      <c r="K78" s="193"/>
      <c r="L78" s="193"/>
      <c r="M78" s="193"/>
      <c r="N78" s="193"/>
      <c r="O78" s="196"/>
      <c r="Q78" s="197" t="s">
        <v>127</v>
      </c>
      <c r="R78" s="146"/>
    </row>
    <row r="79" spans="2:18" s="136" customFormat="1" ht="20" hidden="1" customHeight="1">
      <c r="B79" s="192"/>
      <c r="C79" s="193" t="s">
        <v>128</v>
      </c>
      <c r="D79" s="194" t="s">
        <v>52</v>
      </c>
      <c r="E79" s="193"/>
      <c r="F79" s="193"/>
      <c r="G79" s="193"/>
      <c r="H79" s="193"/>
      <c r="I79" s="195"/>
      <c r="J79" s="193"/>
      <c r="K79" s="193"/>
      <c r="L79" s="193"/>
      <c r="M79" s="193"/>
      <c r="N79" s="193"/>
      <c r="O79" s="196"/>
      <c r="Q79" s="197" t="s">
        <v>129</v>
      </c>
      <c r="R79" s="146"/>
    </row>
    <row r="80" spans="2:18" s="136" customFormat="1" ht="20" hidden="1" customHeight="1">
      <c r="B80" s="192"/>
      <c r="C80" s="193" t="s">
        <v>130</v>
      </c>
      <c r="D80" s="194" t="s">
        <v>52</v>
      </c>
      <c r="E80" s="193"/>
      <c r="F80" s="193"/>
      <c r="G80" s="193"/>
      <c r="H80" s="193"/>
      <c r="I80" s="195"/>
      <c r="J80" s="193"/>
      <c r="K80" s="193"/>
      <c r="L80" s="193"/>
      <c r="M80" s="193"/>
      <c r="N80" s="193"/>
      <c r="O80" s="196"/>
      <c r="R80" s="146"/>
    </row>
    <row r="81" spans="2:23" s="136" customFormat="1" hidden="1">
      <c r="B81" s="192"/>
      <c r="C81" s="193"/>
      <c r="D81" s="193"/>
      <c r="E81" s="193"/>
      <c r="F81" s="193"/>
      <c r="G81" s="193"/>
      <c r="H81" s="193"/>
      <c r="I81" s="195"/>
      <c r="J81" s="193"/>
      <c r="K81" s="193"/>
      <c r="L81" s="193"/>
      <c r="M81" s="193"/>
      <c r="N81" s="193"/>
      <c r="O81" s="196"/>
      <c r="R81" s="146"/>
    </row>
    <row r="82" spans="2:23" s="136" customFormat="1" ht="40" hidden="1" customHeight="1">
      <c r="B82" s="192" t="s">
        <v>131</v>
      </c>
      <c r="C82" s="361" t="s">
        <v>132</v>
      </c>
      <c r="D82" s="361"/>
      <c r="E82" s="361"/>
      <c r="F82" s="361"/>
      <c r="G82" s="361"/>
      <c r="H82" s="361"/>
      <c r="I82" s="361"/>
      <c r="J82" s="361"/>
      <c r="K82" s="361"/>
      <c r="L82" s="361"/>
      <c r="M82" s="361"/>
      <c r="N82" s="361"/>
      <c r="O82" s="362"/>
      <c r="R82" s="146"/>
    </row>
    <row r="83" spans="2:23" s="136" customFormat="1" ht="19" hidden="1" customHeight="1">
      <c r="B83" s="192"/>
      <c r="C83" s="193" t="s">
        <v>126</v>
      </c>
      <c r="D83" s="194" t="s">
        <v>56</v>
      </c>
      <c r="E83" s="198"/>
      <c r="F83" s="198"/>
      <c r="G83" s="198"/>
      <c r="H83" s="198"/>
      <c r="I83" s="199"/>
      <c r="J83" s="198"/>
      <c r="K83" s="198"/>
      <c r="L83" s="198"/>
      <c r="M83" s="198"/>
      <c r="N83" s="198"/>
      <c r="O83" s="200"/>
      <c r="R83" s="146"/>
    </row>
    <row r="84" spans="2:23" s="136" customFormat="1" ht="19" hidden="1" customHeight="1">
      <c r="B84" s="192"/>
      <c r="C84" s="193" t="s">
        <v>133</v>
      </c>
      <c r="D84" s="194" t="s">
        <v>56</v>
      </c>
      <c r="E84" s="201" t="str">
        <f>IF(D84="Ja","Alleen bij Uitzendbeding","")</f>
        <v/>
      </c>
      <c r="F84" s="198"/>
      <c r="G84" s="198"/>
      <c r="H84" s="198"/>
      <c r="I84" s="199"/>
      <c r="J84" s="198"/>
      <c r="K84" s="198"/>
      <c r="L84" s="198"/>
      <c r="M84" s="198"/>
      <c r="N84" s="198"/>
      <c r="O84" s="200"/>
      <c r="R84" s="146"/>
    </row>
    <row r="85" spans="2:23" s="136" customFormat="1" ht="19" hidden="1" customHeight="1">
      <c r="B85" s="192"/>
      <c r="C85" s="193" t="s">
        <v>134</v>
      </c>
      <c r="D85" s="194" t="s">
        <v>56</v>
      </c>
      <c r="E85" s="198"/>
      <c r="F85" s="198"/>
      <c r="G85" s="198"/>
      <c r="H85" s="198"/>
      <c r="I85" s="199"/>
      <c r="J85" s="198"/>
      <c r="K85" s="198"/>
      <c r="L85" s="198"/>
      <c r="M85" s="198"/>
      <c r="N85" s="198"/>
      <c r="O85" s="200"/>
      <c r="R85" s="146"/>
    </row>
    <row r="86" spans="2:23" s="136" customFormat="1" ht="19" hidden="1" customHeight="1">
      <c r="B86" s="192"/>
      <c r="C86" s="195" t="s">
        <v>135</v>
      </c>
      <c r="D86" s="194" t="s">
        <v>56</v>
      </c>
      <c r="E86" s="195"/>
      <c r="F86" s="195"/>
      <c r="G86" s="195"/>
      <c r="H86" s="195"/>
      <c r="I86" s="195"/>
      <c r="J86" s="195"/>
      <c r="K86" s="195"/>
      <c r="L86" s="195"/>
      <c r="M86" s="195"/>
      <c r="N86" s="195"/>
      <c r="O86" s="202"/>
      <c r="R86" s="146"/>
    </row>
    <row r="87" spans="2:23" s="136" customFormat="1" hidden="1">
      <c r="B87" s="192"/>
      <c r="C87" s="203"/>
      <c r="D87" s="203"/>
      <c r="E87" s="203"/>
      <c r="F87" s="363"/>
      <c r="G87" s="363"/>
      <c r="H87" s="363"/>
      <c r="I87" s="363"/>
      <c r="J87" s="363"/>
      <c r="K87" s="363"/>
      <c r="L87" s="363"/>
      <c r="M87" s="363"/>
      <c r="N87" s="363"/>
      <c r="O87" s="364"/>
      <c r="R87" s="146"/>
    </row>
    <row r="88" spans="2:23" s="136" customFormat="1" hidden="1">
      <c r="B88" s="204"/>
      <c r="C88" s="205"/>
      <c r="D88" s="205"/>
      <c r="E88" s="205"/>
      <c r="F88" s="205"/>
      <c r="G88" s="205"/>
      <c r="H88" s="205"/>
      <c r="I88" s="206"/>
      <c r="J88" s="205"/>
      <c r="K88" s="205"/>
      <c r="L88" s="205"/>
      <c r="M88" s="205"/>
      <c r="N88" s="205"/>
      <c r="O88" s="207"/>
      <c r="R88" s="146"/>
    </row>
    <row r="89" spans="2:23" s="136" customFormat="1" ht="14" hidden="1" customHeight="1">
      <c r="B89" s="208"/>
      <c r="C89" s="208"/>
      <c r="D89" s="208"/>
      <c r="E89" s="208"/>
      <c r="F89" s="208"/>
      <c r="G89" s="208"/>
      <c r="H89" s="208"/>
      <c r="I89" s="209"/>
      <c r="J89" s="208"/>
      <c r="K89" s="208"/>
      <c r="L89" s="208"/>
      <c r="M89" s="208"/>
      <c r="N89" s="208"/>
      <c r="O89" s="210"/>
      <c r="R89" s="146"/>
    </row>
    <row r="90" spans="2:23" s="212" customFormat="1" ht="18" customHeight="1">
      <c r="B90" s="211" t="s">
        <v>43</v>
      </c>
      <c r="R90" s="146"/>
    </row>
    <row r="91" spans="2:23" s="212" customFormat="1" ht="91" customHeight="1">
      <c r="B91" s="348" t="str">
        <f>'Invulinstructie en disclaimer'!B36</f>
        <v>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1" s="349"/>
      <c r="D91" s="349"/>
      <c r="E91" s="349"/>
      <c r="F91" s="349"/>
      <c r="G91" s="349"/>
      <c r="H91" s="349"/>
      <c r="I91" s="349"/>
      <c r="J91" s="349"/>
      <c r="K91" s="349"/>
      <c r="L91" s="349"/>
      <c r="M91" s="349"/>
      <c r="N91" s="349"/>
      <c r="O91" s="350"/>
      <c r="P91" s="213"/>
      <c r="Q91" s="213"/>
      <c r="R91" s="146"/>
      <c r="S91" s="213"/>
      <c r="T91" s="213"/>
      <c r="U91" s="213"/>
      <c r="V91" s="213"/>
    </row>
    <row r="92" spans="2:23" s="212" customFormat="1" ht="14" thickBot="1">
      <c r="B92" s="214"/>
      <c r="C92" s="215"/>
      <c r="D92" s="216"/>
      <c r="E92" s="216"/>
      <c r="F92" s="216"/>
      <c r="G92" s="216"/>
      <c r="H92" s="216"/>
      <c r="I92" s="216"/>
      <c r="J92" s="216"/>
      <c r="K92" s="216"/>
      <c r="L92" s="216"/>
      <c r="M92" s="216"/>
      <c r="N92" s="216"/>
      <c r="O92" s="216"/>
      <c r="P92" s="217"/>
      <c r="Q92" s="217"/>
      <c r="S92" s="217"/>
      <c r="T92" s="217"/>
      <c r="U92" s="217"/>
      <c r="V92" s="217"/>
      <c r="W92" s="217"/>
    </row>
    <row r="93" spans="2:23" s="212" customFormat="1" ht="22" customHeight="1" thickTop="1">
      <c r="B93" s="218"/>
      <c r="C93" s="219"/>
      <c r="D93" s="220"/>
      <c r="E93" s="219"/>
      <c r="F93" s="219"/>
      <c r="G93" s="219"/>
      <c r="H93" s="219"/>
      <c r="I93" s="219"/>
      <c r="J93" s="219"/>
      <c r="K93" s="220"/>
      <c r="L93" s="220"/>
      <c r="M93" s="220"/>
      <c r="N93" s="220"/>
      <c r="O93" s="219"/>
      <c r="P93" s="219"/>
      <c r="Q93" s="219"/>
      <c r="R93" s="213"/>
      <c r="S93" s="219"/>
      <c r="T93" s="219"/>
      <c r="U93" s="219"/>
      <c r="V93" s="219"/>
      <c r="W93" s="219"/>
    </row>
    <row r="94" spans="2:23">
      <c r="Q94" s="222">
        <v>0.03</v>
      </c>
      <c r="R94" s="217"/>
    </row>
    <row r="95" spans="2:23">
      <c r="Q95" s="222">
        <v>0.04</v>
      </c>
      <c r="R95" s="219"/>
    </row>
    <row r="96" spans="2:23">
      <c r="Q96" s="222">
        <v>0.05</v>
      </c>
    </row>
    <row r="97" spans="1:80">
      <c r="Q97" s="222">
        <v>6.0000000000000005E-2</v>
      </c>
    </row>
    <row r="98" spans="1:80" hidden="1">
      <c r="Q98" s="222">
        <v>7.0000000000000007E-2</v>
      </c>
    </row>
    <row r="99" spans="1:80" hidden="1">
      <c r="Q99" s="222">
        <v>0.08</v>
      </c>
    </row>
    <row r="100" spans="1:80" s="223" customFormat="1" hidden="1">
      <c r="B100" s="223">
        <v>1</v>
      </c>
      <c r="C100" s="223">
        <v>2</v>
      </c>
      <c r="D100" s="223">
        <v>3</v>
      </c>
      <c r="E100" s="223">
        <v>4</v>
      </c>
      <c r="F100" s="223">
        <v>5</v>
      </c>
      <c r="G100" s="223">
        <v>6</v>
      </c>
      <c r="H100" s="223">
        <v>7</v>
      </c>
      <c r="I100" s="223">
        <v>8</v>
      </c>
      <c r="J100" s="223">
        <v>9</v>
      </c>
      <c r="K100" s="223">
        <v>10</v>
      </c>
      <c r="L100" s="223">
        <v>11</v>
      </c>
      <c r="M100" s="223">
        <v>12</v>
      </c>
      <c r="N100" s="223">
        <v>13</v>
      </c>
      <c r="O100" s="223">
        <v>14</v>
      </c>
      <c r="P100" s="223">
        <v>15</v>
      </c>
      <c r="Q100" s="223">
        <v>20</v>
      </c>
      <c r="R100" s="223">
        <v>21</v>
      </c>
      <c r="S100" s="223">
        <v>22</v>
      </c>
      <c r="T100" s="223">
        <v>23</v>
      </c>
      <c r="U100" s="223">
        <v>24</v>
      </c>
      <c r="V100" s="223">
        <v>25</v>
      </c>
      <c r="W100" s="223">
        <v>26</v>
      </c>
      <c r="X100" s="223">
        <v>28</v>
      </c>
      <c r="Y100" s="223">
        <v>29</v>
      </c>
      <c r="Z100" s="223">
        <v>30</v>
      </c>
      <c r="AA100" s="223">
        <v>31</v>
      </c>
      <c r="AB100" s="223">
        <v>32</v>
      </c>
      <c r="AC100" s="223">
        <v>33</v>
      </c>
      <c r="AD100" s="223">
        <v>34</v>
      </c>
      <c r="AE100" s="223">
        <v>35</v>
      </c>
      <c r="AF100" s="223">
        <v>36</v>
      </c>
      <c r="AG100" s="223">
        <v>37</v>
      </c>
      <c r="AH100" s="223">
        <v>38</v>
      </c>
      <c r="AI100" s="223">
        <v>39</v>
      </c>
      <c r="AJ100" s="223">
        <v>40</v>
      </c>
      <c r="AK100" s="223">
        <v>41</v>
      </c>
      <c r="AM100" s="223">
        <v>42</v>
      </c>
      <c r="AN100" s="223">
        <v>43</v>
      </c>
      <c r="AO100" s="223">
        <v>44</v>
      </c>
      <c r="AQ100" s="223">
        <v>45</v>
      </c>
      <c r="AR100" s="223">
        <v>46</v>
      </c>
      <c r="AS100" s="223">
        <v>47</v>
      </c>
      <c r="AT100" s="223">
        <v>48</v>
      </c>
      <c r="AU100" s="223">
        <v>49</v>
      </c>
      <c r="AV100" s="223">
        <v>50</v>
      </c>
      <c r="AW100" s="223">
        <v>51</v>
      </c>
      <c r="AX100" s="223">
        <v>52</v>
      </c>
      <c r="AY100" s="223">
        <v>53</v>
      </c>
      <c r="AZ100" s="223">
        <v>54</v>
      </c>
      <c r="BA100" s="223">
        <v>55</v>
      </c>
      <c r="BB100" s="223">
        <v>56</v>
      </c>
      <c r="BC100" s="223">
        <v>57</v>
      </c>
      <c r="BD100" s="223">
        <v>58</v>
      </c>
      <c r="BE100" s="223">
        <v>59</v>
      </c>
      <c r="BF100" s="223">
        <v>60</v>
      </c>
      <c r="BG100" s="223">
        <v>61</v>
      </c>
      <c r="BH100" s="223">
        <v>62</v>
      </c>
      <c r="BI100" s="223">
        <v>63</v>
      </c>
      <c r="BJ100" s="223">
        <v>64</v>
      </c>
      <c r="BK100" s="223">
        <v>65</v>
      </c>
      <c r="BL100" s="223">
        <v>66</v>
      </c>
      <c r="BM100" s="223">
        <v>67</v>
      </c>
      <c r="BN100" s="223">
        <v>68</v>
      </c>
      <c r="BO100" s="223">
        <v>69</v>
      </c>
      <c r="BP100" s="223">
        <v>70</v>
      </c>
      <c r="BQ100" s="223">
        <v>71</v>
      </c>
      <c r="BR100" s="223">
        <v>72</v>
      </c>
      <c r="BS100" s="223">
        <v>73</v>
      </c>
      <c r="BT100" s="223">
        <v>74</v>
      </c>
      <c r="BU100" s="223">
        <v>75</v>
      </c>
      <c r="BV100" s="223">
        <v>76</v>
      </c>
      <c r="BW100" s="223">
        <v>77</v>
      </c>
      <c r="BX100" s="223">
        <v>78</v>
      </c>
      <c r="BY100" s="223">
        <v>79</v>
      </c>
      <c r="BZ100" s="223">
        <v>80</v>
      </c>
      <c r="CA100" s="223">
        <v>81</v>
      </c>
      <c r="CB100" s="223">
        <v>82</v>
      </c>
    </row>
    <row r="101" spans="1:80" s="225" customFormat="1" ht="15" hidden="1" customHeight="1">
      <c r="A101" s="224" t="s">
        <v>136</v>
      </c>
      <c r="B101" s="365" t="s">
        <v>71</v>
      </c>
      <c r="C101" s="365"/>
      <c r="D101" s="365"/>
      <c r="E101" s="365"/>
      <c r="F101" s="365"/>
      <c r="G101" s="365"/>
      <c r="H101" s="365" t="s">
        <v>137</v>
      </c>
      <c r="I101" s="365"/>
      <c r="J101" s="365" t="s">
        <v>137</v>
      </c>
      <c r="K101" s="365"/>
      <c r="L101" s="365" t="s">
        <v>138</v>
      </c>
      <c r="M101" s="365"/>
      <c r="N101" s="365" t="s">
        <v>139</v>
      </c>
      <c r="O101" s="365"/>
      <c r="P101" s="365" t="s">
        <v>140</v>
      </c>
      <c r="Q101" s="365"/>
      <c r="R101" s="365"/>
      <c r="S101" s="365"/>
      <c r="T101" s="365"/>
      <c r="U101" s="365"/>
      <c r="V101" s="365"/>
      <c r="W101" s="365"/>
      <c r="X101" s="365" t="s">
        <v>141</v>
      </c>
      <c r="Y101" s="365"/>
      <c r="Z101" s="365"/>
      <c r="AA101" s="365"/>
      <c r="AB101" s="365" t="s">
        <v>142</v>
      </c>
      <c r="AC101" s="365"/>
      <c r="AD101" s="365"/>
      <c r="AE101" s="365"/>
      <c r="AF101" s="365" t="s">
        <v>143</v>
      </c>
      <c r="AG101" s="365"/>
      <c r="AH101" s="365"/>
      <c r="AI101" s="365" t="s">
        <v>144</v>
      </c>
      <c r="AJ101" s="365"/>
      <c r="AK101" s="365"/>
      <c r="AL101" s="365" t="s">
        <v>145</v>
      </c>
      <c r="AM101" s="365"/>
      <c r="AN101" s="365"/>
      <c r="AO101" s="365"/>
      <c r="AP101" s="365" t="s">
        <v>146</v>
      </c>
      <c r="AQ101" s="365"/>
      <c r="AR101" s="365"/>
      <c r="AS101" s="365"/>
      <c r="AT101" s="365" t="s">
        <v>147</v>
      </c>
      <c r="AU101" s="365"/>
      <c r="AV101" s="365"/>
      <c r="AW101" s="365"/>
      <c r="AX101" s="365" t="s">
        <v>148</v>
      </c>
      <c r="AY101" s="365"/>
      <c r="AZ101" s="365"/>
      <c r="BA101" s="365"/>
      <c r="BB101" s="224" t="s">
        <v>87</v>
      </c>
      <c r="BC101" s="366" t="s">
        <v>149</v>
      </c>
      <c r="BD101" s="366"/>
      <c r="BE101" s="224" t="s">
        <v>150</v>
      </c>
      <c r="BF101" s="365" t="s">
        <v>151</v>
      </c>
      <c r="BG101" s="365"/>
      <c r="BH101" s="365"/>
      <c r="BI101" s="365"/>
      <c r="BJ101" s="365"/>
      <c r="BK101" s="365"/>
      <c r="BL101" s="365"/>
      <c r="BM101" s="365"/>
      <c r="BN101" s="365"/>
      <c r="BO101" s="365"/>
      <c r="BP101" s="365"/>
      <c r="BQ101" s="365"/>
      <c r="BR101" s="365"/>
      <c r="BS101" s="365"/>
      <c r="BT101" s="367" t="s">
        <v>152</v>
      </c>
      <c r="BU101" s="367"/>
      <c r="BV101" s="367"/>
      <c r="BW101" s="367"/>
      <c r="BX101" s="367"/>
      <c r="BY101" s="367"/>
      <c r="BZ101" s="367"/>
      <c r="CA101" s="367"/>
      <c r="CB101" s="225" t="s">
        <v>153</v>
      </c>
    </row>
    <row r="102" spans="1:80" s="225" customFormat="1" ht="96" hidden="1">
      <c r="A102" s="226" t="s">
        <v>136</v>
      </c>
      <c r="B102" s="227" t="s">
        <v>154</v>
      </c>
      <c r="C102" s="227" t="s">
        <v>155</v>
      </c>
      <c r="D102" s="227" t="s">
        <v>156</v>
      </c>
      <c r="E102" s="227" t="s">
        <v>157</v>
      </c>
      <c r="F102" s="227" t="s">
        <v>158</v>
      </c>
      <c r="G102" s="227" t="s">
        <v>159</v>
      </c>
      <c r="H102" s="227" t="s">
        <v>67</v>
      </c>
      <c r="I102" s="227" t="s">
        <v>68</v>
      </c>
      <c r="J102" s="227" t="s">
        <v>67</v>
      </c>
      <c r="K102" s="227" t="s">
        <v>68</v>
      </c>
      <c r="L102" s="227" t="s">
        <v>67</v>
      </c>
      <c r="M102" s="227" t="s">
        <v>68</v>
      </c>
      <c r="N102" s="227" t="s">
        <v>67</v>
      </c>
      <c r="O102" s="227" t="s">
        <v>68</v>
      </c>
      <c r="P102" s="227" t="s">
        <v>154</v>
      </c>
      <c r="Q102" s="227" t="s">
        <v>160</v>
      </c>
      <c r="R102" s="227" t="s">
        <v>155</v>
      </c>
      <c r="S102" s="227" t="s">
        <v>161</v>
      </c>
      <c r="T102" s="228" t="s">
        <v>156</v>
      </c>
      <c r="U102" s="228" t="s">
        <v>157</v>
      </c>
      <c r="V102" s="227" t="s">
        <v>158</v>
      </c>
      <c r="W102" s="227" t="s">
        <v>159</v>
      </c>
      <c r="X102" s="227" t="s">
        <v>62</v>
      </c>
      <c r="Y102" s="227" t="s">
        <v>162</v>
      </c>
      <c r="Z102" s="227" t="s">
        <v>64</v>
      </c>
      <c r="AA102" s="227" t="s">
        <v>65</v>
      </c>
      <c r="AB102" s="227" t="s">
        <v>62</v>
      </c>
      <c r="AC102" s="227" t="s">
        <v>162</v>
      </c>
      <c r="AD102" s="227" t="s">
        <v>64</v>
      </c>
      <c r="AE102" s="227" t="s">
        <v>65</v>
      </c>
      <c r="AF102" s="227" t="s">
        <v>162</v>
      </c>
      <c r="AG102" s="227" t="s">
        <v>64</v>
      </c>
      <c r="AH102" s="227" t="s">
        <v>65</v>
      </c>
      <c r="AI102" s="227" t="s">
        <v>162</v>
      </c>
      <c r="AJ102" s="227" t="s">
        <v>64</v>
      </c>
      <c r="AK102" s="227" t="s">
        <v>65</v>
      </c>
      <c r="AL102" s="227" t="s">
        <v>163</v>
      </c>
      <c r="AM102" s="227" t="s">
        <v>162</v>
      </c>
      <c r="AN102" s="227" t="s">
        <v>64</v>
      </c>
      <c r="AO102" s="227" t="s">
        <v>65</v>
      </c>
      <c r="AP102" s="227" t="s">
        <v>163</v>
      </c>
      <c r="AQ102" s="227" t="s">
        <v>162</v>
      </c>
      <c r="AR102" s="227" t="s">
        <v>64</v>
      </c>
      <c r="AS102" s="227" t="s">
        <v>65</v>
      </c>
      <c r="AT102" s="227" t="s">
        <v>62</v>
      </c>
      <c r="AU102" s="227" t="s">
        <v>162</v>
      </c>
      <c r="AV102" s="227" t="s">
        <v>64</v>
      </c>
      <c r="AW102" s="227" t="s">
        <v>65</v>
      </c>
      <c r="AX102" s="227" t="s">
        <v>62</v>
      </c>
      <c r="AY102" s="227" t="s">
        <v>162</v>
      </c>
      <c r="AZ102" s="227" t="s">
        <v>64</v>
      </c>
      <c r="BA102" s="227" t="s">
        <v>65</v>
      </c>
      <c r="BB102" s="227" t="s">
        <v>164</v>
      </c>
      <c r="BC102" s="227" t="s">
        <v>165</v>
      </c>
      <c r="BD102" s="227" t="s">
        <v>166</v>
      </c>
      <c r="BE102" s="227" t="s">
        <v>167</v>
      </c>
      <c r="BF102" s="227" t="s">
        <v>168</v>
      </c>
      <c r="BG102" s="227" t="s">
        <v>169</v>
      </c>
      <c r="BH102" s="227" t="s">
        <v>170</v>
      </c>
      <c r="BI102" s="227" t="s">
        <v>171</v>
      </c>
      <c r="BJ102" s="227" t="s">
        <v>172</v>
      </c>
      <c r="BK102" s="227" t="s">
        <v>173</v>
      </c>
      <c r="BL102" s="227" t="s">
        <v>174</v>
      </c>
      <c r="BM102" s="227" t="s">
        <v>175</v>
      </c>
      <c r="BN102" s="227" t="s">
        <v>176</v>
      </c>
      <c r="BO102" s="227" t="s">
        <v>177</v>
      </c>
      <c r="BP102" s="227" t="s">
        <v>178</v>
      </c>
      <c r="BQ102" s="227" t="s">
        <v>179</v>
      </c>
      <c r="BR102" s="227" t="s">
        <v>180</v>
      </c>
      <c r="BS102" s="227" t="s">
        <v>181</v>
      </c>
      <c r="BT102" s="229" t="s">
        <v>125</v>
      </c>
      <c r="BU102" s="229" t="s">
        <v>126</v>
      </c>
      <c r="BV102" s="229" t="s">
        <v>128</v>
      </c>
      <c r="BW102" s="229" t="s">
        <v>130</v>
      </c>
      <c r="BX102" s="229" t="s">
        <v>126</v>
      </c>
      <c r="BY102" s="229" t="s">
        <v>133</v>
      </c>
      <c r="BZ102" s="229" t="s">
        <v>134</v>
      </c>
      <c r="CA102" s="229" t="s">
        <v>135</v>
      </c>
      <c r="CB102" s="229" t="s">
        <v>153</v>
      </c>
    </row>
    <row r="103" spans="1:80" s="225" customFormat="1" hidden="1">
      <c r="A103" s="230" t="str">
        <f>D11</f>
        <v>&lt;Naam inschrijver&gt;</v>
      </c>
      <c r="B103" s="231">
        <f>D21</f>
        <v>0</v>
      </c>
      <c r="C103" s="231">
        <f>G21</f>
        <v>0</v>
      </c>
      <c r="D103" s="231">
        <f>J21</f>
        <v>0</v>
      </c>
      <c r="E103" s="231">
        <f>K21</f>
        <v>0</v>
      </c>
      <c r="F103" s="231">
        <f>M21</f>
        <v>0</v>
      </c>
      <c r="G103" s="231">
        <f>N21</f>
        <v>0</v>
      </c>
      <c r="H103" s="231">
        <f>D23</f>
        <v>0</v>
      </c>
      <c r="I103" s="231">
        <f>E23</f>
        <v>0</v>
      </c>
      <c r="J103" s="231">
        <f>G23</f>
        <v>0</v>
      </c>
      <c r="K103" s="231">
        <f>H23</f>
        <v>0</v>
      </c>
      <c r="L103" s="231">
        <f>D24</f>
        <v>0</v>
      </c>
      <c r="M103" s="231">
        <f>E24</f>
        <v>0</v>
      </c>
      <c r="N103" s="231">
        <f>G24</f>
        <v>0</v>
      </c>
      <c r="O103" s="231">
        <f>H24</f>
        <v>0</v>
      </c>
      <c r="P103" s="231">
        <f>D26</f>
        <v>0</v>
      </c>
      <c r="Q103" s="231">
        <f>E26</f>
        <v>0</v>
      </c>
      <c r="R103" s="231">
        <f>G26</f>
        <v>0</v>
      </c>
      <c r="S103" s="231">
        <f>H26</f>
        <v>0</v>
      </c>
      <c r="T103" s="231">
        <f>J26</f>
        <v>0</v>
      </c>
      <c r="U103" s="231">
        <f>K26</f>
        <v>0</v>
      </c>
      <c r="V103" s="231">
        <f>M26</f>
        <v>0</v>
      </c>
      <c r="W103" s="231">
        <f>N26</f>
        <v>0</v>
      </c>
      <c r="X103" s="231">
        <f>D27</f>
        <v>0</v>
      </c>
      <c r="Y103" s="231">
        <f>G27</f>
        <v>0</v>
      </c>
      <c r="Z103" s="231">
        <f>J27</f>
        <v>0</v>
      </c>
      <c r="AA103" s="231">
        <f>M27</f>
        <v>0</v>
      </c>
      <c r="AB103" s="231">
        <f>D28</f>
        <v>0</v>
      </c>
      <c r="AC103" s="231">
        <f>G28</f>
        <v>0</v>
      </c>
      <c r="AD103" s="231">
        <f>J28</f>
        <v>0</v>
      </c>
      <c r="AE103" s="231">
        <f>M28</f>
        <v>0</v>
      </c>
      <c r="AF103" s="231">
        <f>G37</f>
        <v>0</v>
      </c>
      <c r="AG103" s="231">
        <f>J37</f>
        <v>0</v>
      </c>
      <c r="AH103" s="231">
        <f>M37</f>
        <v>0</v>
      </c>
      <c r="AI103" s="231">
        <f>H37</f>
        <v>0</v>
      </c>
      <c r="AJ103" s="231">
        <f>K37</f>
        <v>0</v>
      </c>
      <c r="AK103" s="231">
        <f>N37</f>
        <v>0</v>
      </c>
      <c r="AL103" s="231">
        <f>D38</f>
        <v>0</v>
      </c>
      <c r="AM103" s="231">
        <f>G38</f>
        <v>0</v>
      </c>
      <c r="AN103" s="231">
        <f>J38</f>
        <v>0</v>
      </c>
      <c r="AO103" s="231">
        <f>M38</f>
        <v>0</v>
      </c>
      <c r="AP103" s="231">
        <f>E38</f>
        <v>0</v>
      </c>
      <c r="AQ103" s="231">
        <f>H38</f>
        <v>0</v>
      </c>
      <c r="AR103" s="231">
        <f>K38</f>
        <v>0</v>
      </c>
      <c r="AS103" s="231">
        <f>N38</f>
        <v>0</v>
      </c>
      <c r="AT103" s="231">
        <f>D39</f>
        <v>0</v>
      </c>
      <c r="AU103" s="231">
        <f>G39</f>
        <v>0</v>
      </c>
      <c r="AV103" s="231">
        <f>J39</f>
        <v>0</v>
      </c>
      <c r="AW103" s="231">
        <f>M39</f>
        <v>0</v>
      </c>
      <c r="AX103" s="231">
        <f>E39</f>
        <v>0</v>
      </c>
      <c r="AY103" s="231">
        <f>H39</f>
        <v>0</v>
      </c>
      <c r="AZ103" s="231">
        <f>K39</f>
        <v>0</v>
      </c>
      <c r="BA103" s="231">
        <f>N39</f>
        <v>0</v>
      </c>
      <c r="BB103" s="232">
        <f>D42</f>
        <v>0</v>
      </c>
      <c r="BC103" s="230" t="str">
        <f>E16</f>
        <v>&lt;kies&gt;</v>
      </c>
      <c r="BD103" s="233" t="str">
        <f>E17</f>
        <v>&lt;kies&gt;</v>
      </c>
      <c r="BE103" s="233" t="str">
        <f>E18</f>
        <v>&lt;kies&gt;</v>
      </c>
      <c r="BF103" s="233" t="str">
        <f>D48</f>
        <v>&lt;936 uren</v>
      </c>
      <c r="BG103" s="234" t="str">
        <f>E48</f>
        <v>&gt;936 uren</v>
      </c>
      <c r="BH103" s="233" t="str">
        <f>C49</f>
        <v>Alle schalen</v>
      </c>
      <c r="BI103" s="235">
        <f>D49</f>
        <v>0</v>
      </c>
      <c r="BJ103" s="235">
        <f>E49</f>
        <v>0</v>
      </c>
      <c r="BK103" s="233" t="str">
        <f>C50</f>
        <v>Zweminstructeurs/-onderwijzers</v>
      </c>
      <c r="BL103" s="235">
        <f>D50</f>
        <v>0</v>
      </c>
      <c r="BM103" s="235">
        <f>E50</f>
        <v>0</v>
      </c>
      <c r="BN103" s="236">
        <f>C51</f>
        <v>0</v>
      </c>
      <c r="BO103" s="235">
        <f>D51</f>
        <v>0</v>
      </c>
      <c r="BP103" s="235">
        <f>E51</f>
        <v>0</v>
      </c>
      <c r="BQ103" s="233">
        <f>C52</f>
        <v>0</v>
      </c>
      <c r="BR103" s="235">
        <f>D52</f>
        <v>0</v>
      </c>
      <c r="BS103" s="235">
        <f>E52</f>
        <v>0</v>
      </c>
      <c r="BT103" s="225" t="str">
        <f>D77</f>
        <v>&lt;kies&gt;</v>
      </c>
      <c r="BU103" s="225" t="str">
        <f>D78</f>
        <v>&lt;kies&gt;</v>
      </c>
      <c r="BV103" s="225" t="str">
        <f>D79</f>
        <v>&lt;kies&gt;</v>
      </c>
      <c r="BW103" s="225" t="str">
        <f>D80</f>
        <v>&lt;kies&gt;</v>
      </c>
      <c r="BX103" s="225" t="str">
        <f>D83</f>
        <v>Nee</v>
      </c>
      <c r="BY103" s="225" t="str">
        <f>D84</f>
        <v>Nee</v>
      </c>
      <c r="BZ103" s="225" t="str">
        <f>D85</f>
        <v>Nee</v>
      </c>
      <c r="CA103" s="237" t="str">
        <f>D86</f>
        <v>Nee</v>
      </c>
      <c r="CB103" s="237" t="str">
        <f>D10</f>
        <v>Gemeente Utrecht - Perceel 3</v>
      </c>
    </row>
    <row r="104" spans="1:80" s="225" customFormat="1" hidden="1">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9"/>
      <c r="Z104" s="240"/>
    </row>
    <row r="105" spans="1:80" hidden="1">
      <c r="Q105" s="222">
        <v>0.13999999999999999</v>
      </c>
    </row>
    <row r="106" spans="1:80">
      <c r="Q106" s="222">
        <v>0.15</v>
      </c>
    </row>
    <row r="107" spans="1:80">
      <c r="Q107" s="222">
        <v>0.16</v>
      </c>
    </row>
    <row r="108" spans="1:80">
      <c r="Q108" s="222">
        <v>0.17</v>
      </c>
    </row>
    <row r="109" spans="1:80">
      <c r="Q109" s="222">
        <v>0.18000000000000002</v>
      </c>
    </row>
    <row r="110" spans="1:80">
      <c r="Q110" s="222">
        <v>0.19000000000000003</v>
      </c>
    </row>
    <row r="111" spans="1:80">
      <c r="Q111" s="222">
        <v>0.20000000000000004</v>
      </c>
    </row>
    <row r="112" spans="1:80">
      <c r="Q112" s="222">
        <v>0.21000000000000005</v>
      </c>
    </row>
    <row r="113" spans="17:17">
      <c r="Q113" s="222">
        <v>0.22000000000000006</v>
      </c>
    </row>
    <row r="114" spans="17:17">
      <c r="Q114" s="222">
        <v>0.23000000000000007</v>
      </c>
    </row>
    <row r="115" spans="17:17">
      <c r="Q115" s="222">
        <v>0.24000000000000007</v>
      </c>
    </row>
    <row r="116" spans="17:17">
      <c r="Q116" s="222">
        <v>0.25000000000000006</v>
      </c>
    </row>
    <row r="117" spans="17:17">
      <c r="Q117" s="222">
        <v>0.26000000000000006</v>
      </c>
    </row>
    <row r="118" spans="17:17">
      <c r="Q118" s="222">
        <v>0.27000000000000007</v>
      </c>
    </row>
    <row r="119" spans="17:17">
      <c r="Q119" s="222">
        <v>0.28000000000000008</v>
      </c>
    </row>
    <row r="120" spans="17:17">
      <c r="Q120" s="222">
        <v>0.29000000000000009</v>
      </c>
    </row>
    <row r="121" spans="17:17">
      <c r="Q121" s="222">
        <v>0.3000000000000001</v>
      </c>
    </row>
    <row r="122" spans="17:17">
      <c r="Q122" s="222">
        <v>0.31000000000000011</v>
      </c>
    </row>
    <row r="123" spans="17:17">
      <c r="Q123" s="222">
        <v>0.32000000000000012</v>
      </c>
    </row>
    <row r="124" spans="17:17">
      <c r="Q124" s="222">
        <v>0.33000000000000013</v>
      </c>
    </row>
    <row r="125" spans="17:17">
      <c r="Q125" s="222">
        <v>0.34000000000000014</v>
      </c>
    </row>
    <row r="126" spans="17:17">
      <c r="Q126" s="222">
        <v>0.35000000000000014</v>
      </c>
    </row>
    <row r="127" spans="17:17">
      <c r="Q127" s="222">
        <v>0.36000000000000015</v>
      </c>
    </row>
    <row r="128" spans="17:17">
      <c r="Q128" s="222">
        <v>0.37000000000000016</v>
      </c>
    </row>
    <row r="129" spans="17:17">
      <c r="Q129" s="222">
        <v>0.38000000000000017</v>
      </c>
    </row>
    <row r="130" spans="17:17">
      <c r="Q130" s="222">
        <v>0.39000000000000018</v>
      </c>
    </row>
    <row r="131" spans="17:17">
      <c r="Q131" s="222">
        <v>0.40000000000000019</v>
      </c>
    </row>
    <row r="132" spans="17:17">
      <c r="Q132" s="222">
        <v>0.4100000000000002</v>
      </c>
    </row>
    <row r="133" spans="17:17">
      <c r="Q133" s="222">
        <v>0.42000000000000021</v>
      </c>
    </row>
    <row r="134" spans="17:17">
      <c r="Q134" s="222">
        <v>0.43000000000000022</v>
      </c>
    </row>
    <row r="135" spans="17:17">
      <c r="Q135" s="222">
        <v>0.44000000000000022</v>
      </c>
    </row>
    <row r="136" spans="17:17">
      <c r="Q136" s="222">
        <v>0.45000000000000023</v>
      </c>
    </row>
    <row r="137" spans="17:17">
      <c r="Q137" s="222">
        <v>0.46000000000000024</v>
      </c>
    </row>
    <row r="138" spans="17:17">
      <c r="Q138" s="222">
        <v>0.47000000000000025</v>
      </c>
    </row>
    <row r="139" spans="17:17">
      <c r="Q139" s="222">
        <v>0.48000000000000026</v>
      </c>
    </row>
    <row r="140" spans="17:17">
      <c r="Q140" s="222">
        <v>0.49000000000000027</v>
      </c>
    </row>
    <row r="141" spans="17:17">
      <c r="Q141" s="222">
        <v>0.50000000000000022</v>
      </c>
    </row>
    <row r="142" spans="17:17">
      <c r="Q142" s="222">
        <v>0.51000000000000023</v>
      </c>
    </row>
    <row r="143" spans="17:17">
      <c r="Q143" s="222">
        <v>0.52000000000000024</v>
      </c>
    </row>
    <row r="144" spans="17:17">
      <c r="Q144" s="222">
        <v>0.53000000000000025</v>
      </c>
    </row>
    <row r="145" spans="17:17">
      <c r="Q145" s="222">
        <v>0.54000000000000026</v>
      </c>
    </row>
    <row r="146" spans="17:17">
      <c r="Q146" s="222">
        <v>0.55000000000000027</v>
      </c>
    </row>
    <row r="147" spans="17:17">
      <c r="Q147" s="222">
        <v>0.56000000000000028</v>
      </c>
    </row>
    <row r="148" spans="17:17">
      <c r="Q148" s="222">
        <v>0.57000000000000028</v>
      </c>
    </row>
    <row r="149" spans="17:17">
      <c r="Q149" s="222">
        <v>0.58000000000000029</v>
      </c>
    </row>
    <row r="150" spans="17:17">
      <c r="Q150" s="222">
        <v>0.5900000000000003</v>
      </c>
    </row>
    <row r="151" spans="17:17">
      <c r="Q151" s="222">
        <v>0.60000000000000031</v>
      </c>
    </row>
    <row r="152" spans="17:17">
      <c r="Q152" s="222">
        <v>0.61000000000000032</v>
      </c>
    </row>
    <row r="153" spans="17:17">
      <c r="Q153" s="222">
        <v>0.62000000000000033</v>
      </c>
    </row>
    <row r="154" spans="17:17">
      <c r="Q154" s="222">
        <v>0.63000000000000034</v>
      </c>
    </row>
    <row r="155" spans="17:17">
      <c r="Q155" s="222">
        <v>0.64000000000000035</v>
      </c>
    </row>
    <row r="156" spans="17:17">
      <c r="Q156" s="222">
        <v>0.65000000000000036</v>
      </c>
    </row>
    <row r="157" spans="17:17">
      <c r="Q157" s="222">
        <v>0.66000000000000036</v>
      </c>
    </row>
    <row r="158" spans="17:17">
      <c r="Q158" s="222">
        <v>0.67000000000000037</v>
      </c>
    </row>
    <row r="159" spans="17:17">
      <c r="Q159" s="222">
        <v>0.68000000000000038</v>
      </c>
    </row>
    <row r="160" spans="17:17">
      <c r="Q160" s="222">
        <v>0.69000000000000039</v>
      </c>
    </row>
    <row r="161" spans="17:17">
      <c r="Q161" s="222">
        <v>0.7000000000000004</v>
      </c>
    </row>
    <row r="162" spans="17:17">
      <c r="Q162" s="222">
        <v>0.71000000000000041</v>
      </c>
    </row>
    <row r="163" spans="17:17">
      <c r="Q163" s="222">
        <v>0.72000000000000042</v>
      </c>
    </row>
    <row r="164" spans="17:17">
      <c r="Q164" s="222">
        <v>0.73000000000000043</v>
      </c>
    </row>
    <row r="165" spans="17:17">
      <c r="Q165" s="222">
        <v>0.74000000000000044</v>
      </c>
    </row>
    <row r="166" spans="17:17">
      <c r="Q166" s="222">
        <v>0.75000000000000044</v>
      </c>
    </row>
    <row r="167" spans="17:17">
      <c r="Q167" s="222">
        <v>0.76000000000000045</v>
      </c>
    </row>
    <row r="168" spans="17:17">
      <c r="Q168" s="222">
        <v>0.77000000000000046</v>
      </c>
    </row>
    <row r="169" spans="17:17">
      <c r="Q169" s="222">
        <v>0.78000000000000047</v>
      </c>
    </row>
    <row r="170" spans="17:17">
      <c r="Q170" s="222">
        <v>0.79000000000000048</v>
      </c>
    </row>
    <row r="171" spans="17:17">
      <c r="Q171" s="222">
        <v>0.8</v>
      </c>
    </row>
    <row r="172" spans="17:17">
      <c r="Q172" s="222">
        <v>0.81</v>
      </c>
    </row>
    <row r="173" spans="17:17">
      <c r="Q173" s="222">
        <v>0.82</v>
      </c>
    </row>
    <row r="174" spans="17:17">
      <c r="Q174" s="222">
        <v>0.83</v>
      </c>
    </row>
    <row r="175" spans="17:17">
      <c r="Q175" s="222">
        <v>0.84</v>
      </c>
    </row>
    <row r="176" spans="17:17">
      <c r="Q176" s="222">
        <v>0.85</v>
      </c>
    </row>
    <row r="177" spans="17:17">
      <c r="Q177" s="222">
        <v>0.86</v>
      </c>
    </row>
    <row r="178" spans="17:17">
      <c r="Q178" s="222">
        <v>0.87</v>
      </c>
    </row>
    <row r="179" spans="17:17">
      <c r="Q179" s="222">
        <v>0.88</v>
      </c>
    </row>
    <row r="180" spans="17:17">
      <c r="Q180" s="222">
        <v>0.89</v>
      </c>
    </row>
    <row r="181" spans="17:17">
      <c r="Q181" s="222">
        <v>0.9</v>
      </c>
    </row>
    <row r="182" spans="17:17">
      <c r="Q182" s="222">
        <v>0.91</v>
      </c>
    </row>
    <row r="183" spans="17:17">
      <c r="Q183" s="222">
        <v>0.92</v>
      </c>
    </row>
    <row r="184" spans="17:17">
      <c r="Q184" s="222">
        <v>0.93</v>
      </c>
    </row>
    <row r="185" spans="17:17">
      <c r="Q185" s="222">
        <v>0.94</v>
      </c>
    </row>
    <row r="186" spans="17:17">
      <c r="Q186" s="222">
        <v>0.95</v>
      </c>
    </row>
    <row r="187" spans="17:17">
      <c r="Q187" s="222">
        <v>0.96</v>
      </c>
    </row>
    <row r="188" spans="17:17">
      <c r="Q188" s="222">
        <v>0.97</v>
      </c>
    </row>
    <row r="189" spans="17:17">
      <c r="Q189" s="222">
        <v>0.98</v>
      </c>
    </row>
    <row r="190" spans="17:17">
      <c r="Q190" s="222">
        <v>0.99</v>
      </c>
    </row>
    <row r="191" spans="17:17">
      <c r="Q191" s="222">
        <v>1.0000000000000007</v>
      </c>
    </row>
  </sheetData>
  <sheetProtection algorithmName="SHA-512" hashValue="+uKqthE96giu+lxTzgl9Sy6CTfgRc2RnKgAE9c6LMe3qCzKYlHRkYcBoMe5UgqglywNDibASJ3mqWrAj5mg8Pg==" saltValue="nW4JVAFVQRceoywlfcJQFA==" spinCount="100000" sheet="1" objects="1" scenarios="1" selectLockedCells="1"/>
  <mergeCells count="60">
    <mergeCell ref="AT101:AW101"/>
    <mergeCell ref="AX101:BA101"/>
    <mergeCell ref="BC101:BD101"/>
    <mergeCell ref="BF101:BS101"/>
    <mergeCell ref="BT101:CA101"/>
    <mergeCell ref="AP101:AS101"/>
    <mergeCell ref="B101:G101"/>
    <mergeCell ref="H101:I101"/>
    <mergeCell ref="J101:K101"/>
    <mergeCell ref="L101:M101"/>
    <mergeCell ref="N101:O101"/>
    <mergeCell ref="P101:W101"/>
    <mergeCell ref="X101:AA101"/>
    <mergeCell ref="AB101:AE101"/>
    <mergeCell ref="AF101:AH101"/>
    <mergeCell ref="AI101:AK101"/>
    <mergeCell ref="AL101:AO101"/>
    <mergeCell ref="B91:O91"/>
    <mergeCell ref="B66:C66"/>
    <mergeCell ref="C67:O67"/>
    <mergeCell ref="C68:O68"/>
    <mergeCell ref="C69:K69"/>
    <mergeCell ref="C70:O70"/>
    <mergeCell ref="C71:O71"/>
    <mergeCell ref="B74:O74"/>
    <mergeCell ref="B75:C75"/>
    <mergeCell ref="C76:O76"/>
    <mergeCell ref="C82:O82"/>
    <mergeCell ref="F87:O87"/>
    <mergeCell ref="B65:O65"/>
    <mergeCell ref="B32:O32"/>
    <mergeCell ref="B34:O34"/>
    <mergeCell ref="B35:C35"/>
    <mergeCell ref="D35:E35"/>
    <mergeCell ref="G35:H35"/>
    <mergeCell ref="J35:K35"/>
    <mergeCell ref="M35:N35"/>
    <mergeCell ref="B36:C36"/>
    <mergeCell ref="D41:E41"/>
    <mergeCell ref="B45:O45"/>
    <mergeCell ref="B46:C46"/>
    <mergeCell ref="C54:O54"/>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9">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xr:uid="{EAB0C873-A085-234A-8380-27D8B4A333A9}">
      <formula1>2.01</formula1>
    </dataValidation>
    <dataValidation type="decimal" operator="lessThan" allowBlank="1" showInputMessage="1" showErrorMessage="1" sqref="D38:E38 G38:H38 J38:K38 M38:N38" xr:uid="{52A0BAE2-A31F-1749-BAD3-5D89B463033C}">
      <formula1>9.68</formula1>
    </dataValidation>
    <dataValidation type="list" allowBlank="1" showInputMessage="1" showErrorMessage="1" sqref="D83:D86 E16:E17 D77:D80" xr:uid="{2DC1BBCA-EE3D-C040-833A-871CADDB5F17}">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6 E50:E52 D50:D53" xr:uid="{3A8A92B2-CBCD-3F40-A853-2387BCCA7FEE}"/>
    <dataValidation type="decimal" operator="lessThan" allowBlank="1" showInputMessage="1" showErrorMessage="1" errorTitle="Onjuist" error="De ingevoerde waarde komt niet overeen met de range zoals door de Inlener vastgesteld." promptTitle="leegloop in dagen" prompt="Voer de voorziening voor leegloop in." sqref="J39:K39 M39:N39" xr:uid="{11631F91-C671-B14B-8857-B7F7BFB0429A}">
      <formula1>6.01</formula1>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71BAB6B6-B56D-3A43-BB5A-D9FE61751308}"/>
    <dataValidation type="decimal" allowBlank="1" showInputMessage="1" showErrorMessage="1" sqref="D59 D42" xr:uid="{3DEAFFB9-063F-7140-99A2-1404716E840D}">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9809C169-8317-524B-A4EE-A2F4CDDCD681}"/>
    <dataValidation type="list" allowBlank="1" showInputMessage="1" showErrorMessage="1" sqref="E18" xr:uid="{DEBC1FEA-A7D6-DB43-9359-1E2018B8CBAA}">
      <formula1>$R$18:$R$21</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137A-9CC3-7841-BEF8-A8E80BD697A1}">
  <sheetPr>
    <pageSetUpPr fitToPage="1"/>
  </sheetPr>
  <dimension ref="A1:AC1018"/>
  <sheetViews>
    <sheetView showGridLines="0" showRowColHeaders="0" zoomScale="108" zoomScaleNormal="130" workbookViewId="0">
      <selection activeCell="M5" sqref="M5"/>
    </sheetView>
  </sheetViews>
  <sheetFormatPr baseColWidth="10" defaultColWidth="11.1640625" defaultRowHeight="15" customHeight="1"/>
  <cols>
    <col min="1" max="1" width="6.5" style="267" customWidth="1"/>
    <col min="2" max="2" width="21.6640625" style="267" customWidth="1"/>
    <col min="3" max="3" width="18.5" style="267" customWidth="1"/>
    <col min="4" max="4" width="3.83203125" style="267" customWidth="1"/>
    <col min="5" max="5" width="23" style="267" customWidth="1"/>
    <col min="6" max="6" width="15" style="267" customWidth="1"/>
    <col min="7" max="7" width="13.5" style="267" customWidth="1"/>
    <col min="8" max="8" width="21.6640625" style="267" customWidth="1"/>
    <col min="9" max="9" width="18.5" style="267" customWidth="1"/>
    <col min="10" max="10" width="3.83203125" style="267" customWidth="1"/>
    <col min="11" max="11" width="18.5" style="267" customWidth="1"/>
    <col min="12" max="12" width="15" style="267" customWidth="1"/>
    <col min="13" max="13" width="13.1640625" style="267" customWidth="1"/>
    <col min="14" max="14" width="7.83203125" style="267" customWidth="1"/>
    <col min="15" max="15" width="6.5" style="267" hidden="1" customWidth="1"/>
    <col min="16" max="16" width="13.83203125" style="267" hidden="1" customWidth="1"/>
    <col min="17" max="18" width="6.5" style="267" hidden="1" customWidth="1"/>
    <col min="19" max="26" width="6.5" style="267" customWidth="1"/>
    <col min="27" max="29" width="8.6640625" style="267" customWidth="1"/>
    <col min="30" max="16384" width="11.1640625" style="267"/>
  </cols>
  <sheetData>
    <row r="1" spans="1:29" ht="18" customHeight="1">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6"/>
      <c r="AB1" s="266"/>
      <c r="AC1" s="266"/>
    </row>
    <row r="2" spans="1:29" ht="18" customHeight="1">
      <c r="A2" s="265"/>
      <c r="B2" s="265"/>
      <c r="C2" s="265"/>
      <c r="D2" s="265"/>
      <c r="E2" s="266"/>
      <c r="F2" s="268"/>
      <c r="G2" s="268"/>
      <c r="H2" s="268"/>
      <c r="I2" s="268"/>
      <c r="J2" s="268"/>
      <c r="K2" s="268"/>
      <c r="L2" s="268"/>
      <c r="M2" s="265"/>
      <c r="N2" s="265"/>
      <c r="O2" s="265"/>
      <c r="P2" s="265"/>
      <c r="Q2" s="265"/>
      <c r="R2" s="265"/>
      <c r="S2" s="265"/>
      <c r="T2" s="265"/>
      <c r="U2" s="265"/>
      <c r="V2" s="265"/>
      <c r="W2" s="265"/>
      <c r="X2" s="265"/>
      <c r="Y2" s="265"/>
      <c r="Z2" s="265"/>
      <c r="AA2" s="266"/>
      <c r="AB2" s="266"/>
      <c r="AC2" s="266"/>
    </row>
    <row r="3" spans="1:29" ht="30">
      <c r="A3" s="265"/>
      <c r="B3" s="265"/>
      <c r="C3" s="265"/>
      <c r="D3" s="265"/>
      <c r="E3" s="268"/>
      <c r="F3" s="268"/>
      <c r="G3" s="268"/>
      <c r="H3" s="268"/>
      <c r="I3" s="268"/>
      <c r="J3" s="268"/>
      <c r="K3" s="268"/>
      <c r="L3" s="268"/>
      <c r="M3" s="269" t="s">
        <v>182</v>
      </c>
      <c r="N3" s="265"/>
      <c r="O3" s="265"/>
      <c r="P3" s="265"/>
      <c r="Q3" s="265"/>
      <c r="R3" s="265"/>
      <c r="S3" s="265"/>
      <c r="T3" s="265"/>
      <c r="U3" s="265"/>
      <c r="V3" s="265"/>
      <c r="W3" s="265"/>
      <c r="X3" s="265"/>
      <c r="Y3" s="265"/>
      <c r="Z3" s="265"/>
      <c r="AA3" s="266"/>
      <c r="AB3" s="266"/>
      <c r="AC3" s="266"/>
    </row>
    <row r="4" spans="1:29" ht="18" customHeight="1">
      <c r="A4" s="265"/>
      <c r="B4" s="266"/>
      <c r="C4" s="265"/>
      <c r="D4" s="265"/>
      <c r="E4" s="265"/>
      <c r="F4" s="265"/>
      <c r="G4" s="265"/>
      <c r="H4" s="265"/>
      <c r="I4" s="265"/>
      <c r="J4" s="265"/>
      <c r="K4" s="265"/>
      <c r="L4" s="265"/>
      <c r="M4" s="265"/>
      <c r="N4" s="265"/>
      <c r="O4" s="265"/>
      <c r="P4" s="265"/>
      <c r="Q4" s="265"/>
      <c r="R4" s="265"/>
      <c r="S4" s="265"/>
      <c r="T4" s="265"/>
      <c r="U4" s="265"/>
      <c r="V4" s="265"/>
      <c r="W4" s="265"/>
      <c r="X4" s="265"/>
      <c r="Y4" s="265"/>
      <c r="Z4" s="265"/>
      <c r="AA4" s="266"/>
      <c r="AB4" s="266"/>
      <c r="AC4" s="266"/>
    </row>
    <row r="5" spans="1:29" ht="18" customHeight="1">
      <c r="A5" s="265"/>
      <c r="B5" s="266"/>
      <c r="C5" s="265"/>
      <c r="D5" s="265"/>
      <c r="E5" s="265"/>
      <c r="F5" s="265"/>
      <c r="G5" s="265"/>
      <c r="H5" s="265"/>
      <c r="I5" s="265"/>
      <c r="J5" s="265"/>
      <c r="K5" s="265"/>
      <c r="L5" s="265"/>
      <c r="M5" s="265"/>
      <c r="N5" s="265"/>
      <c r="O5" s="265"/>
      <c r="P5" s="265"/>
      <c r="Q5" s="265"/>
      <c r="R5" s="265"/>
      <c r="S5" s="265"/>
      <c r="T5" s="265"/>
      <c r="U5" s="265"/>
      <c r="V5" s="265"/>
      <c r="W5" s="265"/>
      <c r="X5" s="265"/>
      <c r="Y5" s="265"/>
      <c r="Z5" s="265"/>
      <c r="AA5" s="266"/>
      <c r="AB5" s="266"/>
      <c r="AC5" s="266"/>
    </row>
    <row r="6" spans="1:29" ht="37.5" customHeight="1">
      <c r="A6" s="265"/>
      <c r="B6" s="270" t="s">
        <v>183</v>
      </c>
      <c r="C6" s="271"/>
      <c r="D6" s="271"/>
      <c r="E6" s="272">
        <v>45292</v>
      </c>
      <c r="F6" s="273" t="s">
        <v>184</v>
      </c>
      <c r="G6" s="274">
        <v>45657</v>
      </c>
      <c r="H6" s="275" t="s">
        <v>185</v>
      </c>
      <c r="I6" s="276"/>
      <c r="J6" s="276"/>
      <c r="K6" s="276"/>
      <c r="L6" s="265"/>
      <c r="M6" s="265"/>
      <c r="N6" s="265"/>
      <c r="O6" s="265"/>
      <c r="P6" s="265"/>
      <c r="Q6" s="265"/>
      <c r="R6" s="265"/>
      <c r="S6" s="265"/>
      <c r="T6" s="265"/>
      <c r="U6" s="265"/>
      <c r="V6" s="265"/>
      <c r="W6" s="265"/>
      <c r="X6" s="265"/>
      <c r="Y6" s="265"/>
      <c r="Z6" s="265"/>
      <c r="AA6" s="265"/>
      <c r="AB6" s="265"/>
      <c r="AC6" s="265"/>
    </row>
    <row r="7" spans="1:29" ht="12" customHeight="1">
      <c r="A7" s="265"/>
      <c r="B7" s="277"/>
      <c r="C7" s="266"/>
      <c r="D7" s="266"/>
      <c r="E7" s="266"/>
      <c r="F7" s="278"/>
      <c r="G7" s="265"/>
      <c r="H7" s="265"/>
      <c r="I7" s="265"/>
      <c r="J7" s="265"/>
      <c r="K7" s="265"/>
      <c r="L7" s="265"/>
      <c r="M7" s="265"/>
      <c r="N7" s="265"/>
      <c r="O7" s="265"/>
      <c r="P7" s="265"/>
      <c r="Q7" s="265"/>
      <c r="R7" s="265"/>
      <c r="S7" s="265"/>
      <c r="T7" s="265"/>
      <c r="U7" s="265"/>
      <c r="V7" s="265"/>
      <c r="W7" s="265"/>
      <c r="X7" s="265"/>
      <c r="Y7" s="265"/>
      <c r="Z7" s="265"/>
      <c r="AA7" s="266"/>
      <c r="AB7" s="266"/>
      <c r="AC7" s="266"/>
    </row>
    <row r="8" spans="1:29" ht="37.5" customHeight="1">
      <c r="A8" s="265"/>
      <c r="B8" s="279" t="s">
        <v>186</v>
      </c>
      <c r="C8" s="280"/>
      <c r="D8" s="280"/>
      <c r="E8" s="280"/>
      <c r="F8" s="280"/>
      <c r="G8" s="266"/>
      <c r="H8" s="266"/>
      <c r="I8" s="265"/>
      <c r="J8" s="265"/>
      <c r="K8" s="265"/>
      <c r="L8" s="265"/>
      <c r="M8" s="265"/>
      <c r="N8" s="265"/>
      <c r="O8" s="265"/>
      <c r="P8" s="265"/>
      <c r="Q8" s="265"/>
      <c r="R8" s="265"/>
      <c r="S8" s="265"/>
      <c r="T8" s="265"/>
      <c r="U8" s="265"/>
      <c r="V8" s="265"/>
      <c r="W8" s="265"/>
      <c r="X8" s="265"/>
      <c r="Y8" s="265"/>
      <c r="Z8" s="265"/>
      <c r="AA8" s="265"/>
      <c r="AB8" s="265"/>
      <c r="AC8" s="265"/>
    </row>
    <row r="9" spans="1:29" ht="57">
      <c r="A9" s="265"/>
      <c r="B9" s="281" t="s">
        <v>187</v>
      </c>
      <c r="C9" s="281" t="s">
        <v>188</v>
      </c>
      <c r="D9" s="273"/>
      <c r="E9" s="281" t="s">
        <v>189</v>
      </c>
      <c r="F9" s="273" t="s">
        <v>190</v>
      </c>
      <c r="G9" s="266"/>
      <c r="H9" s="266"/>
      <c r="I9" s="265"/>
      <c r="J9" s="265"/>
      <c r="K9" s="265"/>
      <c r="L9" s="265"/>
      <c r="M9" s="265"/>
      <c r="N9" s="265"/>
      <c r="O9" s="265"/>
      <c r="P9" s="265"/>
      <c r="Q9" s="265"/>
      <c r="R9" s="265"/>
      <c r="S9" s="265"/>
      <c r="T9" s="265"/>
      <c r="U9" s="265"/>
      <c r="V9" s="265"/>
      <c r="W9" s="265"/>
      <c r="X9" s="265"/>
      <c r="Y9" s="265"/>
      <c r="Z9" s="265"/>
      <c r="AA9" s="265"/>
      <c r="AB9" s="265"/>
      <c r="AC9" s="265"/>
    </row>
    <row r="10" spans="1:29" ht="37.5" customHeight="1">
      <c r="A10" s="265"/>
      <c r="B10" s="254"/>
      <c r="C10" s="255"/>
      <c r="D10" s="282"/>
      <c r="E10" s="256"/>
      <c r="F10" s="283">
        <f>IFERROR(E10/C10,0)</f>
        <v>0</v>
      </c>
      <c r="G10" s="266"/>
      <c r="H10" s="266"/>
      <c r="I10" s="265"/>
      <c r="J10" s="265"/>
      <c r="K10" s="265"/>
      <c r="L10" s="265"/>
      <c r="M10" s="265"/>
      <c r="N10" s="265"/>
      <c r="O10" s="265"/>
      <c r="P10" s="265"/>
      <c r="Q10" s="265"/>
      <c r="R10" s="265"/>
      <c r="S10" s="265"/>
      <c r="T10" s="265"/>
      <c r="U10" s="265"/>
      <c r="V10" s="265"/>
      <c r="W10" s="265"/>
      <c r="X10" s="265"/>
      <c r="Y10" s="265"/>
      <c r="Z10" s="265"/>
      <c r="AA10" s="265"/>
      <c r="AB10" s="265"/>
      <c r="AC10" s="265"/>
    </row>
    <row r="11" spans="1:29" ht="27.75" customHeight="1">
      <c r="A11" s="265"/>
      <c r="B11" s="266"/>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6"/>
      <c r="AB11" s="266"/>
      <c r="AC11" s="266"/>
    </row>
    <row r="12" spans="1:29" ht="24.75" customHeight="1">
      <c r="A12" s="265"/>
      <c r="B12" s="279" t="s">
        <v>191</v>
      </c>
      <c r="C12" s="284"/>
      <c r="D12" s="284"/>
      <c r="E12" s="284"/>
      <c r="F12" s="284"/>
      <c r="G12" s="284"/>
      <c r="H12" s="284"/>
      <c r="I12" s="284"/>
      <c r="J12" s="284"/>
      <c r="K12" s="284"/>
      <c r="L12" s="284"/>
      <c r="M12" s="284"/>
      <c r="N12" s="265"/>
      <c r="O12" s="265"/>
      <c r="P12" s="265"/>
      <c r="Q12" s="265"/>
      <c r="R12" s="265"/>
      <c r="S12" s="265"/>
      <c r="T12" s="265"/>
      <c r="U12" s="265"/>
      <c r="V12" s="265"/>
      <c r="W12" s="265"/>
      <c r="X12" s="265"/>
      <c r="Y12" s="265"/>
      <c r="Z12" s="265"/>
      <c r="AA12" s="266"/>
      <c r="AB12" s="266"/>
      <c r="AC12" s="266"/>
    </row>
    <row r="13" spans="1:29" ht="18" customHeight="1">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6"/>
      <c r="AB13" s="266"/>
      <c r="AC13" s="266"/>
    </row>
    <row r="14" spans="1:29" ht="48" customHeight="1">
      <c r="A14" s="265"/>
      <c r="B14" s="285" t="s">
        <v>192</v>
      </c>
      <c r="C14" s="370" t="s">
        <v>193</v>
      </c>
      <c r="D14" s="371"/>
      <c r="E14" s="371"/>
      <c r="F14" s="371"/>
      <c r="G14" s="265"/>
      <c r="H14" s="285" t="s">
        <v>194</v>
      </c>
      <c r="I14" s="370" t="s">
        <v>193</v>
      </c>
      <c r="J14" s="371"/>
      <c r="K14" s="371"/>
      <c r="L14" s="371"/>
      <c r="M14" s="265"/>
      <c r="N14" s="265"/>
      <c r="O14" s="265"/>
      <c r="P14" s="265"/>
      <c r="Q14" s="265"/>
      <c r="R14" s="265"/>
      <c r="S14" s="265"/>
      <c r="T14" s="265"/>
      <c r="U14" s="265"/>
      <c r="V14" s="265"/>
      <c r="W14" s="265"/>
      <c r="X14" s="265"/>
      <c r="Y14" s="265"/>
      <c r="Z14" s="265"/>
      <c r="AA14" s="266"/>
      <c r="AB14" s="266"/>
      <c r="AC14" s="266"/>
    </row>
    <row r="15" spans="1:29" ht="57">
      <c r="A15" s="265"/>
      <c r="B15" s="273"/>
      <c r="C15" s="281" t="s">
        <v>195</v>
      </c>
      <c r="D15" s="273"/>
      <c r="E15" s="281" t="s">
        <v>196</v>
      </c>
      <c r="F15" s="273" t="s">
        <v>197</v>
      </c>
      <c r="G15" s="265"/>
      <c r="H15" s="273"/>
      <c r="I15" s="281" t="s">
        <v>195</v>
      </c>
      <c r="J15" s="273"/>
      <c r="K15" s="281" t="s">
        <v>196</v>
      </c>
      <c r="L15" s="273" t="s">
        <v>197</v>
      </c>
      <c r="M15" s="265"/>
      <c r="N15" s="265"/>
      <c r="O15" s="265"/>
      <c r="P15" s="265"/>
      <c r="Q15" s="265"/>
      <c r="R15" s="265"/>
      <c r="S15" s="265"/>
      <c r="T15" s="265"/>
      <c r="U15" s="265"/>
      <c r="V15" s="265"/>
      <c r="W15" s="265"/>
      <c r="X15" s="265"/>
      <c r="Y15" s="265"/>
      <c r="Z15" s="265"/>
      <c r="AA15" s="266"/>
      <c r="AB15" s="266"/>
      <c r="AC15" s="266"/>
    </row>
    <row r="16" spans="1:29" ht="34.5" customHeight="1">
      <c r="A16" s="265"/>
      <c r="B16" s="287" t="s">
        <v>198</v>
      </c>
      <c r="C16" s="257"/>
      <c r="D16" s="288"/>
      <c r="E16" s="258"/>
      <c r="F16" s="283">
        <f>IFERROR(E16/C16,0)</f>
        <v>0</v>
      </c>
      <c r="G16" s="289">
        <f>(M23/70)*20</f>
        <v>0</v>
      </c>
      <c r="H16" s="287" t="s">
        <v>198</v>
      </c>
      <c r="I16" s="257"/>
      <c r="J16" s="288"/>
      <c r="K16" s="258"/>
      <c r="L16" s="283">
        <f>IFERROR(K16/I16,0)</f>
        <v>0</v>
      </c>
      <c r="M16" s="289">
        <f>(M24/70)*20</f>
        <v>0</v>
      </c>
      <c r="N16" s="265" t="str">
        <f>IF(L16&gt;M16,"waarde groter dan toegestaan","")</f>
        <v/>
      </c>
      <c r="O16" s="265"/>
      <c r="P16" s="265"/>
      <c r="Q16" s="265"/>
      <c r="R16" s="265"/>
      <c r="S16" s="265"/>
      <c r="T16" s="265"/>
      <c r="U16" s="265"/>
      <c r="V16" s="265"/>
      <c r="W16" s="265"/>
      <c r="X16" s="265"/>
      <c r="Y16" s="265"/>
      <c r="Z16" s="265"/>
      <c r="AA16" s="266"/>
      <c r="AB16" s="266"/>
      <c r="AC16" s="266"/>
    </row>
    <row r="17" spans="1:29" ht="34.5" customHeight="1">
      <c r="A17" s="265"/>
      <c r="B17" s="273" t="s">
        <v>199</v>
      </c>
      <c r="C17" s="259"/>
      <c r="D17" s="290"/>
      <c r="E17" s="260"/>
      <c r="F17" s="291">
        <f>IFERROR(E17/C17,0)</f>
        <v>0</v>
      </c>
      <c r="G17" s="289">
        <f>(M31/70)*20</f>
        <v>0</v>
      </c>
      <c r="H17" s="273" t="s">
        <v>199</v>
      </c>
      <c r="I17" s="259"/>
      <c r="J17" s="290"/>
      <c r="K17" s="260"/>
      <c r="L17" s="291">
        <f>IFERROR(K17/I17,0)</f>
        <v>0</v>
      </c>
      <c r="M17" s="289">
        <f>(M32/70)*20</f>
        <v>0</v>
      </c>
      <c r="N17" s="265" t="str">
        <f>IF(L17&gt;M17,"waarde groter dan toegestaan","")</f>
        <v/>
      </c>
      <c r="O17" s="265"/>
      <c r="P17" s="265"/>
      <c r="Q17" s="265"/>
      <c r="R17" s="265"/>
      <c r="S17" s="265"/>
      <c r="T17" s="265"/>
      <c r="U17" s="265"/>
      <c r="V17" s="265"/>
      <c r="W17" s="265"/>
      <c r="X17" s="265"/>
      <c r="Y17" s="265"/>
      <c r="Z17" s="265"/>
      <c r="AA17" s="266"/>
      <c r="AB17" s="266"/>
      <c r="AC17" s="266"/>
    </row>
    <row r="18" spans="1:29" ht="18" customHeight="1">
      <c r="A18" s="265"/>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6"/>
      <c r="AB18" s="266"/>
      <c r="AC18" s="266"/>
    </row>
    <row r="19" spans="1:29" ht="27.75" customHeight="1">
      <c r="A19" s="265"/>
      <c r="B19" s="279" t="s">
        <v>200</v>
      </c>
      <c r="C19" s="284"/>
      <c r="D19" s="284"/>
      <c r="E19" s="284"/>
      <c r="F19" s="284"/>
      <c r="G19" s="284"/>
      <c r="H19" s="284"/>
      <c r="I19" s="284"/>
      <c r="J19" s="284"/>
      <c r="K19" s="284"/>
      <c r="L19" s="284"/>
      <c r="M19" s="284"/>
      <c r="N19" s="265"/>
      <c r="O19" s="265"/>
      <c r="P19" s="265"/>
      <c r="Q19" s="265"/>
      <c r="R19" s="265"/>
      <c r="S19" s="265"/>
      <c r="T19" s="265"/>
      <c r="U19" s="265"/>
      <c r="V19" s="265"/>
      <c r="W19" s="265"/>
      <c r="X19" s="265"/>
      <c r="Y19" s="265"/>
      <c r="Z19" s="265"/>
      <c r="AA19" s="266"/>
      <c r="AB19" s="266"/>
      <c r="AC19" s="266"/>
    </row>
    <row r="20" spans="1:29" ht="18" customHeight="1">
      <c r="A20" s="265"/>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6"/>
      <c r="AB20" s="266"/>
      <c r="AC20" s="266"/>
    </row>
    <row r="21" spans="1:29" ht="48" customHeight="1">
      <c r="A21" s="265"/>
      <c r="B21" s="286" t="s">
        <v>201</v>
      </c>
      <c r="C21" s="370" t="s">
        <v>202</v>
      </c>
      <c r="D21" s="371"/>
      <c r="E21" s="371"/>
      <c r="F21" s="371"/>
      <c r="G21" s="265"/>
      <c r="H21" s="286" t="s">
        <v>201</v>
      </c>
      <c r="I21" s="284" t="s">
        <v>203</v>
      </c>
      <c r="J21" s="284"/>
      <c r="K21" s="284"/>
      <c r="L21" s="284"/>
      <c r="M21" s="284"/>
      <c r="N21" s="265"/>
      <c r="O21" s="265"/>
      <c r="P21" s="265"/>
      <c r="Q21" s="265"/>
      <c r="R21" s="265"/>
      <c r="S21" s="265"/>
      <c r="T21" s="265"/>
      <c r="U21" s="265"/>
      <c r="V21" s="265"/>
      <c r="W21" s="265"/>
      <c r="X21" s="265"/>
      <c r="Y21" s="265"/>
      <c r="Z21" s="265"/>
      <c r="AA21" s="266"/>
      <c r="AB21" s="266"/>
      <c r="AC21" s="266"/>
    </row>
    <row r="22" spans="1:29" ht="57">
      <c r="A22" s="265"/>
      <c r="B22" s="273" t="s">
        <v>204</v>
      </c>
      <c r="C22" s="281" t="s">
        <v>205</v>
      </c>
      <c r="D22" s="273"/>
      <c r="E22" s="281" t="s">
        <v>206</v>
      </c>
      <c r="F22" s="273" t="s">
        <v>207</v>
      </c>
      <c r="G22" s="265"/>
      <c r="H22" s="273" t="s">
        <v>204</v>
      </c>
      <c r="I22" s="281" t="s">
        <v>188</v>
      </c>
      <c r="J22" s="273"/>
      <c r="K22" s="281" t="s">
        <v>208</v>
      </c>
      <c r="L22" s="273" t="s">
        <v>207</v>
      </c>
      <c r="M22" s="273" t="s">
        <v>209</v>
      </c>
      <c r="N22" s="265"/>
      <c r="O22" s="265"/>
      <c r="P22" s="265"/>
      <c r="Q22" s="265"/>
      <c r="R22" s="265"/>
      <c r="S22" s="265"/>
      <c r="T22" s="265"/>
      <c r="U22" s="265"/>
      <c r="V22" s="265"/>
      <c r="W22" s="265"/>
      <c r="X22" s="265"/>
      <c r="Y22" s="265"/>
      <c r="Z22" s="265"/>
      <c r="AA22" s="266"/>
      <c r="AB22" s="266"/>
      <c r="AC22" s="266"/>
    </row>
    <row r="23" spans="1:29" ht="34.5" customHeight="1">
      <c r="A23" s="265"/>
      <c r="B23" s="287" t="s">
        <v>210</v>
      </c>
      <c r="C23" s="257"/>
      <c r="D23" s="288"/>
      <c r="E23" s="258"/>
      <c r="F23" s="283">
        <f>IFERROR(E23/C23,0)</f>
        <v>0</v>
      </c>
      <c r="G23" s="265"/>
      <c r="H23" s="287" t="s">
        <v>210</v>
      </c>
      <c r="I23" s="257"/>
      <c r="J23" s="288"/>
      <c r="K23" s="258"/>
      <c r="L23" s="283">
        <f>IFERROR(K23/I23,0)</f>
        <v>0</v>
      </c>
      <c r="M23" s="283">
        <f>L23+F23</f>
        <v>0</v>
      </c>
      <c r="N23" s="265"/>
      <c r="O23" s="265"/>
      <c r="P23" s="265"/>
      <c r="Q23" s="265"/>
      <c r="R23" s="265"/>
      <c r="S23" s="265"/>
      <c r="T23" s="265"/>
      <c r="U23" s="265"/>
      <c r="V23" s="265"/>
      <c r="W23" s="265"/>
      <c r="X23" s="265"/>
      <c r="Y23" s="265"/>
      <c r="Z23" s="265"/>
      <c r="AA23" s="266"/>
      <c r="AB23" s="266"/>
      <c r="AC23" s="266"/>
    </row>
    <row r="24" spans="1:29" ht="34.5" customHeight="1">
      <c r="A24" s="265"/>
      <c r="B24" s="273" t="s">
        <v>211</v>
      </c>
      <c r="C24" s="257"/>
      <c r="D24" s="292"/>
      <c r="E24" s="258"/>
      <c r="F24" s="291">
        <f>IFERROR(E24/C24,0)</f>
        <v>0</v>
      </c>
      <c r="G24" s="265"/>
      <c r="H24" s="273" t="s">
        <v>211</v>
      </c>
      <c r="I24" s="257"/>
      <c r="J24" s="292"/>
      <c r="K24" s="258"/>
      <c r="L24" s="291">
        <f>IFERROR(K24/I24,0)</f>
        <v>0</v>
      </c>
      <c r="M24" s="291">
        <f>L24+F24</f>
        <v>0</v>
      </c>
      <c r="N24" s="265"/>
      <c r="O24" s="265"/>
      <c r="P24" s="265"/>
      <c r="Q24" s="265"/>
      <c r="R24" s="265"/>
      <c r="S24" s="265"/>
      <c r="T24" s="265"/>
      <c r="U24" s="265"/>
      <c r="V24" s="265"/>
      <c r="W24" s="265"/>
      <c r="X24" s="265"/>
      <c r="Y24" s="265"/>
      <c r="Z24" s="265"/>
      <c r="AA24" s="266"/>
      <c r="AB24" s="266"/>
      <c r="AC24" s="266"/>
    </row>
    <row r="25" spans="1:29" ht="34.5" customHeight="1">
      <c r="A25" s="265"/>
      <c r="B25" s="287" t="s">
        <v>212</v>
      </c>
      <c r="C25" s="259"/>
      <c r="D25" s="293"/>
      <c r="E25" s="260"/>
      <c r="F25" s="283">
        <f>IFERROR(E25/C25,0)</f>
        <v>0</v>
      </c>
      <c r="G25" s="265"/>
      <c r="H25" s="287" t="s">
        <v>212</v>
      </c>
      <c r="I25" s="259"/>
      <c r="J25" s="293"/>
      <c r="K25" s="260"/>
      <c r="L25" s="283">
        <f>IFERROR(K25/I25,0)</f>
        <v>0</v>
      </c>
      <c r="M25" s="283">
        <f>L25+F25</f>
        <v>0</v>
      </c>
      <c r="N25" s="265"/>
      <c r="O25" s="265"/>
      <c r="P25" s="265"/>
      <c r="Q25" s="265"/>
      <c r="R25" s="265"/>
      <c r="S25" s="265"/>
      <c r="T25" s="265"/>
      <c r="U25" s="265"/>
      <c r="V25" s="265"/>
      <c r="W25" s="265"/>
      <c r="X25" s="265"/>
      <c r="Y25" s="265"/>
      <c r="Z25" s="265"/>
      <c r="AA25" s="266"/>
      <c r="AB25" s="266"/>
      <c r="AC25" s="266"/>
    </row>
    <row r="26" spans="1:29" ht="34.5" customHeight="1">
      <c r="A26" s="265"/>
      <c r="B26" s="273" t="s">
        <v>213</v>
      </c>
      <c r="C26" s="261"/>
      <c r="D26" s="294"/>
      <c r="E26" s="262"/>
      <c r="F26" s="291">
        <f>IFERROR(E26/C26,0)</f>
        <v>0</v>
      </c>
      <c r="G26" s="265"/>
      <c r="H26" s="273" t="s">
        <v>213</v>
      </c>
      <c r="I26" s="261"/>
      <c r="J26" s="294"/>
      <c r="K26" s="262"/>
      <c r="L26" s="291">
        <f>IFERROR(K26/I26,0)</f>
        <v>0</v>
      </c>
      <c r="M26" s="291">
        <f>L26+F26</f>
        <v>0</v>
      </c>
      <c r="N26" s="265"/>
      <c r="O26" s="265"/>
      <c r="P26" s="265"/>
      <c r="Q26" s="265"/>
      <c r="R26" s="265"/>
      <c r="S26" s="265"/>
      <c r="T26" s="265"/>
      <c r="U26" s="265"/>
      <c r="V26" s="265"/>
      <c r="W26" s="265"/>
      <c r="X26" s="265"/>
      <c r="Y26" s="265"/>
      <c r="Z26" s="265"/>
      <c r="AA26" s="266"/>
      <c r="AB26" s="266"/>
      <c r="AC26" s="266"/>
    </row>
    <row r="27" spans="1:29" ht="34.5" customHeight="1">
      <c r="A27" s="265"/>
      <c r="B27" s="287"/>
      <c r="C27" s="295">
        <f>+SUM(C23:C26)</f>
        <v>0</v>
      </c>
      <c r="D27" s="265"/>
      <c r="E27" s="295">
        <f>+SUM(E23:E26)</f>
        <v>0</v>
      </c>
      <c r="F27" s="283">
        <f>IFERROR(E27/C27,0)</f>
        <v>0</v>
      </c>
      <c r="G27" s="265"/>
      <c r="H27" s="287"/>
      <c r="I27" s="295">
        <f>+SUM(I23:I26)</f>
        <v>0</v>
      </c>
      <c r="J27" s="265"/>
      <c r="K27" s="295">
        <f>+SUM(K23:K26)</f>
        <v>0</v>
      </c>
      <c r="L27" s="283">
        <f>IFERROR(K27/I27,0)</f>
        <v>0</v>
      </c>
      <c r="M27" s="283">
        <f>L27+F27</f>
        <v>0</v>
      </c>
      <c r="N27" s="265"/>
      <c r="O27" s="265"/>
      <c r="P27" s="265"/>
      <c r="Q27" s="265"/>
      <c r="R27" s="265"/>
      <c r="S27" s="265"/>
      <c r="T27" s="265"/>
      <c r="U27" s="265"/>
      <c r="V27" s="265"/>
      <c r="W27" s="265"/>
      <c r="X27" s="265"/>
      <c r="Y27" s="265"/>
      <c r="Z27" s="265"/>
      <c r="AA27" s="266"/>
      <c r="AB27" s="266"/>
      <c r="AC27" s="266"/>
    </row>
    <row r="28" spans="1:29" ht="18" customHeight="1">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6"/>
      <c r="AB28" s="266"/>
      <c r="AC28" s="266"/>
    </row>
    <row r="29" spans="1:29" ht="52.5" customHeight="1">
      <c r="A29" s="265"/>
      <c r="B29" s="286" t="s">
        <v>214</v>
      </c>
      <c r="C29" s="370" t="s">
        <v>202</v>
      </c>
      <c r="D29" s="371"/>
      <c r="E29" s="371"/>
      <c r="F29" s="371"/>
      <c r="G29" s="265"/>
      <c r="H29" s="286" t="s">
        <v>214</v>
      </c>
      <c r="I29" s="284" t="s">
        <v>203</v>
      </c>
      <c r="J29" s="284"/>
      <c r="K29" s="284"/>
      <c r="L29" s="284"/>
      <c r="M29" s="284"/>
      <c r="N29" s="265"/>
      <c r="O29" s="265"/>
      <c r="P29" s="265"/>
      <c r="Q29" s="265"/>
      <c r="R29" s="265"/>
      <c r="S29" s="265"/>
      <c r="T29" s="265"/>
      <c r="U29" s="265"/>
      <c r="V29" s="265"/>
      <c r="W29" s="265"/>
      <c r="X29" s="265"/>
      <c r="Y29" s="265"/>
      <c r="Z29" s="265"/>
      <c r="AA29" s="266"/>
      <c r="AB29" s="266"/>
      <c r="AC29" s="266"/>
    </row>
    <row r="30" spans="1:29" ht="57">
      <c r="A30" s="265"/>
      <c r="B30" s="273" t="s">
        <v>204</v>
      </c>
      <c r="C30" s="281" t="s">
        <v>205</v>
      </c>
      <c r="D30" s="273"/>
      <c r="E30" s="281" t="s">
        <v>206</v>
      </c>
      <c r="F30" s="273" t="s">
        <v>207</v>
      </c>
      <c r="G30" s="265"/>
      <c r="H30" s="273" t="s">
        <v>204</v>
      </c>
      <c r="I30" s="281" t="s">
        <v>188</v>
      </c>
      <c r="J30" s="273"/>
      <c r="K30" s="281" t="s">
        <v>208</v>
      </c>
      <c r="L30" s="273" t="s">
        <v>207</v>
      </c>
      <c r="M30" s="273" t="s">
        <v>209</v>
      </c>
      <c r="N30" s="265"/>
      <c r="O30" s="265"/>
      <c r="P30" s="265"/>
      <c r="Q30" s="265"/>
      <c r="R30" s="265"/>
      <c r="S30" s="265"/>
      <c r="T30" s="265"/>
      <c r="U30" s="265"/>
      <c r="V30" s="265"/>
      <c r="W30" s="265"/>
      <c r="X30" s="265"/>
      <c r="Y30" s="265"/>
      <c r="Z30" s="265"/>
      <c r="AA30" s="266"/>
      <c r="AB30" s="266"/>
      <c r="AC30" s="266"/>
    </row>
    <row r="31" spans="1:29" ht="34.5" customHeight="1">
      <c r="A31" s="265"/>
      <c r="B31" s="287" t="s">
        <v>210</v>
      </c>
      <c r="C31" s="257"/>
      <c r="D31" s="288"/>
      <c r="E31" s="258"/>
      <c r="F31" s="283">
        <f t="shared" ref="F31:F36" si="0">IFERROR(E31/C31,0)</f>
        <v>0</v>
      </c>
      <c r="G31" s="265"/>
      <c r="H31" s="287" t="s">
        <v>215</v>
      </c>
      <c r="I31" s="257"/>
      <c r="J31" s="288"/>
      <c r="K31" s="258"/>
      <c r="L31" s="283">
        <f t="shared" ref="L31:L36" si="1">IFERROR(K31/I31,0)</f>
        <v>0</v>
      </c>
      <c r="M31" s="283">
        <f t="shared" ref="M31:M36" si="2">L31+F31</f>
        <v>0</v>
      </c>
      <c r="N31" s="265"/>
      <c r="O31" s="265"/>
      <c r="P31" s="265"/>
      <c r="Q31" s="265"/>
      <c r="R31" s="265"/>
      <c r="S31" s="265"/>
      <c r="T31" s="265"/>
      <c r="U31" s="265"/>
      <c r="V31" s="265"/>
      <c r="W31" s="265"/>
      <c r="X31" s="265"/>
      <c r="Y31" s="265"/>
      <c r="Z31" s="265"/>
      <c r="AA31" s="266"/>
      <c r="AB31" s="266"/>
      <c r="AC31" s="266"/>
    </row>
    <row r="32" spans="1:29" ht="34.5" customHeight="1">
      <c r="A32" s="265"/>
      <c r="B32" s="273" t="s">
        <v>211</v>
      </c>
      <c r="C32" s="257"/>
      <c r="D32" s="292"/>
      <c r="E32" s="258"/>
      <c r="F32" s="291">
        <f t="shared" si="0"/>
        <v>0</v>
      </c>
      <c r="G32" s="265"/>
      <c r="H32" s="273" t="s">
        <v>211</v>
      </c>
      <c r="I32" s="257"/>
      <c r="J32" s="292"/>
      <c r="K32" s="258"/>
      <c r="L32" s="291">
        <f t="shared" si="1"/>
        <v>0</v>
      </c>
      <c r="M32" s="291">
        <f t="shared" si="2"/>
        <v>0</v>
      </c>
      <c r="N32" s="265"/>
      <c r="O32" s="265"/>
      <c r="P32" s="265"/>
      <c r="Q32" s="265"/>
      <c r="R32" s="265"/>
      <c r="S32" s="265"/>
      <c r="T32" s="265"/>
      <c r="U32" s="265"/>
      <c r="V32" s="265"/>
      <c r="W32" s="265"/>
      <c r="X32" s="265"/>
      <c r="Y32" s="265"/>
      <c r="Z32" s="265"/>
      <c r="AA32" s="266"/>
      <c r="AB32" s="266"/>
      <c r="AC32" s="266"/>
    </row>
    <row r="33" spans="1:29" ht="34.5" customHeight="1">
      <c r="A33" s="265"/>
      <c r="B33" s="287" t="s">
        <v>212</v>
      </c>
      <c r="C33" s="259"/>
      <c r="D33" s="293"/>
      <c r="E33" s="260"/>
      <c r="F33" s="283">
        <f t="shared" si="0"/>
        <v>0</v>
      </c>
      <c r="G33" s="265"/>
      <c r="H33" s="287" t="s">
        <v>212</v>
      </c>
      <c r="I33" s="259"/>
      <c r="J33" s="293"/>
      <c r="K33" s="260"/>
      <c r="L33" s="283">
        <f t="shared" si="1"/>
        <v>0</v>
      </c>
      <c r="M33" s="283">
        <f t="shared" si="2"/>
        <v>0</v>
      </c>
      <c r="N33" s="265"/>
      <c r="O33" s="265"/>
      <c r="P33" s="265"/>
      <c r="Q33" s="265"/>
      <c r="R33" s="265"/>
      <c r="S33" s="265"/>
      <c r="T33" s="265"/>
      <c r="U33" s="265"/>
      <c r="V33" s="265"/>
      <c r="W33" s="265"/>
      <c r="X33" s="265"/>
      <c r="Y33" s="265"/>
      <c r="Z33" s="265"/>
      <c r="AA33" s="266"/>
      <c r="AB33" s="266"/>
      <c r="AC33" s="266"/>
    </row>
    <row r="34" spans="1:29" ht="34.5" customHeight="1">
      <c r="A34" s="265"/>
      <c r="B34" s="273" t="s">
        <v>213</v>
      </c>
      <c r="C34" s="261"/>
      <c r="D34" s="294"/>
      <c r="E34" s="262"/>
      <c r="F34" s="291">
        <f t="shared" si="0"/>
        <v>0</v>
      </c>
      <c r="G34" s="265"/>
      <c r="H34" s="273" t="s">
        <v>213</v>
      </c>
      <c r="I34" s="261"/>
      <c r="J34" s="294"/>
      <c r="K34" s="262"/>
      <c r="L34" s="291">
        <f t="shared" si="1"/>
        <v>0</v>
      </c>
      <c r="M34" s="291">
        <f t="shared" si="2"/>
        <v>0</v>
      </c>
      <c r="N34" s="265"/>
      <c r="O34" s="265"/>
      <c r="P34" s="265"/>
      <c r="Q34" s="265"/>
      <c r="R34" s="265"/>
      <c r="S34" s="265"/>
      <c r="T34" s="265"/>
      <c r="U34" s="265"/>
      <c r="V34" s="265"/>
      <c r="W34" s="265"/>
      <c r="X34" s="265"/>
      <c r="Y34" s="265"/>
      <c r="Z34" s="265"/>
      <c r="AA34" s="266"/>
      <c r="AB34" s="266"/>
      <c r="AC34" s="266"/>
    </row>
    <row r="35" spans="1:29" ht="34.5" customHeight="1">
      <c r="A35" s="265"/>
      <c r="B35" s="287"/>
      <c r="C35" s="295">
        <f>+SUM(C31:C34)</f>
        <v>0</v>
      </c>
      <c r="D35" s="265"/>
      <c r="E35" s="295">
        <f>+SUM(E31:E34)</f>
        <v>0</v>
      </c>
      <c r="F35" s="283">
        <f t="shared" si="0"/>
        <v>0</v>
      </c>
      <c r="G35" s="265"/>
      <c r="H35" s="287"/>
      <c r="I35" s="295">
        <f>+SUM(I31:I34)</f>
        <v>0</v>
      </c>
      <c r="J35" s="265"/>
      <c r="K35" s="295">
        <f>+SUM(K31:K34)</f>
        <v>0</v>
      </c>
      <c r="L35" s="283">
        <f t="shared" si="1"/>
        <v>0</v>
      </c>
      <c r="M35" s="283">
        <f t="shared" si="2"/>
        <v>0</v>
      </c>
      <c r="N35" s="265"/>
      <c r="O35" s="265"/>
      <c r="P35" s="265"/>
      <c r="Q35" s="265"/>
      <c r="R35" s="265"/>
      <c r="S35" s="265"/>
      <c r="T35" s="265"/>
      <c r="U35" s="265"/>
      <c r="V35" s="265"/>
      <c r="W35" s="265"/>
      <c r="X35" s="265"/>
      <c r="Y35" s="265"/>
      <c r="Z35" s="265"/>
      <c r="AA35" s="266"/>
      <c r="AB35" s="266"/>
      <c r="AC35" s="266"/>
    </row>
    <row r="36" spans="1:29" s="301" customFormat="1" ht="34.5" customHeight="1">
      <c r="A36" s="296"/>
      <c r="B36" s="297"/>
      <c r="C36" s="298">
        <f>C35+C27</f>
        <v>0</v>
      </c>
      <c r="D36" s="299"/>
      <c r="E36" s="298">
        <f>E35+E27</f>
        <v>0</v>
      </c>
      <c r="F36" s="300">
        <f t="shared" si="0"/>
        <v>0</v>
      </c>
      <c r="G36" s="296"/>
      <c r="H36" s="297"/>
      <c r="I36" s="298">
        <f>I35+I27</f>
        <v>0</v>
      </c>
      <c r="J36" s="299"/>
      <c r="K36" s="298">
        <f>K35+K27</f>
        <v>0</v>
      </c>
      <c r="L36" s="300">
        <f t="shared" si="1"/>
        <v>0</v>
      </c>
      <c r="M36" s="300">
        <f t="shared" si="2"/>
        <v>0</v>
      </c>
      <c r="N36" s="296"/>
      <c r="O36" s="296"/>
      <c r="P36" s="296"/>
      <c r="Q36" s="296"/>
      <c r="R36" s="296"/>
      <c r="S36" s="296"/>
      <c r="T36" s="296"/>
      <c r="U36" s="296"/>
      <c r="V36" s="296"/>
      <c r="W36" s="296"/>
      <c r="X36" s="296"/>
      <c r="Y36" s="296"/>
      <c r="Z36" s="296"/>
    </row>
    <row r="37" spans="1:29" ht="34.5" customHeight="1">
      <c r="A37" s="265"/>
      <c r="B37" s="279" t="s">
        <v>87</v>
      </c>
      <c r="C37" s="284"/>
      <c r="D37" s="284"/>
      <c r="E37" s="284"/>
      <c r="F37" s="284"/>
      <c r="G37" s="284"/>
      <c r="H37" s="284"/>
      <c r="I37" s="284"/>
      <c r="J37" s="284"/>
      <c r="K37" s="284"/>
      <c r="L37" s="284"/>
      <c r="M37" s="284"/>
      <c r="N37" s="265"/>
      <c r="O37" s="265"/>
      <c r="P37" s="265"/>
      <c r="Q37" s="265"/>
      <c r="R37" s="265"/>
      <c r="S37" s="265"/>
      <c r="T37" s="265"/>
      <c r="U37" s="265"/>
      <c r="V37" s="265"/>
      <c r="W37" s="265"/>
      <c r="X37" s="265"/>
      <c r="Y37" s="265"/>
      <c r="Z37" s="265"/>
      <c r="AA37" s="266"/>
      <c r="AB37" s="266"/>
      <c r="AC37" s="266"/>
    </row>
    <row r="38" spans="1:29" ht="91.5" customHeight="1">
      <c r="A38" s="265"/>
      <c r="B38" s="273" t="s">
        <v>204</v>
      </c>
      <c r="C38" s="281" t="s">
        <v>205</v>
      </c>
      <c r="D38" s="273"/>
      <c r="E38" s="281" t="s">
        <v>216</v>
      </c>
      <c r="F38" s="273" t="s">
        <v>217</v>
      </c>
      <c r="G38" s="265"/>
      <c r="H38" s="265"/>
      <c r="I38" s="265"/>
      <c r="J38" s="265"/>
      <c r="K38" s="265"/>
      <c r="L38" s="265"/>
      <c r="M38" s="265"/>
      <c r="N38" s="265"/>
      <c r="O38" s="265"/>
      <c r="P38" s="265"/>
      <c r="Q38" s="265"/>
      <c r="R38" s="265"/>
      <c r="S38" s="265"/>
      <c r="T38" s="265"/>
      <c r="U38" s="265"/>
      <c r="V38" s="265"/>
      <c r="W38" s="265"/>
      <c r="X38" s="265"/>
      <c r="Y38" s="265"/>
      <c r="Z38" s="265"/>
      <c r="AA38" s="266"/>
      <c r="AB38" s="266"/>
      <c r="AC38" s="266"/>
    </row>
    <row r="39" spans="1:29" ht="45.75" customHeight="1">
      <c r="A39" s="265"/>
      <c r="B39" s="287" t="s">
        <v>218</v>
      </c>
      <c r="C39" s="257"/>
      <c r="D39" s="288"/>
      <c r="E39" s="258"/>
      <c r="F39" s="283">
        <f>IFERROR(E39/C39,0)</f>
        <v>0</v>
      </c>
      <c r="G39" s="302" t="s">
        <v>219</v>
      </c>
      <c r="H39" s="265"/>
      <c r="I39" s="265"/>
      <c r="J39" s="265"/>
      <c r="K39" s="265"/>
      <c r="L39" s="265"/>
      <c r="M39" s="265"/>
      <c r="N39" s="265"/>
      <c r="O39" s="265"/>
      <c r="P39" s="265"/>
      <c r="Q39" s="265"/>
      <c r="R39" s="265"/>
      <c r="S39" s="265"/>
      <c r="T39" s="265"/>
      <c r="U39" s="265"/>
      <c r="V39" s="265"/>
      <c r="W39" s="265"/>
      <c r="X39" s="265"/>
      <c r="Y39" s="265"/>
      <c r="Z39" s="265"/>
      <c r="AA39" s="266"/>
      <c r="AB39" s="266"/>
      <c r="AC39" s="266"/>
    </row>
    <row r="40" spans="1:29" ht="34.5"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6"/>
      <c r="AB40" s="266"/>
      <c r="AC40" s="266"/>
    </row>
    <row r="41" spans="1:29" ht="18" customHeight="1">
      <c r="A41" s="265"/>
      <c r="B41" s="372" t="s">
        <v>220</v>
      </c>
      <c r="C41" s="373"/>
      <c r="D41" s="373"/>
      <c r="E41" s="373"/>
      <c r="F41" s="373"/>
      <c r="G41" s="373"/>
      <c r="H41" s="373"/>
      <c r="I41" s="373"/>
      <c r="J41" s="373"/>
      <c r="K41" s="373"/>
      <c r="L41" s="373"/>
      <c r="M41" s="373"/>
      <c r="N41" s="265"/>
      <c r="O41" s="265"/>
      <c r="P41" s="265"/>
      <c r="Q41" s="265"/>
      <c r="R41" s="265"/>
      <c r="S41" s="265"/>
      <c r="T41" s="265"/>
      <c r="U41" s="265"/>
      <c r="V41" s="265"/>
      <c r="W41" s="265"/>
      <c r="X41" s="265"/>
      <c r="Y41" s="265"/>
      <c r="Z41" s="265"/>
      <c r="AA41" s="266"/>
      <c r="AB41" s="266"/>
      <c r="AC41" s="266"/>
    </row>
    <row r="42" spans="1:29" ht="42.75" customHeight="1">
      <c r="A42" s="265"/>
      <c r="B42" s="373"/>
      <c r="C42" s="373"/>
      <c r="D42" s="373"/>
      <c r="E42" s="373"/>
      <c r="F42" s="373"/>
      <c r="G42" s="373"/>
      <c r="H42" s="373"/>
      <c r="I42" s="373"/>
      <c r="J42" s="373"/>
      <c r="K42" s="373"/>
      <c r="L42" s="373"/>
      <c r="M42" s="373"/>
      <c r="N42" s="265"/>
      <c r="O42" s="265" t="s">
        <v>221</v>
      </c>
      <c r="P42" s="265" t="s">
        <v>221</v>
      </c>
      <c r="Q42" s="265" t="s">
        <v>221</v>
      </c>
      <c r="R42" s="265"/>
      <c r="S42" s="265"/>
      <c r="T42" s="265"/>
      <c r="U42" s="265"/>
      <c r="V42" s="265"/>
      <c r="W42" s="265"/>
      <c r="X42" s="265"/>
      <c r="Y42" s="265"/>
      <c r="Z42" s="265"/>
      <c r="AA42" s="266"/>
      <c r="AB42" s="266"/>
      <c r="AC42" s="266"/>
    </row>
    <row r="43" spans="1:29" ht="28.5" customHeight="1">
      <c r="A43" s="265"/>
      <c r="B43" s="266"/>
      <c r="C43" s="266"/>
      <c r="D43" s="266"/>
      <c r="E43" s="266"/>
      <c r="F43" s="266"/>
      <c r="G43" s="266"/>
      <c r="H43" s="266"/>
      <c r="I43" s="266"/>
      <c r="J43" s="266"/>
      <c r="K43" s="266"/>
      <c r="L43" s="266"/>
      <c r="M43" s="265"/>
      <c r="N43" s="265"/>
      <c r="O43" s="265" t="s">
        <v>222</v>
      </c>
      <c r="P43" s="265" t="s">
        <v>223</v>
      </c>
      <c r="Q43" s="265" t="s">
        <v>224</v>
      </c>
      <c r="R43" s="303" t="e">
        <f>#REF!+364</f>
        <v>#REF!</v>
      </c>
      <c r="S43" s="265"/>
      <c r="T43" s="265"/>
      <c r="U43" s="265"/>
      <c r="V43" s="265"/>
      <c r="W43" s="265"/>
      <c r="X43" s="265"/>
      <c r="Y43" s="265"/>
      <c r="Z43" s="265"/>
      <c r="AA43" s="266"/>
      <c r="AB43" s="266"/>
      <c r="AC43" s="266"/>
    </row>
    <row r="44" spans="1:29" ht="36" customHeight="1">
      <c r="A44" s="265"/>
      <c r="B44" s="278" t="s">
        <v>225</v>
      </c>
      <c r="C44" s="278"/>
      <c r="D44" s="265"/>
      <c r="E44" s="263" t="s">
        <v>221</v>
      </c>
      <c r="F44" s="278" t="s">
        <v>226</v>
      </c>
      <c r="G44" s="265"/>
      <c r="H44" s="266"/>
      <c r="I44" s="304" t="str">
        <f>IF(E44="&lt;Kies&gt;","Let op verplicht antwoord!","")</f>
        <v>Let op verplicht antwoord!</v>
      </c>
      <c r="J44" s="265"/>
      <c r="K44" s="265"/>
      <c r="L44" s="265"/>
      <c r="M44" s="265"/>
      <c r="N44" s="265"/>
      <c r="O44" s="265" t="s">
        <v>227</v>
      </c>
      <c r="P44" s="265" t="s">
        <v>228</v>
      </c>
      <c r="Q44" s="265" t="s">
        <v>229</v>
      </c>
      <c r="R44" s="303" t="e">
        <f>#REF!+729</f>
        <v>#REF!</v>
      </c>
      <c r="S44" s="265"/>
      <c r="T44" s="265"/>
      <c r="U44" s="265"/>
      <c r="V44" s="265"/>
      <c r="W44" s="265"/>
      <c r="X44" s="265"/>
      <c r="Y44" s="265"/>
      <c r="Z44" s="265"/>
      <c r="AA44" s="266"/>
      <c r="AB44" s="266"/>
      <c r="AC44" s="266"/>
    </row>
    <row r="45" spans="1:29" ht="36" customHeight="1">
      <c r="A45" s="265"/>
      <c r="B45" s="278" t="s">
        <v>230</v>
      </c>
      <c r="C45" s="278"/>
      <c r="D45" s="265"/>
      <c r="E45" s="374" t="s">
        <v>221</v>
      </c>
      <c r="F45" s="375"/>
      <c r="G45" s="375"/>
      <c r="H45" s="375"/>
      <c r="I45" s="304" t="str">
        <f>IF(E45="&lt;Kies&gt;","Let op verplicht antwoord!","")</f>
        <v>Let op verplicht antwoord!</v>
      </c>
      <c r="J45" s="265"/>
      <c r="K45" s="265"/>
      <c r="L45" s="265"/>
      <c r="M45" s="265"/>
      <c r="N45" s="265"/>
      <c r="O45" s="265"/>
      <c r="P45" s="265"/>
      <c r="Q45" s="265"/>
      <c r="R45" s="265"/>
      <c r="S45" s="265"/>
      <c r="T45" s="265"/>
      <c r="U45" s="265"/>
      <c r="V45" s="265"/>
      <c r="W45" s="265"/>
      <c r="X45" s="265"/>
      <c r="Y45" s="265"/>
      <c r="Z45" s="265"/>
      <c r="AA45" s="266"/>
      <c r="AB45" s="266"/>
      <c r="AC45" s="266"/>
    </row>
    <row r="46" spans="1:29" ht="18" customHeight="1">
      <c r="A46" s="265"/>
      <c r="B46" s="278"/>
      <c r="C46" s="278"/>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6"/>
      <c r="AB46" s="266"/>
      <c r="AC46" s="266"/>
    </row>
    <row r="47" spans="1:29" ht="18" customHeight="1">
      <c r="A47" s="265"/>
      <c r="B47" s="278"/>
      <c r="C47" s="278"/>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6"/>
      <c r="AB47" s="266"/>
      <c r="AC47" s="266"/>
    </row>
    <row r="48" spans="1:29" ht="27.75" customHeight="1">
      <c r="A48" s="265"/>
      <c r="B48" s="278" t="s">
        <v>231</v>
      </c>
      <c r="C48" s="278"/>
      <c r="D48" s="265"/>
      <c r="E48" s="265"/>
      <c r="F48" s="265" t="s">
        <v>232</v>
      </c>
      <c r="G48" s="265"/>
      <c r="H48" s="265"/>
      <c r="I48" s="265"/>
      <c r="J48" s="265"/>
      <c r="K48" s="265"/>
      <c r="L48" s="265"/>
      <c r="M48" s="265"/>
      <c r="N48" s="265"/>
      <c r="O48" s="265"/>
      <c r="P48" s="265"/>
      <c r="Q48" s="265"/>
      <c r="R48" s="265"/>
      <c r="S48" s="265"/>
      <c r="T48" s="265"/>
      <c r="U48" s="265"/>
      <c r="V48" s="265"/>
      <c r="W48" s="265"/>
      <c r="X48" s="265"/>
      <c r="Y48" s="265"/>
      <c r="Z48" s="265"/>
      <c r="AA48" s="266"/>
      <c r="AB48" s="266"/>
      <c r="AC48" s="266"/>
    </row>
    <row r="49" spans="1:29" ht="33.75" customHeight="1">
      <c r="A49" s="265"/>
      <c r="B49" s="368"/>
      <c r="C49" s="369"/>
      <c r="D49" s="305"/>
      <c r="E49" s="265"/>
      <c r="F49" s="368"/>
      <c r="G49" s="369"/>
      <c r="H49" s="369"/>
      <c r="I49" s="265"/>
      <c r="J49" s="265"/>
      <c r="K49" s="265"/>
      <c r="L49" s="265"/>
      <c r="M49" s="265"/>
      <c r="N49" s="265"/>
      <c r="O49" s="265"/>
      <c r="P49" s="265"/>
      <c r="Q49" s="265"/>
      <c r="R49" s="265"/>
      <c r="S49" s="265"/>
      <c r="T49" s="265"/>
      <c r="U49" s="265"/>
      <c r="V49" s="265"/>
      <c r="W49" s="265"/>
      <c r="X49" s="265"/>
      <c r="Y49" s="265"/>
      <c r="Z49" s="265"/>
      <c r="AA49" s="266"/>
      <c r="AB49" s="266"/>
      <c r="AC49" s="266"/>
    </row>
    <row r="50" spans="1:29" ht="18" customHeight="1">
      <c r="A50" s="265"/>
      <c r="B50" s="278"/>
      <c r="C50" s="278"/>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6"/>
      <c r="AB50" s="266"/>
      <c r="AC50" s="266"/>
    </row>
    <row r="51" spans="1:29" ht="18" customHeight="1">
      <c r="A51" s="265"/>
      <c r="B51" s="278" t="s">
        <v>3</v>
      </c>
      <c r="C51" s="278"/>
      <c r="D51" s="265"/>
      <c r="E51" s="265"/>
      <c r="F51" s="265" t="s">
        <v>233</v>
      </c>
      <c r="G51" s="265"/>
      <c r="H51" s="265"/>
      <c r="I51" s="265"/>
      <c r="J51" s="265"/>
      <c r="K51" s="265"/>
      <c r="L51" s="265"/>
      <c r="M51" s="265"/>
      <c r="N51" s="265"/>
      <c r="O51" s="265"/>
      <c r="P51" s="265"/>
      <c r="Q51" s="265"/>
      <c r="R51" s="265"/>
      <c r="S51" s="265"/>
      <c r="T51" s="265"/>
      <c r="U51" s="265"/>
      <c r="V51" s="265"/>
      <c r="W51" s="265"/>
      <c r="X51" s="265"/>
      <c r="Y51" s="265"/>
      <c r="Z51" s="265"/>
      <c r="AA51" s="266"/>
      <c r="AB51" s="266"/>
      <c r="AC51" s="266"/>
    </row>
    <row r="52" spans="1:29" ht="34.5" customHeight="1">
      <c r="A52" s="265"/>
      <c r="B52" s="264"/>
      <c r="C52" s="278"/>
      <c r="D52" s="265"/>
      <c r="E52" s="265"/>
      <c r="F52" s="266"/>
      <c r="G52" s="265"/>
      <c r="H52" s="265"/>
      <c r="I52" s="265"/>
      <c r="J52" s="265"/>
      <c r="K52" s="265"/>
      <c r="L52" s="265"/>
      <c r="M52" s="265"/>
      <c r="N52" s="265"/>
      <c r="O52" s="265"/>
      <c r="P52" s="265"/>
      <c r="Q52" s="265"/>
      <c r="R52" s="265"/>
      <c r="S52" s="265"/>
      <c r="T52" s="265"/>
      <c r="U52" s="265"/>
      <c r="V52" s="265"/>
      <c r="W52" s="265"/>
      <c r="X52" s="265"/>
      <c r="Y52" s="265"/>
      <c r="Z52" s="265"/>
      <c r="AA52" s="266"/>
      <c r="AB52" s="266"/>
      <c r="AC52" s="266"/>
    </row>
    <row r="53" spans="1:29" ht="18" customHeight="1">
      <c r="A53" s="265"/>
      <c r="B53" s="265"/>
      <c r="C53" s="265"/>
      <c r="D53" s="265"/>
      <c r="E53" s="265"/>
      <c r="F53" s="266"/>
      <c r="G53" s="265"/>
      <c r="H53" s="265"/>
      <c r="I53" s="265"/>
      <c r="J53" s="265"/>
      <c r="K53" s="265"/>
      <c r="L53" s="265"/>
      <c r="M53" s="265"/>
      <c r="N53" s="265"/>
      <c r="O53" s="265"/>
      <c r="P53" s="265"/>
      <c r="Q53" s="265"/>
      <c r="R53" s="265"/>
      <c r="S53" s="265"/>
      <c r="T53" s="265"/>
      <c r="U53" s="265"/>
      <c r="V53" s="265"/>
      <c r="W53" s="265"/>
      <c r="X53" s="265"/>
      <c r="Y53" s="265"/>
      <c r="Z53" s="265"/>
      <c r="AA53" s="266"/>
      <c r="AB53" s="266"/>
      <c r="AC53" s="266"/>
    </row>
    <row r="54" spans="1:29" ht="18"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6"/>
      <c r="AB54" s="266"/>
      <c r="AC54" s="266"/>
    </row>
    <row r="55" spans="1:29" ht="18"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6"/>
      <c r="AB55" s="266"/>
      <c r="AC55" s="266"/>
    </row>
    <row r="56" spans="1:29" ht="18" customHeight="1">
      <c r="A56" s="265"/>
      <c r="B56" s="265"/>
      <c r="C56" s="265"/>
      <c r="D56" s="265"/>
      <c r="E56" s="306"/>
      <c r="F56" s="265" t="s">
        <v>232</v>
      </c>
      <c r="G56" s="265"/>
      <c r="H56" s="265"/>
      <c r="I56" s="265"/>
      <c r="J56" s="265"/>
      <c r="K56" s="265"/>
      <c r="L56" s="265"/>
      <c r="M56" s="265"/>
      <c r="N56" s="265"/>
      <c r="O56" s="265"/>
      <c r="P56" s="265"/>
      <c r="Q56" s="265"/>
      <c r="R56" s="265"/>
      <c r="S56" s="265"/>
      <c r="T56" s="265"/>
      <c r="U56" s="265"/>
      <c r="V56" s="265"/>
      <c r="W56" s="265"/>
      <c r="X56" s="265"/>
      <c r="Y56" s="265"/>
      <c r="Z56" s="265"/>
      <c r="AA56" s="266"/>
      <c r="AB56" s="266"/>
      <c r="AC56" s="266"/>
    </row>
    <row r="57" spans="1:29" ht="39" customHeight="1">
      <c r="A57" s="265"/>
      <c r="B57" s="265"/>
      <c r="C57" s="265"/>
      <c r="D57" s="265"/>
      <c r="E57" s="265"/>
      <c r="F57" s="368"/>
      <c r="G57" s="369"/>
      <c r="H57" s="369"/>
      <c r="I57" s="265"/>
      <c r="J57" s="265"/>
      <c r="K57" s="265"/>
      <c r="L57" s="265"/>
      <c r="M57" s="265"/>
      <c r="N57" s="265"/>
      <c r="O57" s="265"/>
      <c r="P57" s="265"/>
      <c r="Q57" s="265"/>
      <c r="R57" s="265"/>
      <c r="S57" s="265"/>
      <c r="T57" s="265"/>
      <c r="U57" s="265"/>
      <c r="V57" s="265"/>
      <c r="W57" s="265"/>
      <c r="X57" s="265"/>
      <c r="Y57" s="265"/>
      <c r="Z57" s="265"/>
      <c r="AA57" s="266"/>
      <c r="AB57" s="266"/>
      <c r="AC57" s="266"/>
    </row>
    <row r="58" spans="1:29" ht="33"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6"/>
      <c r="AB58" s="266"/>
      <c r="AC58" s="266"/>
    </row>
    <row r="59" spans="1:29" ht="18" customHeight="1">
      <c r="A59" s="265"/>
      <c r="B59" s="265"/>
      <c r="C59" s="265"/>
      <c r="D59" s="265"/>
      <c r="E59" s="265"/>
      <c r="F59" s="265" t="s">
        <v>233</v>
      </c>
      <c r="G59" s="265"/>
      <c r="H59" s="265"/>
      <c r="I59" s="265"/>
      <c r="J59" s="265"/>
      <c r="K59" s="265"/>
      <c r="L59" s="265"/>
      <c r="M59" s="265"/>
      <c r="N59" s="265"/>
      <c r="O59" s="265"/>
      <c r="P59" s="265"/>
      <c r="Q59" s="265"/>
      <c r="R59" s="265"/>
      <c r="S59" s="265"/>
      <c r="T59" s="265"/>
      <c r="U59" s="265"/>
      <c r="V59" s="265"/>
      <c r="W59" s="265"/>
      <c r="X59" s="265"/>
      <c r="Y59" s="265"/>
      <c r="Z59" s="265"/>
      <c r="AA59" s="266"/>
      <c r="AB59" s="266"/>
      <c r="AC59" s="266"/>
    </row>
    <row r="60" spans="1:29" ht="18" customHeight="1">
      <c r="A60" s="265"/>
      <c r="B60" s="265"/>
      <c r="C60" s="265"/>
      <c r="D60" s="265"/>
      <c r="E60" s="265"/>
      <c r="F60" s="266"/>
      <c r="G60" s="265"/>
      <c r="H60" s="265"/>
      <c r="I60" s="265"/>
      <c r="J60" s="265"/>
      <c r="K60" s="265"/>
      <c r="L60" s="265"/>
      <c r="M60" s="265"/>
      <c r="N60" s="265"/>
      <c r="O60" s="265"/>
      <c r="P60" s="265"/>
      <c r="Q60" s="265"/>
      <c r="R60" s="265"/>
      <c r="S60" s="265"/>
      <c r="T60" s="265"/>
      <c r="U60" s="265"/>
      <c r="V60" s="265"/>
      <c r="W60" s="265"/>
      <c r="X60" s="265"/>
      <c r="Y60" s="265"/>
      <c r="Z60" s="265"/>
      <c r="AA60" s="266"/>
      <c r="AB60" s="266"/>
      <c r="AC60" s="266"/>
    </row>
    <row r="61" spans="1:29" ht="18" customHeight="1">
      <c r="A61" s="265"/>
      <c r="B61" s="265"/>
      <c r="C61" s="265"/>
      <c r="D61" s="265"/>
      <c r="E61" s="265"/>
      <c r="F61" s="266"/>
      <c r="G61" s="265"/>
      <c r="H61" s="265"/>
      <c r="I61" s="265"/>
      <c r="J61" s="265"/>
      <c r="K61" s="265"/>
      <c r="L61" s="265"/>
      <c r="M61" s="265"/>
      <c r="N61" s="265"/>
      <c r="O61" s="265"/>
      <c r="P61" s="265"/>
      <c r="Q61" s="265"/>
      <c r="R61" s="265"/>
      <c r="S61" s="265"/>
      <c r="T61" s="265"/>
      <c r="U61" s="265"/>
      <c r="V61" s="265"/>
      <c r="W61" s="265"/>
      <c r="X61" s="265"/>
      <c r="Y61" s="265"/>
      <c r="Z61" s="265"/>
      <c r="AA61" s="266"/>
      <c r="AB61" s="266"/>
      <c r="AC61" s="266"/>
    </row>
    <row r="62" spans="1:29" ht="18"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6"/>
      <c r="AB62" s="266"/>
      <c r="AC62" s="266"/>
    </row>
    <row r="63" spans="1:29" ht="18"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6"/>
      <c r="AB63" s="266"/>
      <c r="AC63" s="266"/>
    </row>
    <row r="64" spans="1:29" ht="18"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6"/>
      <c r="AB64" s="266"/>
      <c r="AC64" s="266"/>
    </row>
    <row r="65" spans="1:29" ht="18"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6"/>
      <c r="AB65" s="266"/>
      <c r="AC65" s="266"/>
    </row>
    <row r="66" spans="1:29" ht="18"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6"/>
      <c r="AB66" s="266"/>
      <c r="AC66" s="266"/>
    </row>
    <row r="67" spans="1:29" ht="18"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6"/>
      <c r="AB67" s="266"/>
      <c r="AC67" s="266"/>
    </row>
    <row r="68" spans="1:29" ht="18"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6"/>
      <c r="AB68" s="266"/>
      <c r="AC68" s="266"/>
    </row>
    <row r="69" spans="1:29" ht="18"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6"/>
      <c r="AB69" s="266"/>
      <c r="AC69" s="266"/>
    </row>
    <row r="70" spans="1:29" ht="18"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6"/>
      <c r="AB70" s="266"/>
      <c r="AC70" s="266"/>
    </row>
    <row r="71" spans="1:29" ht="18"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6"/>
      <c r="AB71" s="266"/>
      <c r="AC71" s="266"/>
    </row>
    <row r="72" spans="1:29" ht="18"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6"/>
      <c r="AB72" s="266"/>
      <c r="AC72" s="266"/>
    </row>
    <row r="73" spans="1:29" ht="18"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6"/>
      <c r="AB73" s="266"/>
      <c r="AC73" s="266"/>
    </row>
    <row r="74" spans="1:29" ht="18"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6"/>
      <c r="AB74" s="266"/>
      <c r="AC74" s="266"/>
    </row>
    <row r="75" spans="1:29" ht="18"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6"/>
      <c r="AB75" s="266"/>
      <c r="AC75" s="266"/>
    </row>
    <row r="76" spans="1:29" ht="18"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6"/>
      <c r="AB76" s="266"/>
      <c r="AC76" s="266"/>
    </row>
    <row r="77" spans="1:29" ht="18"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6"/>
      <c r="AB77" s="266"/>
      <c r="AC77" s="266"/>
    </row>
    <row r="78" spans="1:29" ht="18"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6"/>
      <c r="AB78" s="266"/>
      <c r="AC78" s="266"/>
    </row>
    <row r="79" spans="1:29" ht="18"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6"/>
      <c r="AB79" s="266"/>
      <c r="AC79" s="266"/>
    </row>
    <row r="80" spans="1:29" ht="18"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6"/>
      <c r="AB80" s="266"/>
      <c r="AC80" s="266"/>
    </row>
    <row r="81" spans="1:29" ht="18"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6"/>
      <c r="AB81" s="266"/>
      <c r="AC81" s="266"/>
    </row>
    <row r="82" spans="1:29" ht="18"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6"/>
      <c r="AB82" s="266"/>
      <c r="AC82" s="266"/>
    </row>
    <row r="83" spans="1:29" ht="18"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6"/>
      <c r="AB83" s="266"/>
      <c r="AC83" s="266"/>
    </row>
    <row r="84" spans="1:29" ht="18"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6"/>
      <c r="AB84" s="266"/>
      <c r="AC84" s="266"/>
    </row>
    <row r="85" spans="1:29" ht="18"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6"/>
      <c r="AB85" s="266"/>
      <c r="AC85" s="266"/>
    </row>
    <row r="86" spans="1:29" ht="18"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6"/>
      <c r="AB86" s="266"/>
      <c r="AC86" s="266"/>
    </row>
    <row r="87" spans="1:29" ht="18"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6"/>
      <c r="AB87" s="266"/>
      <c r="AC87" s="266"/>
    </row>
    <row r="88" spans="1:29" ht="18"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6"/>
      <c r="AB88" s="266"/>
      <c r="AC88" s="266"/>
    </row>
    <row r="89" spans="1:29" ht="18"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6"/>
      <c r="AB89" s="266"/>
      <c r="AC89" s="266"/>
    </row>
    <row r="90" spans="1:29" ht="18"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6"/>
      <c r="AB90" s="266"/>
      <c r="AC90" s="266"/>
    </row>
    <row r="91" spans="1:29" ht="18"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6"/>
      <c r="AB91" s="266"/>
      <c r="AC91" s="266"/>
    </row>
    <row r="92" spans="1:29" ht="18"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6"/>
      <c r="AB92" s="266"/>
      <c r="AC92" s="266"/>
    </row>
    <row r="93" spans="1:29" ht="18"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6"/>
      <c r="AB93" s="266"/>
      <c r="AC93" s="266"/>
    </row>
    <row r="94" spans="1:29" ht="18"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6"/>
      <c r="AB94" s="266"/>
      <c r="AC94" s="266"/>
    </row>
    <row r="95" spans="1:29" ht="18"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6"/>
      <c r="AB95" s="266"/>
      <c r="AC95" s="266"/>
    </row>
    <row r="96" spans="1:29" ht="18"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6"/>
      <c r="AB96" s="266"/>
      <c r="AC96" s="266"/>
    </row>
    <row r="97" spans="1:29" ht="18"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6"/>
      <c r="AB97" s="266"/>
      <c r="AC97" s="266"/>
    </row>
    <row r="98" spans="1:29" ht="18"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6"/>
      <c r="AB98" s="266"/>
      <c r="AC98" s="266"/>
    </row>
    <row r="99" spans="1:29" ht="18"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6"/>
      <c r="AB99" s="266"/>
      <c r="AC99" s="266"/>
    </row>
    <row r="100" spans="1:29" ht="18"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6"/>
      <c r="AB100" s="266"/>
      <c r="AC100" s="266"/>
    </row>
    <row r="101" spans="1:29" ht="18"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6"/>
      <c r="AB101" s="266"/>
      <c r="AC101" s="266"/>
    </row>
    <row r="102" spans="1:29" ht="18"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6"/>
      <c r="AB102" s="266"/>
      <c r="AC102" s="266"/>
    </row>
    <row r="103" spans="1:29" ht="18"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6"/>
      <c r="AB103" s="266"/>
      <c r="AC103" s="266"/>
    </row>
    <row r="104" spans="1:29" ht="18"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6"/>
      <c r="AB104" s="266"/>
      <c r="AC104" s="266"/>
    </row>
    <row r="105" spans="1:29" ht="18"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6"/>
      <c r="AB105" s="266"/>
      <c r="AC105" s="266"/>
    </row>
    <row r="106" spans="1:29" ht="18"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6"/>
      <c r="AB106" s="266"/>
      <c r="AC106" s="266"/>
    </row>
    <row r="107" spans="1:29" ht="18"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6"/>
      <c r="AB107" s="266"/>
      <c r="AC107" s="266"/>
    </row>
    <row r="108" spans="1:29" ht="18"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6"/>
      <c r="AB108" s="266"/>
      <c r="AC108" s="266"/>
    </row>
    <row r="109" spans="1:29" ht="18"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6"/>
      <c r="AB109" s="266"/>
      <c r="AC109" s="266"/>
    </row>
    <row r="110" spans="1:29" ht="18"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6"/>
      <c r="AB110" s="266"/>
      <c r="AC110" s="266"/>
    </row>
    <row r="111" spans="1:29" ht="18"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6"/>
      <c r="AB111" s="266"/>
      <c r="AC111" s="266"/>
    </row>
    <row r="112" spans="1:29" ht="18"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6"/>
      <c r="AB112" s="266"/>
      <c r="AC112" s="266"/>
    </row>
    <row r="113" spans="1:29" ht="18"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6"/>
      <c r="AB113" s="266"/>
      <c r="AC113" s="266"/>
    </row>
    <row r="114" spans="1:29" ht="18"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6"/>
      <c r="AB114" s="266"/>
      <c r="AC114" s="266"/>
    </row>
    <row r="115" spans="1:29" ht="18"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6"/>
      <c r="AB115" s="266"/>
      <c r="AC115" s="266"/>
    </row>
    <row r="116" spans="1:29" ht="18"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6"/>
      <c r="AB116" s="266"/>
      <c r="AC116" s="266"/>
    </row>
    <row r="117" spans="1:29" ht="18"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6"/>
      <c r="AB117" s="266"/>
      <c r="AC117" s="266"/>
    </row>
    <row r="118" spans="1:29" ht="18"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6"/>
      <c r="AB118" s="266"/>
      <c r="AC118" s="266"/>
    </row>
    <row r="119" spans="1:29" ht="18"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6"/>
      <c r="AB119" s="266"/>
      <c r="AC119" s="266"/>
    </row>
    <row r="120" spans="1:29" ht="18"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6"/>
      <c r="AB120" s="266"/>
      <c r="AC120" s="266"/>
    </row>
    <row r="121" spans="1:29" ht="18"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6"/>
      <c r="AB121" s="266"/>
      <c r="AC121" s="266"/>
    </row>
    <row r="122" spans="1:29" ht="18"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6"/>
      <c r="AB122" s="266"/>
      <c r="AC122" s="266"/>
    </row>
    <row r="123" spans="1:29" ht="18"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6"/>
      <c r="AB123" s="266"/>
      <c r="AC123" s="266"/>
    </row>
    <row r="124" spans="1:29" ht="18"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6"/>
      <c r="AB124" s="266"/>
      <c r="AC124" s="266"/>
    </row>
    <row r="125" spans="1:29" ht="18"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6"/>
      <c r="AB125" s="266"/>
      <c r="AC125" s="266"/>
    </row>
    <row r="126" spans="1:29" ht="18"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6"/>
      <c r="AB126" s="266"/>
      <c r="AC126" s="266"/>
    </row>
    <row r="127" spans="1:29" ht="18"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6"/>
      <c r="AB127" s="266"/>
      <c r="AC127" s="266"/>
    </row>
    <row r="128" spans="1:29" ht="18"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6"/>
      <c r="AB128" s="266"/>
      <c r="AC128" s="266"/>
    </row>
    <row r="129" spans="1:29" ht="18"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6"/>
      <c r="AB129" s="266"/>
      <c r="AC129" s="266"/>
    </row>
    <row r="130" spans="1:29" ht="18"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c r="AA130" s="266"/>
      <c r="AB130" s="266"/>
      <c r="AC130" s="266"/>
    </row>
    <row r="131" spans="1:29" ht="18"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6"/>
      <c r="AB131" s="266"/>
      <c r="AC131" s="266"/>
    </row>
    <row r="132" spans="1:29" ht="18"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6"/>
      <c r="AB132" s="266"/>
      <c r="AC132" s="266"/>
    </row>
    <row r="133" spans="1:29" ht="18"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6"/>
      <c r="AB133" s="266"/>
      <c r="AC133" s="266"/>
    </row>
    <row r="134" spans="1:29" ht="18"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6"/>
      <c r="AB134" s="266"/>
      <c r="AC134" s="266"/>
    </row>
    <row r="135" spans="1:29" ht="18"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6"/>
      <c r="AB135" s="266"/>
      <c r="AC135" s="266"/>
    </row>
    <row r="136" spans="1:29" ht="18"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6"/>
      <c r="AB136" s="266"/>
      <c r="AC136" s="266"/>
    </row>
    <row r="137" spans="1:29" ht="18"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6"/>
      <c r="AB137" s="266"/>
      <c r="AC137" s="266"/>
    </row>
    <row r="138" spans="1:29" ht="18"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6"/>
      <c r="AB138" s="266"/>
      <c r="AC138" s="266"/>
    </row>
    <row r="139" spans="1:29" ht="18"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6"/>
      <c r="AB139" s="266"/>
      <c r="AC139" s="266"/>
    </row>
    <row r="140" spans="1:29" ht="18"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6"/>
      <c r="AB140" s="266"/>
      <c r="AC140" s="266"/>
    </row>
    <row r="141" spans="1:29" ht="18"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6"/>
      <c r="AB141" s="266"/>
      <c r="AC141" s="266"/>
    </row>
    <row r="142" spans="1:29" ht="18"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6"/>
      <c r="AB142" s="266"/>
      <c r="AC142" s="266"/>
    </row>
    <row r="143" spans="1:29" ht="18"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6"/>
      <c r="AB143" s="266"/>
      <c r="AC143" s="266"/>
    </row>
    <row r="144" spans="1:29" ht="18"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6"/>
      <c r="AB144" s="266"/>
      <c r="AC144" s="266"/>
    </row>
    <row r="145" spans="1:29" ht="18"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6"/>
      <c r="AB145" s="266"/>
      <c r="AC145" s="266"/>
    </row>
    <row r="146" spans="1:29" ht="18"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6"/>
      <c r="AB146" s="266"/>
      <c r="AC146" s="266"/>
    </row>
    <row r="147" spans="1:29" ht="18"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6"/>
      <c r="AB147" s="266"/>
      <c r="AC147" s="266"/>
    </row>
    <row r="148" spans="1:29" ht="18"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6"/>
      <c r="AB148" s="266"/>
      <c r="AC148" s="266"/>
    </row>
    <row r="149" spans="1:29" ht="18"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6"/>
      <c r="AB149" s="266"/>
      <c r="AC149" s="266"/>
    </row>
    <row r="150" spans="1:29" ht="18"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6"/>
      <c r="AB150" s="266"/>
      <c r="AC150" s="266"/>
    </row>
    <row r="151" spans="1:29" ht="18"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6"/>
      <c r="AB151" s="266"/>
      <c r="AC151" s="266"/>
    </row>
    <row r="152" spans="1:29" ht="18"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6"/>
      <c r="AB152" s="266"/>
      <c r="AC152" s="266"/>
    </row>
    <row r="153" spans="1:29" ht="18"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6"/>
      <c r="AB153" s="266"/>
      <c r="AC153" s="266"/>
    </row>
    <row r="154" spans="1:29" ht="18"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6"/>
      <c r="AB154" s="266"/>
      <c r="AC154" s="266"/>
    </row>
    <row r="155" spans="1:29" ht="18"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6"/>
      <c r="AB155" s="266"/>
      <c r="AC155" s="266"/>
    </row>
    <row r="156" spans="1:29" ht="18"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6"/>
      <c r="AB156" s="266"/>
      <c r="AC156" s="266"/>
    </row>
    <row r="157" spans="1:29" ht="18"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6"/>
      <c r="AB157" s="266"/>
      <c r="AC157" s="266"/>
    </row>
    <row r="158" spans="1:29" ht="18"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6"/>
      <c r="AB158" s="266"/>
      <c r="AC158" s="266"/>
    </row>
    <row r="159" spans="1:29" ht="18"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6"/>
      <c r="AB159" s="266"/>
      <c r="AC159" s="266"/>
    </row>
    <row r="160" spans="1:29" ht="18"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6"/>
      <c r="AB160" s="266"/>
      <c r="AC160" s="266"/>
    </row>
    <row r="161" spans="1:29" ht="18"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6"/>
      <c r="AB161" s="266"/>
      <c r="AC161" s="266"/>
    </row>
    <row r="162" spans="1:29" ht="18"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6"/>
      <c r="AB162" s="266"/>
      <c r="AC162" s="266"/>
    </row>
    <row r="163" spans="1:29" ht="18"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6"/>
      <c r="AB163" s="266"/>
      <c r="AC163" s="266"/>
    </row>
    <row r="164" spans="1:29" ht="18"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6"/>
      <c r="AB164" s="266"/>
      <c r="AC164" s="266"/>
    </row>
    <row r="165" spans="1:29" ht="18"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6"/>
      <c r="AB165" s="266"/>
      <c r="AC165" s="266"/>
    </row>
    <row r="166" spans="1:29" ht="18"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6"/>
      <c r="AB166" s="266"/>
      <c r="AC166" s="266"/>
    </row>
    <row r="167" spans="1:29" ht="18"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6"/>
      <c r="AB167" s="266"/>
      <c r="AC167" s="266"/>
    </row>
    <row r="168" spans="1:29" ht="18"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6"/>
      <c r="AB168" s="266"/>
      <c r="AC168" s="266"/>
    </row>
    <row r="169" spans="1:29" ht="18"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6"/>
      <c r="AB169" s="266"/>
      <c r="AC169" s="266"/>
    </row>
    <row r="170" spans="1:29" ht="18"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6"/>
      <c r="AB170" s="266"/>
      <c r="AC170" s="266"/>
    </row>
    <row r="171" spans="1:29" ht="18"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6"/>
      <c r="AB171" s="266"/>
      <c r="AC171" s="266"/>
    </row>
    <row r="172" spans="1:29" ht="18"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6"/>
      <c r="AB172" s="266"/>
      <c r="AC172" s="266"/>
    </row>
    <row r="173" spans="1:29" ht="18"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6"/>
      <c r="AB173" s="266"/>
      <c r="AC173" s="266"/>
    </row>
    <row r="174" spans="1:29" ht="18"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6"/>
      <c r="AB174" s="266"/>
      <c r="AC174" s="266"/>
    </row>
    <row r="175" spans="1:29" ht="18"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6"/>
      <c r="AB175" s="266"/>
      <c r="AC175" s="266"/>
    </row>
    <row r="176" spans="1:29" ht="18"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6"/>
      <c r="AB176" s="266"/>
      <c r="AC176" s="266"/>
    </row>
    <row r="177" spans="1:29" ht="18"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6"/>
      <c r="AB177" s="266"/>
      <c r="AC177" s="266"/>
    </row>
    <row r="178" spans="1:29" ht="18"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6"/>
      <c r="AB178" s="266"/>
      <c r="AC178" s="266"/>
    </row>
    <row r="179" spans="1:29" ht="18"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6"/>
      <c r="AB179" s="266"/>
      <c r="AC179" s="266"/>
    </row>
    <row r="180" spans="1:29" ht="18"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6"/>
      <c r="AB180" s="266"/>
      <c r="AC180" s="266"/>
    </row>
    <row r="181" spans="1:29" ht="18"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6"/>
      <c r="AB181" s="266"/>
      <c r="AC181" s="266"/>
    </row>
    <row r="182" spans="1:29" ht="18"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6"/>
      <c r="AB182" s="266"/>
      <c r="AC182" s="266"/>
    </row>
    <row r="183" spans="1:29" ht="18"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c r="AA183" s="266"/>
      <c r="AB183" s="266"/>
      <c r="AC183" s="266"/>
    </row>
    <row r="184" spans="1:29" ht="18"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c r="AA184" s="266"/>
      <c r="AB184" s="266"/>
      <c r="AC184" s="266"/>
    </row>
    <row r="185" spans="1:29" ht="18"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c r="AA185" s="266"/>
      <c r="AB185" s="266"/>
      <c r="AC185" s="266"/>
    </row>
    <row r="186" spans="1:29" ht="18"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c r="AA186" s="266"/>
      <c r="AB186" s="266"/>
      <c r="AC186" s="266"/>
    </row>
    <row r="187" spans="1:29" ht="18"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c r="AA187" s="266"/>
      <c r="AB187" s="266"/>
      <c r="AC187" s="266"/>
    </row>
    <row r="188" spans="1:29" ht="18"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c r="AA188" s="266"/>
      <c r="AB188" s="266"/>
      <c r="AC188" s="266"/>
    </row>
    <row r="189" spans="1:29" ht="18"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c r="AA189" s="266"/>
      <c r="AB189" s="266"/>
      <c r="AC189" s="266"/>
    </row>
    <row r="190" spans="1:29" ht="18"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6"/>
      <c r="AB190" s="266"/>
      <c r="AC190" s="266"/>
    </row>
    <row r="191" spans="1:29" ht="18"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6"/>
      <c r="AB191" s="266"/>
      <c r="AC191" s="266"/>
    </row>
    <row r="192" spans="1:29" ht="18"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6"/>
      <c r="AB192" s="266"/>
      <c r="AC192" s="266"/>
    </row>
    <row r="193" spans="1:29" ht="18"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6"/>
      <c r="AB193" s="266"/>
      <c r="AC193" s="266"/>
    </row>
    <row r="194" spans="1:29" ht="18"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6"/>
      <c r="AB194" s="266"/>
      <c r="AC194" s="266"/>
    </row>
    <row r="195" spans="1:29" ht="18"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6"/>
      <c r="AB195" s="266"/>
      <c r="AC195" s="266"/>
    </row>
    <row r="196" spans="1:29" ht="18"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6"/>
      <c r="AB196" s="266"/>
      <c r="AC196" s="266"/>
    </row>
    <row r="197" spans="1:29" ht="18"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6"/>
      <c r="AB197" s="266"/>
      <c r="AC197" s="266"/>
    </row>
    <row r="198" spans="1:29" ht="18"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6"/>
      <c r="AB198" s="266"/>
      <c r="AC198" s="266"/>
    </row>
    <row r="199" spans="1:29" ht="18"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6"/>
      <c r="AB199" s="266"/>
      <c r="AC199" s="266"/>
    </row>
    <row r="200" spans="1:29" ht="18"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6"/>
      <c r="AB200" s="266"/>
      <c r="AC200" s="266"/>
    </row>
    <row r="201" spans="1:29" ht="18"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6"/>
      <c r="AB201" s="266"/>
      <c r="AC201" s="266"/>
    </row>
    <row r="202" spans="1:29" ht="18"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6"/>
      <c r="AB202" s="266"/>
      <c r="AC202" s="266"/>
    </row>
    <row r="203" spans="1:29" ht="18"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6"/>
      <c r="AB203" s="266"/>
      <c r="AC203" s="266"/>
    </row>
    <row r="204" spans="1:29" ht="18"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6"/>
      <c r="AB204" s="266"/>
      <c r="AC204" s="266"/>
    </row>
    <row r="205" spans="1:29" ht="18"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6"/>
      <c r="AB205" s="266"/>
      <c r="AC205" s="266"/>
    </row>
    <row r="206" spans="1:29" ht="18"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6"/>
      <c r="AB206" s="266"/>
      <c r="AC206" s="266"/>
    </row>
    <row r="207" spans="1:29" ht="18"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6"/>
      <c r="AB207" s="266"/>
      <c r="AC207" s="266"/>
    </row>
    <row r="208" spans="1:29" ht="18"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6"/>
      <c r="AB208" s="266"/>
      <c r="AC208" s="266"/>
    </row>
    <row r="209" spans="1:29" ht="18"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6"/>
      <c r="AB209" s="266"/>
      <c r="AC209" s="266"/>
    </row>
    <row r="210" spans="1:29" ht="18"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6"/>
      <c r="AB210" s="266"/>
      <c r="AC210" s="266"/>
    </row>
    <row r="211" spans="1:29" ht="18"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6"/>
      <c r="AB211" s="266"/>
      <c r="AC211" s="266"/>
    </row>
    <row r="212" spans="1:29" ht="18"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6"/>
      <c r="AB212" s="266"/>
      <c r="AC212" s="266"/>
    </row>
    <row r="213" spans="1:29" ht="18"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6"/>
      <c r="AB213" s="266"/>
      <c r="AC213" s="266"/>
    </row>
    <row r="214" spans="1:29" ht="18"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6"/>
      <c r="AB214" s="266"/>
      <c r="AC214" s="266"/>
    </row>
    <row r="215" spans="1:29" ht="18"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6"/>
      <c r="AB215" s="266"/>
      <c r="AC215" s="266"/>
    </row>
    <row r="216" spans="1:29" ht="18"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6"/>
      <c r="AB216" s="266"/>
      <c r="AC216" s="266"/>
    </row>
    <row r="217" spans="1:29" ht="18"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6"/>
      <c r="AB217" s="266"/>
      <c r="AC217" s="266"/>
    </row>
    <row r="218" spans="1:29" ht="18"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6"/>
      <c r="AB218" s="266"/>
      <c r="AC218" s="266"/>
    </row>
    <row r="219" spans="1:29" ht="18"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6"/>
      <c r="AB219" s="266"/>
      <c r="AC219" s="266"/>
    </row>
    <row r="220" spans="1:29" ht="18"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6"/>
      <c r="AB220" s="266"/>
      <c r="AC220" s="266"/>
    </row>
    <row r="221" spans="1:29" ht="18"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6"/>
      <c r="AB221" s="266"/>
      <c r="AC221" s="266"/>
    </row>
    <row r="222" spans="1:29" ht="18"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6"/>
      <c r="AB222" s="266"/>
      <c r="AC222" s="266"/>
    </row>
    <row r="223" spans="1:29" ht="18"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6"/>
      <c r="AB223" s="266"/>
      <c r="AC223" s="266"/>
    </row>
    <row r="224" spans="1:29" ht="18"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6"/>
      <c r="AB224" s="266"/>
      <c r="AC224" s="266"/>
    </row>
    <row r="225" spans="1:29" ht="18"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6"/>
      <c r="AB225" s="266"/>
      <c r="AC225" s="266"/>
    </row>
    <row r="226" spans="1:29" ht="18"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c r="AA226" s="266"/>
      <c r="AB226" s="266"/>
      <c r="AC226" s="266"/>
    </row>
    <row r="227" spans="1:29" ht="18"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6"/>
      <c r="AB227" s="266"/>
      <c r="AC227" s="266"/>
    </row>
    <row r="228" spans="1:29" ht="18"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c r="AA228" s="266"/>
      <c r="AB228" s="266"/>
      <c r="AC228" s="266"/>
    </row>
    <row r="229" spans="1:29" ht="18"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6"/>
      <c r="AB229" s="266"/>
      <c r="AC229" s="266"/>
    </row>
    <row r="230" spans="1:29" ht="18"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6"/>
      <c r="AB230" s="266"/>
      <c r="AC230" s="266"/>
    </row>
    <row r="231" spans="1:29" ht="18"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6"/>
      <c r="AB231" s="266"/>
      <c r="AC231" s="266"/>
    </row>
    <row r="232" spans="1:29" ht="18"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6"/>
      <c r="AB232" s="266"/>
      <c r="AC232" s="266"/>
    </row>
    <row r="233" spans="1:29" ht="18"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6"/>
      <c r="AB233" s="266"/>
      <c r="AC233" s="266"/>
    </row>
    <row r="234" spans="1:29" ht="18"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6"/>
      <c r="AB234" s="266"/>
      <c r="AC234" s="266"/>
    </row>
    <row r="235" spans="1:29" ht="18"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6"/>
      <c r="AB235" s="266"/>
      <c r="AC235" s="266"/>
    </row>
    <row r="236" spans="1:29" ht="18"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6"/>
      <c r="AB236" s="266"/>
      <c r="AC236" s="266"/>
    </row>
    <row r="237" spans="1:29" ht="18"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6"/>
      <c r="AB237" s="266"/>
      <c r="AC237" s="266"/>
    </row>
    <row r="238" spans="1:29" ht="18"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c r="AA238" s="266"/>
      <c r="AB238" s="266"/>
      <c r="AC238" s="266"/>
    </row>
    <row r="239" spans="1:29" ht="18"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6"/>
      <c r="AB239" s="266"/>
      <c r="AC239" s="266"/>
    </row>
    <row r="240" spans="1:29" ht="18"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c r="AA240" s="266"/>
      <c r="AB240" s="266"/>
      <c r="AC240" s="266"/>
    </row>
    <row r="241" spans="1:29" ht="18"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c r="AA241" s="266"/>
      <c r="AB241" s="266"/>
      <c r="AC241" s="266"/>
    </row>
    <row r="242" spans="1:29" ht="18"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c r="AA242" s="266"/>
      <c r="AB242" s="266"/>
      <c r="AC242" s="266"/>
    </row>
    <row r="243" spans="1:29" ht="18"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c r="AA243" s="266"/>
      <c r="AB243" s="266"/>
      <c r="AC243" s="266"/>
    </row>
    <row r="244" spans="1:29" ht="18"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c r="AA244" s="266"/>
      <c r="AB244" s="266"/>
      <c r="AC244" s="266"/>
    </row>
    <row r="245" spans="1:29" ht="18"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6"/>
      <c r="AB245" s="266"/>
      <c r="AC245" s="266"/>
    </row>
    <row r="246" spans="1:29" ht="18"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c r="AA246" s="266"/>
      <c r="AB246" s="266"/>
      <c r="AC246" s="266"/>
    </row>
    <row r="247" spans="1:29" ht="18"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c r="AA247" s="266"/>
      <c r="AB247" s="266"/>
      <c r="AC247" s="266"/>
    </row>
    <row r="248" spans="1:29" ht="18"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6"/>
      <c r="AB248" s="266"/>
      <c r="AC248" s="266"/>
    </row>
    <row r="249" spans="1:29" ht="18"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6"/>
      <c r="AB249" s="266"/>
      <c r="AC249" s="266"/>
    </row>
    <row r="250" spans="1:29" ht="18"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c r="AA250" s="266"/>
      <c r="AB250" s="266"/>
      <c r="AC250" s="266"/>
    </row>
    <row r="251" spans="1:29" ht="18"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6"/>
      <c r="AB251" s="266"/>
      <c r="AC251" s="266"/>
    </row>
    <row r="252" spans="1:29" ht="18"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6"/>
      <c r="AB252" s="266"/>
      <c r="AC252" s="266"/>
    </row>
    <row r="253" spans="1:29" ht="18"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6"/>
      <c r="AB253" s="266"/>
      <c r="AC253" s="266"/>
    </row>
    <row r="254" spans="1:29" ht="18"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6"/>
      <c r="AB254" s="266"/>
      <c r="AC254" s="266"/>
    </row>
    <row r="255" spans="1:29" ht="18"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6"/>
      <c r="AB255" s="266"/>
      <c r="AC255" s="266"/>
    </row>
    <row r="256" spans="1:29" ht="18"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6"/>
      <c r="AB256" s="266"/>
      <c r="AC256" s="266"/>
    </row>
    <row r="257" spans="1:29" ht="18"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6"/>
      <c r="AB257" s="266"/>
      <c r="AC257" s="266"/>
    </row>
    <row r="258" spans="1:29" ht="18"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6"/>
      <c r="AB258" s="266"/>
      <c r="AC258" s="266"/>
    </row>
    <row r="259" spans="1:29" ht="18"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6"/>
      <c r="AB259" s="266"/>
      <c r="AC259" s="266"/>
    </row>
    <row r="260" spans="1:29" ht="18"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6"/>
      <c r="AB260" s="266"/>
      <c r="AC260" s="266"/>
    </row>
    <row r="261" spans="1:29" ht="18"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6"/>
      <c r="AB261" s="266"/>
      <c r="AC261" s="266"/>
    </row>
    <row r="262" spans="1:29" ht="18"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6"/>
      <c r="AB262" s="266"/>
      <c r="AC262" s="266"/>
    </row>
    <row r="263" spans="1:29" ht="18"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6"/>
      <c r="AB263" s="266"/>
      <c r="AC263" s="266"/>
    </row>
    <row r="264" spans="1:29" ht="18"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6"/>
      <c r="AB264" s="266"/>
      <c r="AC264" s="266"/>
    </row>
    <row r="265" spans="1:29" ht="18"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6"/>
      <c r="AB265" s="266"/>
      <c r="AC265" s="266"/>
    </row>
    <row r="266" spans="1:29" ht="18"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6"/>
      <c r="AB266" s="266"/>
      <c r="AC266" s="266"/>
    </row>
    <row r="267" spans="1:29" ht="18"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6"/>
      <c r="AB267" s="266"/>
      <c r="AC267" s="266"/>
    </row>
    <row r="268" spans="1:29" ht="18"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6"/>
      <c r="AB268" s="266"/>
      <c r="AC268" s="266"/>
    </row>
    <row r="269" spans="1:29" ht="18"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6"/>
      <c r="AB269" s="266"/>
      <c r="AC269" s="266"/>
    </row>
    <row r="270" spans="1:29" ht="18"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6"/>
      <c r="AB270" s="266"/>
      <c r="AC270" s="266"/>
    </row>
    <row r="271" spans="1:29" ht="18"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6"/>
      <c r="AB271" s="266"/>
      <c r="AC271" s="266"/>
    </row>
    <row r="272" spans="1:29" ht="18"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6"/>
      <c r="AB272" s="266"/>
      <c r="AC272" s="266"/>
    </row>
    <row r="273" spans="1:29" ht="18"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6"/>
      <c r="AB273" s="266"/>
      <c r="AC273" s="266"/>
    </row>
    <row r="274" spans="1:29" ht="18"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6"/>
      <c r="AB274" s="266"/>
      <c r="AC274" s="266"/>
    </row>
    <row r="275" spans="1:29" ht="18"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6"/>
      <c r="AB275" s="266"/>
      <c r="AC275" s="266"/>
    </row>
    <row r="276" spans="1:29" ht="18"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6"/>
      <c r="AB276" s="266"/>
      <c r="AC276" s="266"/>
    </row>
    <row r="277" spans="1:29" ht="18"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6"/>
      <c r="AB277" s="266"/>
      <c r="AC277" s="266"/>
    </row>
    <row r="278" spans="1:29" ht="18"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6"/>
      <c r="AB278" s="266"/>
      <c r="AC278" s="266"/>
    </row>
    <row r="279" spans="1:29" ht="18"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6"/>
      <c r="AB279" s="266"/>
      <c r="AC279" s="266"/>
    </row>
    <row r="280" spans="1:29" ht="18"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6"/>
      <c r="AB280" s="266"/>
      <c r="AC280" s="266"/>
    </row>
    <row r="281" spans="1:29" ht="18"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6"/>
      <c r="AB281" s="266"/>
      <c r="AC281" s="266"/>
    </row>
    <row r="282" spans="1:29" ht="18"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6"/>
      <c r="AB282" s="266"/>
      <c r="AC282" s="266"/>
    </row>
    <row r="283" spans="1:29" ht="18"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6"/>
      <c r="AB283" s="266"/>
      <c r="AC283" s="266"/>
    </row>
    <row r="284" spans="1:29" ht="18"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6"/>
      <c r="AB284" s="266"/>
      <c r="AC284" s="266"/>
    </row>
    <row r="285" spans="1:29" ht="18"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6"/>
      <c r="AB285" s="266"/>
      <c r="AC285" s="266"/>
    </row>
    <row r="286" spans="1:29" ht="18"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6"/>
      <c r="AB286" s="266"/>
      <c r="AC286" s="266"/>
    </row>
    <row r="287" spans="1:29" ht="18"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6"/>
      <c r="AB287" s="266"/>
      <c r="AC287" s="266"/>
    </row>
    <row r="288" spans="1:29" ht="18"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6"/>
      <c r="AB288" s="266"/>
      <c r="AC288" s="266"/>
    </row>
    <row r="289" spans="1:29" ht="18"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6"/>
      <c r="AB289" s="266"/>
      <c r="AC289" s="266"/>
    </row>
    <row r="290" spans="1:29" ht="18"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6"/>
      <c r="AB290" s="266"/>
      <c r="AC290" s="266"/>
    </row>
    <row r="291" spans="1:29" ht="18"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6"/>
      <c r="AB291" s="266"/>
      <c r="AC291" s="266"/>
    </row>
    <row r="292" spans="1:29" ht="18"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6"/>
      <c r="AB292" s="266"/>
      <c r="AC292" s="266"/>
    </row>
    <row r="293" spans="1:29" ht="18"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6"/>
      <c r="AB293" s="266"/>
      <c r="AC293" s="266"/>
    </row>
    <row r="294" spans="1:29" ht="18"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6"/>
      <c r="AB294" s="266"/>
      <c r="AC294" s="266"/>
    </row>
    <row r="295" spans="1:29" ht="18"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6"/>
      <c r="AB295" s="266"/>
      <c r="AC295" s="266"/>
    </row>
    <row r="296" spans="1:29" ht="18"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6"/>
      <c r="AB296" s="266"/>
      <c r="AC296" s="266"/>
    </row>
    <row r="297" spans="1:29" ht="18"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6"/>
      <c r="AB297" s="266"/>
      <c r="AC297" s="266"/>
    </row>
    <row r="298" spans="1:29" ht="18"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6"/>
      <c r="AB298" s="266"/>
      <c r="AC298" s="266"/>
    </row>
    <row r="299" spans="1:29" ht="18"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6"/>
      <c r="AB299" s="266"/>
      <c r="AC299" s="266"/>
    </row>
    <row r="300" spans="1:29" ht="18"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6"/>
      <c r="AB300" s="266"/>
      <c r="AC300" s="266"/>
    </row>
    <row r="301" spans="1:29" ht="18"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6"/>
      <c r="AB301" s="266"/>
      <c r="AC301" s="266"/>
    </row>
    <row r="302" spans="1:29" ht="18"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6"/>
      <c r="AB302" s="266"/>
      <c r="AC302" s="266"/>
    </row>
    <row r="303" spans="1:29" ht="18"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6"/>
      <c r="AB303" s="266"/>
      <c r="AC303" s="266"/>
    </row>
    <row r="304" spans="1:29" ht="18"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6"/>
      <c r="AB304" s="266"/>
      <c r="AC304" s="266"/>
    </row>
    <row r="305" spans="1:29" ht="18"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6"/>
      <c r="AB305" s="266"/>
      <c r="AC305" s="266"/>
    </row>
    <row r="306" spans="1:29" ht="18"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6"/>
      <c r="AB306" s="266"/>
      <c r="AC306" s="266"/>
    </row>
    <row r="307" spans="1:29" ht="18"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6"/>
      <c r="AB307" s="266"/>
      <c r="AC307" s="266"/>
    </row>
    <row r="308" spans="1:29" ht="18"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6"/>
      <c r="AB308" s="266"/>
      <c r="AC308" s="266"/>
    </row>
    <row r="309" spans="1:29" ht="18"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6"/>
      <c r="AB309" s="266"/>
      <c r="AC309" s="266"/>
    </row>
    <row r="310" spans="1:29" ht="18"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6"/>
      <c r="AB310" s="266"/>
      <c r="AC310" s="266"/>
    </row>
    <row r="311" spans="1:29" ht="18"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6"/>
      <c r="AB311" s="266"/>
      <c r="AC311" s="266"/>
    </row>
    <row r="312" spans="1:29" ht="18"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6"/>
      <c r="AB312" s="266"/>
      <c r="AC312" s="266"/>
    </row>
    <row r="313" spans="1:29" ht="18"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6"/>
      <c r="AB313" s="266"/>
      <c r="AC313" s="266"/>
    </row>
    <row r="314" spans="1:29" ht="18"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6"/>
      <c r="AB314" s="266"/>
      <c r="AC314" s="266"/>
    </row>
    <row r="315" spans="1:29" ht="18"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6"/>
      <c r="AB315" s="266"/>
      <c r="AC315" s="266"/>
    </row>
    <row r="316" spans="1:29" ht="18"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6"/>
      <c r="AB316" s="266"/>
      <c r="AC316" s="266"/>
    </row>
    <row r="317" spans="1:29" ht="18"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6"/>
      <c r="AB317" s="266"/>
      <c r="AC317" s="266"/>
    </row>
    <row r="318" spans="1:29" ht="18"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6"/>
      <c r="AB318" s="266"/>
      <c r="AC318" s="266"/>
    </row>
    <row r="319" spans="1:29" ht="18"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6"/>
      <c r="AB319" s="266"/>
      <c r="AC319" s="266"/>
    </row>
    <row r="320" spans="1:29" ht="18"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6"/>
      <c r="AB320" s="266"/>
      <c r="AC320" s="266"/>
    </row>
    <row r="321" spans="1:29" ht="18"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6"/>
      <c r="AB321" s="266"/>
      <c r="AC321" s="266"/>
    </row>
    <row r="322" spans="1:29" ht="18"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6"/>
      <c r="AB322" s="266"/>
      <c r="AC322" s="266"/>
    </row>
    <row r="323" spans="1:29" ht="18"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6"/>
      <c r="AB323" s="266"/>
      <c r="AC323" s="266"/>
    </row>
    <row r="324" spans="1:29" ht="18"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6"/>
      <c r="AB324" s="266"/>
      <c r="AC324" s="266"/>
    </row>
    <row r="325" spans="1:29" ht="18"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6"/>
      <c r="AB325" s="266"/>
      <c r="AC325" s="266"/>
    </row>
    <row r="326" spans="1:29" ht="18"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6"/>
      <c r="AB326" s="266"/>
      <c r="AC326" s="266"/>
    </row>
    <row r="327" spans="1:29" ht="18"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6"/>
      <c r="AB327" s="266"/>
      <c r="AC327" s="266"/>
    </row>
    <row r="328" spans="1:29" ht="18"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6"/>
      <c r="AB328" s="266"/>
      <c r="AC328" s="266"/>
    </row>
    <row r="329" spans="1:29" ht="18"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6"/>
      <c r="AB329" s="266"/>
      <c r="AC329" s="266"/>
    </row>
    <row r="330" spans="1:29" ht="18"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6"/>
      <c r="AB330" s="266"/>
      <c r="AC330" s="266"/>
    </row>
    <row r="331" spans="1:29" ht="18"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6"/>
      <c r="AB331" s="266"/>
      <c r="AC331" s="266"/>
    </row>
    <row r="332" spans="1:29" ht="18"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6"/>
      <c r="AB332" s="266"/>
      <c r="AC332" s="266"/>
    </row>
    <row r="333" spans="1:29" ht="18"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6"/>
      <c r="AB333" s="266"/>
      <c r="AC333" s="266"/>
    </row>
    <row r="334" spans="1:29" ht="18"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6"/>
      <c r="AB334" s="266"/>
      <c r="AC334" s="266"/>
    </row>
    <row r="335" spans="1:29" ht="18"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6"/>
      <c r="AB335" s="266"/>
      <c r="AC335" s="266"/>
    </row>
    <row r="336" spans="1:29" ht="18"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6"/>
      <c r="AB336" s="266"/>
      <c r="AC336" s="266"/>
    </row>
    <row r="337" spans="1:29" ht="18"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6"/>
      <c r="AB337" s="266"/>
      <c r="AC337" s="266"/>
    </row>
    <row r="338" spans="1:29" ht="18"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6"/>
      <c r="AB338" s="266"/>
      <c r="AC338" s="266"/>
    </row>
    <row r="339" spans="1:29" ht="18"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6"/>
      <c r="AB339" s="266"/>
      <c r="AC339" s="266"/>
    </row>
    <row r="340" spans="1:29" ht="18"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6"/>
      <c r="AB340" s="266"/>
      <c r="AC340" s="266"/>
    </row>
    <row r="341" spans="1:29" ht="18"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6"/>
      <c r="AB341" s="266"/>
      <c r="AC341" s="266"/>
    </row>
    <row r="342" spans="1:29" ht="18"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6"/>
      <c r="AB342" s="266"/>
      <c r="AC342" s="266"/>
    </row>
    <row r="343" spans="1:29" ht="18"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6"/>
      <c r="AB343" s="266"/>
      <c r="AC343" s="266"/>
    </row>
    <row r="344" spans="1:29" ht="18"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6"/>
      <c r="AB344" s="266"/>
      <c r="AC344" s="266"/>
    </row>
    <row r="345" spans="1:29" ht="18"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6"/>
      <c r="AB345" s="266"/>
      <c r="AC345" s="266"/>
    </row>
    <row r="346" spans="1:29" ht="18"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6"/>
      <c r="AB346" s="266"/>
      <c r="AC346" s="266"/>
    </row>
    <row r="347" spans="1:29" ht="18"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6"/>
      <c r="AB347" s="266"/>
      <c r="AC347" s="266"/>
    </row>
    <row r="348" spans="1:29" ht="18"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6"/>
      <c r="AB348" s="266"/>
      <c r="AC348" s="266"/>
    </row>
    <row r="349" spans="1:29" ht="18"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6"/>
      <c r="AB349" s="266"/>
      <c r="AC349" s="266"/>
    </row>
    <row r="350" spans="1:29" ht="18"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6"/>
      <c r="AB350" s="266"/>
      <c r="AC350" s="266"/>
    </row>
    <row r="351" spans="1:29" ht="18"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6"/>
      <c r="AB351" s="266"/>
      <c r="AC351" s="266"/>
    </row>
    <row r="352" spans="1:29" ht="18"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6"/>
      <c r="AB352" s="266"/>
      <c r="AC352" s="266"/>
    </row>
    <row r="353" spans="1:29" ht="18"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6"/>
      <c r="AB353" s="266"/>
      <c r="AC353" s="266"/>
    </row>
    <row r="354" spans="1:29" ht="18"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6"/>
      <c r="AB354" s="266"/>
      <c r="AC354" s="266"/>
    </row>
    <row r="355" spans="1:29" ht="18"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6"/>
      <c r="AB355" s="266"/>
      <c r="AC355" s="266"/>
    </row>
    <row r="356" spans="1:29" ht="18"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6"/>
      <c r="AB356" s="266"/>
      <c r="AC356" s="266"/>
    </row>
    <row r="357" spans="1:29" ht="18"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6"/>
      <c r="AB357" s="266"/>
      <c r="AC357" s="266"/>
    </row>
    <row r="358" spans="1:29" ht="18"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6"/>
      <c r="AB358" s="266"/>
      <c r="AC358" s="266"/>
    </row>
    <row r="359" spans="1:29" ht="18"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6"/>
      <c r="AB359" s="266"/>
      <c r="AC359" s="266"/>
    </row>
    <row r="360" spans="1:29" ht="18"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6"/>
      <c r="AB360" s="266"/>
      <c r="AC360" s="266"/>
    </row>
    <row r="361" spans="1:29" ht="18"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6"/>
      <c r="AB361" s="266"/>
      <c r="AC361" s="266"/>
    </row>
    <row r="362" spans="1:29" ht="18"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6"/>
      <c r="AB362" s="266"/>
      <c r="AC362" s="266"/>
    </row>
    <row r="363" spans="1:29" ht="18"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6"/>
      <c r="AB363" s="266"/>
      <c r="AC363" s="266"/>
    </row>
    <row r="364" spans="1:29" ht="18"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6"/>
      <c r="AB364" s="266"/>
      <c r="AC364" s="266"/>
    </row>
    <row r="365" spans="1:29" ht="18"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6"/>
      <c r="AB365" s="266"/>
      <c r="AC365" s="266"/>
    </row>
    <row r="366" spans="1:29" ht="18"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6"/>
      <c r="AB366" s="266"/>
      <c r="AC366" s="266"/>
    </row>
    <row r="367" spans="1:29" ht="18"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6"/>
      <c r="AB367" s="266"/>
      <c r="AC367" s="266"/>
    </row>
    <row r="368" spans="1:29" ht="18"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6"/>
      <c r="AB368" s="266"/>
      <c r="AC368" s="266"/>
    </row>
    <row r="369" spans="1:29" ht="18"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6"/>
      <c r="AB369" s="266"/>
      <c r="AC369" s="266"/>
    </row>
    <row r="370" spans="1:29" ht="18"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6"/>
      <c r="AB370" s="266"/>
      <c r="AC370" s="266"/>
    </row>
    <row r="371" spans="1:29" ht="18"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6"/>
      <c r="AB371" s="266"/>
      <c r="AC371" s="266"/>
    </row>
    <row r="372" spans="1:29" ht="18"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6"/>
      <c r="AB372" s="266"/>
      <c r="AC372" s="266"/>
    </row>
    <row r="373" spans="1:29" ht="18"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6"/>
      <c r="AB373" s="266"/>
      <c r="AC373" s="266"/>
    </row>
    <row r="374" spans="1:29" ht="18"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6"/>
      <c r="AB374" s="266"/>
      <c r="AC374" s="266"/>
    </row>
    <row r="375" spans="1:29" ht="18"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6"/>
      <c r="AB375" s="266"/>
      <c r="AC375" s="266"/>
    </row>
    <row r="376" spans="1:29" ht="18"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6"/>
      <c r="AB376" s="266"/>
      <c r="AC376" s="266"/>
    </row>
    <row r="377" spans="1:29" ht="18"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6"/>
      <c r="AB377" s="266"/>
      <c r="AC377" s="266"/>
    </row>
    <row r="378" spans="1:29" ht="18"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6"/>
      <c r="AB378" s="266"/>
      <c r="AC378" s="266"/>
    </row>
    <row r="379" spans="1:29" ht="18"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6"/>
      <c r="AB379" s="266"/>
      <c r="AC379" s="266"/>
    </row>
    <row r="380" spans="1:29" ht="18"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6"/>
      <c r="AB380" s="266"/>
      <c r="AC380" s="266"/>
    </row>
    <row r="381" spans="1:29" ht="18"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6"/>
      <c r="AB381" s="266"/>
      <c r="AC381" s="266"/>
    </row>
    <row r="382" spans="1:29" ht="18"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6"/>
      <c r="AB382" s="266"/>
      <c r="AC382" s="266"/>
    </row>
    <row r="383" spans="1:29" ht="18"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6"/>
      <c r="AB383" s="266"/>
      <c r="AC383" s="266"/>
    </row>
    <row r="384" spans="1:29" ht="18"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6"/>
      <c r="AB384" s="266"/>
      <c r="AC384" s="266"/>
    </row>
    <row r="385" spans="1:29" ht="18"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6"/>
      <c r="AB385" s="266"/>
      <c r="AC385" s="266"/>
    </row>
    <row r="386" spans="1:29" ht="18"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6"/>
      <c r="AB386" s="266"/>
      <c r="AC386" s="266"/>
    </row>
    <row r="387" spans="1:29" ht="18"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6"/>
      <c r="AB387" s="266"/>
      <c r="AC387" s="266"/>
    </row>
    <row r="388" spans="1:29" ht="18"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6"/>
      <c r="AB388" s="266"/>
      <c r="AC388" s="266"/>
    </row>
    <row r="389" spans="1:29" ht="18"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6"/>
      <c r="AB389" s="266"/>
      <c r="AC389" s="266"/>
    </row>
    <row r="390" spans="1:29" ht="18"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6"/>
      <c r="AB390" s="266"/>
      <c r="AC390" s="266"/>
    </row>
    <row r="391" spans="1:29" ht="18"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6"/>
      <c r="AB391" s="266"/>
      <c r="AC391" s="266"/>
    </row>
    <row r="392" spans="1:29" ht="18"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6"/>
      <c r="AB392" s="266"/>
      <c r="AC392" s="266"/>
    </row>
    <row r="393" spans="1:29" ht="18"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6"/>
      <c r="AB393" s="266"/>
      <c r="AC393" s="266"/>
    </row>
    <row r="394" spans="1:29" ht="18"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6"/>
      <c r="AB394" s="266"/>
      <c r="AC394" s="266"/>
    </row>
    <row r="395" spans="1:29" ht="18"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6"/>
      <c r="AB395" s="266"/>
      <c r="AC395" s="266"/>
    </row>
    <row r="396" spans="1:29" ht="18"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6"/>
      <c r="AB396" s="266"/>
      <c r="AC396" s="266"/>
    </row>
    <row r="397" spans="1:29" ht="18"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6"/>
      <c r="AB397" s="266"/>
      <c r="AC397" s="266"/>
    </row>
    <row r="398" spans="1:29" ht="18"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6"/>
      <c r="AB398" s="266"/>
      <c r="AC398" s="266"/>
    </row>
    <row r="399" spans="1:29" ht="18"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6"/>
      <c r="AB399" s="266"/>
      <c r="AC399" s="266"/>
    </row>
    <row r="400" spans="1:29" ht="18"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6"/>
      <c r="AB400" s="266"/>
      <c r="AC400" s="266"/>
    </row>
    <row r="401" spans="1:29" ht="18"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6"/>
      <c r="AB401" s="266"/>
      <c r="AC401" s="266"/>
    </row>
    <row r="402" spans="1:29" ht="18"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6"/>
      <c r="AB402" s="266"/>
      <c r="AC402" s="266"/>
    </row>
    <row r="403" spans="1:29" ht="18"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6"/>
      <c r="AB403" s="266"/>
      <c r="AC403" s="266"/>
    </row>
    <row r="404" spans="1:29" ht="18"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6"/>
      <c r="AB404" s="266"/>
      <c r="AC404" s="266"/>
    </row>
    <row r="405" spans="1:29" ht="18"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6"/>
      <c r="AB405" s="266"/>
      <c r="AC405" s="266"/>
    </row>
    <row r="406" spans="1:29" ht="18"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6"/>
      <c r="AB406" s="266"/>
      <c r="AC406" s="266"/>
    </row>
    <row r="407" spans="1:29" ht="18"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6"/>
      <c r="AB407" s="266"/>
      <c r="AC407" s="266"/>
    </row>
    <row r="408" spans="1:29" ht="18"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6"/>
      <c r="AB408" s="266"/>
      <c r="AC408" s="266"/>
    </row>
    <row r="409" spans="1:29" ht="18"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6"/>
      <c r="AB409" s="266"/>
      <c r="AC409" s="266"/>
    </row>
    <row r="410" spans="1:29" ht="18"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6"/>
      <c r="AB410" s="266"/>
      <c r="AC410" s="266"/>
    </row>
    <row r="411" spans="1:29" ht="18"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6"/>
      <c r="AB411" s="266"/>
      <c r="AC411" s="266"/>
    </row>
    <row r="412" spans="1:29" ht="18"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6"/>
      <c r="AB412" s="266"/>
      <c r="AC412" s="266"/>
    </row>
    <row r="413" spans="1:29" ht="18"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6"/>
      <c r="AB413" s="266"/>
      <c r="AC413" s="266"/>
    </row>
    <row r="414" spans="1:29" ht="18"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6"/>
      <c r="AB414" s="266"/>
      <c r="AC414" s="266"/>
    </row>
    <row r="415" spans="1:29" ht="18"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6"/>
      <c r="AB415" s="266"/>
      <c r="AC415" s="266"/>
    </row>
    <row r="416" spans="1:29" ht="18"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6"/>
      <c r="AB416" s="266"/>
      <c r="AC416" s="266"/>
    </row>
    <row r="417" spans="1:29" ht="18"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6"/>
      <c r="AB417" s="266"/>
      <c r="AC417" s="266"/>
    </row>
    <row r="418" spans="1:29" ht="18"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6"/>
      <c r="AB418" s="266"/>
      <c r="AC418" s="266"/>
    </row>
    <row r="419" spans="1:29" ht="18"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6"/>
      <c r="AB419" s="266"/>
      <c r="AC419" s="266"/>
    </row>
    <row r="420" spans="1:29" ht="18"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6"/>
      <c r="AB420" s="266"/>
      <c r="AC420" s="266"/>
    </row>
    <row r="421" spans="1:29" ht="18"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6"/>
      <c r="AB421" s="266"/>
      <c r="AC421" s="266"/>
    </row>
    <row r="422" spans="1:29" ht="18"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6"/>
      <c r="AB422" s="266"/>
      <c r="AC422" s="266"/>
    </row>
    <row r="423" spans="1:29" ht="18"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6"/>
      <c r="AB423" s="266"/>
      <c r="AC423" s="266"/>
    </row>
    <row r="424" spans="1:29" ht="18"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6"/>
      <c r="AB424" s="266"/>
      <c r="AC424" s="266"/>
    </row>
    <row r="425" spans="1:29" ht="18"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6"/>
      <c r="AB425" s="266"/>
      <c r="AC425" s="266"/>
    </row>
    <row r="426" spans="1:29" ht="18"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6"/>
      <c r="AB426" s="266"/>
      <c r="AC426" s="266"/>
    </row>
    <row r="427" spans="1:29" ht="18"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6"/>
      <c r="AB427" s="266"/>
      <c r="AC427" s="266"/>
    </row>
    <row r="428" spans="1:29" ht="18"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6"/>
      <c r="AB428" s="266"/>
      <c r="AC428" s="266"/>
    </row>
    <row r="429" spans="1:29" ht="18"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6"/>
      <c r="AB429" s="266"/>
      <c r="AC429" s="266"/>
    </row>
    <row r="430" spans="1:29" ht="18"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6"/>
      <c r="AB430" s="266"/>
      <c r="AC430" s="266"/>
    </row>
    <row r="431" spans="1:29" ht="18"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6"/>
      <c r="AB431" s="266"/>
      <c r="AC431" s="266"/>
    </row>
    <row r="432" spans="1:29" ht="18"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6"/>
      <c r="AB432" s="266"/>
      <c r="AC432" s="266"/>
    </row>
    <row r="433" spans="1:29" ht="18"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6"/>
      <c r="AB433" s="266"/>
      <c r="AC433" s="266"/>
    </row>
    <row r="434" spans="1:29" ht="18"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6"/>
      <c r="AB434" s="266"/>
      <c r="AC434" s="266"/>
    </row>
    <row r="435" spans="1:29" ht="18"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6"/>
      <c r="AB435" s="266"/>
      <c r="AC435" s="266"/>
    </row>
    <row r="436" spans="1:29" ht="18"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6"/>
      <c r="AB436" s="266"/>
      <c r="AC436" s="266"/>
    </row>
    <row r="437" spans="1:29" ht="18"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6"/>
      <c r="AB437" s="266"/>
      <c r="AC437" s="266"/>
    </row>
    <row r="438" spans="1:29" ht="18"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6"/>
      <c r="AB438" s="266"/>
      <c r="AC438" s="266"/>
    </row>
    <row r="439" spans="1:29" ht="18"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6"/>
      <c r="AB439" s="266"/>
      <c r="AC439" s="266"/>
    </row>
    <row r="440" spans="1:29" ht="18"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6"/>
      <c r="AB440" s="266"/>
      <c r="AC440" s="266"/>
    </row>
    <row r="441" spans="1:29" ht="18"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6"/>
      <c r="AB441" s="266"/>
      <c r="AC441" s="266"/>
    </row>
    <row r="442" spans="1:29" ht="18"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6"/>
      <c r="AB442" s="266"/>
      <c r="AC442" s="266"/>
    </row>
    <row r="443" spans="1:29" ht="18"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6"/>
      <c r="AB443" s="266"/>
      <c r="AC443" s="266"/>
    </row>
    <row r="444" spans="1:29" ht="18"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6"/>
      <c r="AB444" s="266"/>
      <c r="AC444" s="266"/>
    </row>
    <row r="445" spans="1:29" ht="18"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6"/>
      <c r="AB445" s="266"/>
      <c r="AC445" s="266"/>
    </row>
    <row r="446" spans="1:29" ht="18"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6"/>
      <c r="AB446" s="266"/>
      <c r="AC446" s="266"/>
    </row>
    <row r="447" spans="1:29" ht="18"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6"/>
      <c r="AB447" s="266"/>
      <c r="AC447" s="266"/>
    </row>
    <row r="448" spans="1:29" ht="18"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6"/>
      <c r="AB448" s="266"/>
      <c r="AC448" s="266"/>
    </row>
    <row r="449" spans="1:29" ht="18"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6"/>
      <c r="AB449" s="266"/>
      <c r="AC449" s="266"/>
    </row>
    <row r="450" spans="1:29" ht="18"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6"/>
      <c r="AB450" s="266"/>
      <c r="AC450" s="266"/>
    </row>
    <row r="451" spans="1:29" ht="18"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6"/>
      <c r="AB451" s="266"/>
      <c r="AC451" s="266"/>
    </row>
    <row r="452" spans="1:29" ht="18"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6"/>
      <c r="AB452" s="266"/>
      <c r="AC452" s="266"/>
    </row>
    <row r="453" spans="1:29" ht="18"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6"/>
      <c r="AB453" s="266"/>
      <c r="AC453" s="266"/>
    </row>
    <row r="454" spans="1:29" ht="18"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6"/>
      <c r="AB454" s="266"/>
      <c r="AC454" s="266"/>
    </row>
    <row r="455" spans="1:29" ht="18"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6"/>
      <c r="AB455" s="266"/>
      <c r="AC455" s="266"/>
    </row>
    <row r="456" spans="1:29" ht="18"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6"/>
      <c r="AB456" s="266"/>
      <c r="AC456" s="266"/>
    </row>
    <row r="457" spans="1:29" ht="18"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6"/>
      <c r="AB457" s="266"/>
      <c r="AC457" s="266"/>
    </row>
    <row r="458" spans="1:29" ht="18"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6"/>
      <c r="AB458" s="266"/>
      <c r="AC458" s="266"/>
    </row>
    <row r="459" spans="1:29" ht="18"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6"/>
      <c r="AB459" s="266"/>
      <c r="AC459" s="266"/>
    </row>
    <row r="460" spans="1:29" ht="18"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6"/>
      <c r="AB460" s="266"/>
      <c r="AC460" s="266"/>
    </row>
    <row r="461" spans="1:29" ht="18"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6"/>
      <c r="AB461" s="266"/>
      <c r="AC461" s="266"/>
    </row>
    <row r="462" spans="1:29" ht="18"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6"/>
      <c r="AB462" s="266"/>
      <c r="AC462" s="266"/>
    </row>
    <row r="463" spans="1:29" ht="18"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6"/>
      <c r="AB463" s="266"/>
      <c r="AC463" s="266"/>
    </row>
    <row r="464" spans="1:29" ht="18"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6"/>
      <c r="AB464" s="266"/>
      <c r="AC464" s="266"/>
    </row>
    <row r="465" spans="1:29" ht="18"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6"/>
      <c r="AB465" s="266"/>
      <c r="AC465" s="266"/>
    </row>
    <row r="466" spans="1:29" ht="18"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6"/>
      <c r="AB466" s="266"/>
      <c r="AC466" s="266"/>
    </row>
    <row r="467" spans="1:29" ht="18"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6"/>
      <c r="AB467" s="266"/>
      <c r="AC467" s="266"/>
    </row>
    <row r="468" spans="1:29" ht="18"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6"/>
      <c r="AB468" s="266"/>
      <c r="AC468" s="266"/>
    </row>
    <row r="469" spans="1:29" ht="18"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c r="AA469" s="266"/>
      <c r="AB469" s="266"/>
      <c r="AC469" s="266"/>
    </row>
    <row r="470" spans="1:29" ht="18"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6"/>
      <c r="AB470" s="266"/>
      <c r="AC470" s="266"/>
    </row>
    <row r="471" spans="1:29" ht="18"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6"/>
      <c r="AB471" s="266"/>
      <c r="AC471" s="266"/>
    </row>
    <row r="472" spans="1:29" ht="18"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6"/>
      <c r="AB472" s="266"/>
      <c r="AC472" s="266"/>
    </row>
    <row r="473" spans="1:29" ht="18"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c r="AA473" s="266"/>
      <c r="AB473" s="266"/>
      <c r="AC473" s="266"/>
    </row>
    <row r="474" spans="1:29" ht="18"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6"/>
      <c r="AB474" s="266"/>
      <c r="AC474" s="266"/>
    </row>
    <row r="475" spans="1:29" ht="18"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c r="AA475" s="266"/>
      <c r="AB475" s="266"/>
      <c r="AC475" s="266"/>
    </row>
    <row r="476" spans="1:29" ht="18"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6"/>
      <c r="AB476" s="266"/>
      <c r="AC476" s="266"/>
    </row>
    <row r="477" spans="1:29" ht="18"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6"/>
      <c r="AB477" s="266"/>
      <c r="AC477" s="266"/>
    </row>
    <row r="478" spans="1:29" ht="18"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c r="AA478" s="266"/>
      <c r="AB478" s="266"/>
      <c r="AC478" s="266"/>
    </row>
    <row r="479" spans="1:29" ht="18"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6"/>
      <c r="AB479" s="266"/>
      <c r="AC479" s="266"/>
    </row>
    <row r="480" spans="1:29" ht="18"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6"/>
      <c r="AB480" s="266"/>
      <c r="AC480" s="266"/>
    </row>
    <row r="481" spans="1:29" ht="18"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6"/>
      <c r="AB481" s="266"/>
      <c r="AC481" s="266"/>
    </row>
    <row r="482" spans="1:29" ht="18"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c r="AA482" s="266"/>
      <c r="AB482" s="266"/>
      <c r="AC482" s="266"/>
    </row>
    <row r="483" spans="1:29" ht="18"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c r="AA483" s="266"/>
      <c r="AB483" s="266"/>
      <c r="AC483" s="266"/>
    </row>
    <row r="484" spans="1:29" ht="18"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c r="AA484" s="266"/>
      <c r="AB484" s="266"/>
      <c r="AC484" s="266"/>
    </row>
    <row r="485" spans="1:29" ht="18"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6"/>
      <c r="AB485" s="266"/>
      <c r="AC485" s="266"/>
    </row>
    <row r="486" spans="1:29" ht="18"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6"/>
      <c r="AB486" s="266"/>
      <c r="AC486" s="266"/>
    </row>
    <row r="487" spans="1:29" ht="18"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6"/>
      <c r="AB487" s="266"/>
      <c r="AC487" s="266"/>
    </row>
    <row r="488" spans="1:29" ht="18"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c r="AA488" s="266"/>
      <c r="AB488" s="266"/>
      <c r="AC488" s="266"/>
    </row>
    <row r="489" spans="1:29" ht="18"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c r="AA489" s="266"/>
      <c r="AB489" s="266"/>
      <c r="AC489" s="266"/>
    </row>
    <row r="490" spans="1:29" ht="18"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6"/>
      <c r="AB490" s="266"/>
      <c r="AC490" s="266"/>
    </row>
    <row r="491" spans="1:29" ht="18"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c r="AA491" s="266"/>
      <c r="AB491" s="266"/>
      <c r="AC491" s="266"/>
    </row>
    <row r="492" spans="1:29" ht="18"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c r="AA492" s="266"/>
      <c r="AB492" s="266"/>
      <c r="AC492" s="266"/>
    </row>
    <row r="493" spans="1:29" ht="18"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6"/>
      <c r="AB493" s="266"/>
      <c r="AC493" s="266"/>
    </row>
    <row r="494" spans="1:29" ht="18"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c r="AA494" s="266"/>
      <c r="AB494" s="266"/>
      <c r="AC494" s="266"/>
    </row>
    <row r="495" spans="1:29" ht="18"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c r="AA495" s="266"/>
      <c r="AB495" s="266"/>
      <c r="AC495" s="266"/>
    </row>
    <row r="496" spans="1:29" ht="18"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6"/>
      <c r="AB496" s="266"/>
      <c r="AC496" s="266"/>
    </row>
    <row r="497" spans="1:29" ht="18"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c r="AA497" s="266"/>
      <c r="AB497" s="266"/>
      <c r="AC497" s="266"/>
    </row>
    <row r="498" spans="1:29" ht="18"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c r="AA498" s="266"/>
      <c r="AB498" s="266"/>
      <c r="AC498" s="266"/>
    </row>
    <row r="499" spans="1:29" ht="18"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6"/>
      <c r="AB499" s="266"/>
      <c r="AC499" s="266"/>
    </row>
    <row r="500" spans="1:29" ht="18"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6"/>
      <c r="AB500" s="266"/>
      <c r="AC500" s="266"/>
    </row>
    <row r="501" spans="1:29" ht="18"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c r="AA501" s="266"/>
      <c r="AB501" s="266"/>
      <c r="AC501" s="266"/>
    </row>
    <row r="502" spans="1:29" ht="18"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c r="AA502" s="266"/>
      <c r="AB502" s="266"/>
      <c r="AC502" s="266"/>
    </row>
    <row r="503" spans="1:29" ht="18"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c r="AA503" s="266"/>
      <c r="AB503" s="266"/>
      <c r="AC503" s="266"/>
    </row>
    <row r="504" spans="1:29" ht="18"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c r="AA504" s="266"/>
      <c r="AB504" s="266"/>
      <c r="AC504" s="266"/>
    </row>
    <row r="505" spans="1:29" ht="18"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c r="AA505" s="266"/>
      <c r="AB505" s="266"/>
      <c r="AC505" s="266"/>
    </row>
    <row r="506" spans="1:29" ht="18"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6"/>
      <c r="AB506" s="266"/>
      <c r="AC506" s="266"/>
    </row>
    <row r="507" spans="1:29" ht="18"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c r="AA507" s="266"/>
      <c r="AB507" s="266"/>
      <c r="AC507" s="266"/>
    </row>
    <row r="508" spans="1:29" ht="18"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c r="AA508" s="266"/>
      <c r="AB508" s="266"/>
      <c r="AC508" s="266"/>
    </row>
    <row r="509" spans="1:29" ht="18"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6"/>
      <c r="AB509" s="266"/>
      <c r="AC509" s="266"/>
    </row>
    <row r="510" spans="1:29" ht="18"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c r="AA510" s="266"/>
      <c r="AB510" s="266"/>
      <c r="AC510" s="266"/>
    </row>
    <row r="511" spans="1:29" ht="18"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c r="AA511" s="266"/>
      <c r="AB511" s="266"/>
      <c r="AC511" s="266"/>
    </row>
    <row r="512" spans="1:29" ht="18"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6"/>
      <c r="AB512" s="266"/>
      <c r="AC512" s="266"/>
    </row>
    <row r="513" spans="1:29" ht="18"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6"/>
      <c r="AB513" s="266"/>
      <c r="AC513" s="266"/>
    </row>
    <row r="514" spans="1:29" ht="18"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c r="AA514" s="266"/>
      <c r="AB514" s="266"/>
      <c r="AC514" s="266"/>
    </row>
    <row r="515" spans="1:29" ht="18"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c r="AA515" s="266"/>
      <c r="AB515" s="266"/>
      <c r="AC515" s="266"/>
    </row>
    <row r="516" spans="1:29" ht="18"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c r="AA516" s="266"/>
      <c r="AB516" s="266"/>
      <c r="AC516" s="266"/>
    </row>
    <row r="517" spans="1:29" ht="18"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c r="AA517" s="266"/>
      <c r="AB517" s="266"/>
      <c r="AC517" s="266"/>
    </row>
    <row r="518" spans="1:29" ht="18"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c r="AA518" s="266"/>
      <c r="AB518" s="266"/>
      <c r="AC518" s="266"/>
    </row>
    <row r="519" spans="1:29" ht="18"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6"/>
      <c r="AB519" s="266"/>
      <c r="AC519" s="266"/>
    </row>
    <row r="520" spans="1:29" ht="18"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c r="AA520" s="266"/>
      <c r="AB520" s="266"/>
      <c r="AC520" s="266"/>
    </row>
    <row r="521" spans="1:29" ht="18"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c r="AA521" s="266"/>
      <c r="AB521" s="266"/>
      <c r="AC521" s="266"/>
    </row>
    <row r="522" spans="1:29" ht="18"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c r="AA522" s="266"/>
      <c r="AB522" s="266"/>
      <c r="AC522" s="266"/>
    </row>
    <row r="523" spans="1:29" ht="18"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6"/>
      <c r="AB523" s="266"/>
      <c r="AC523" s="266"/>
    </row>
    <row r="524" spans="1:29" ht="18"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6"/>
      <c r="AB524" s="266"/>
      <c r="AC524" s="266"/>
    </row>
    <row r="525" spans="1:29" ht="18"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c r="AA525" s="266"/>
      <c r="AB525" s="266"/>
      <c r="AC525" s="266"/>
    </row>
    <row r="526" spans="1:29" ht="18"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c r="AA526" s="266"/>
      <c r="AB526" s="266"/>
      <c r="AC526" s="266"/>
    </row>
    <row r="527" spans="1:29" ht="18"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c r="AA527" s="266"/>
      <c r="AB527" s="266"/>
      <c r="AC527" s="266"/>
    </row>
    <row r="528" spans="1:29" ht="18"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c r="AA528" s="266"/>
      <c r="AB528" s="266"/>
      <c r="AC528" s="266"/>
    </row>
    <row r="529" spans="1:29" ht="18"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c r="AA529" s="266"/>
      <c r="AB529" s="266"/>
      <c r="AC529" s="266"/>
    </row>
    <row r="530" spans="1:29" ht="18"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6"/>
      <c r="AB530" s="266"/>
      <c r="AC530" s="266"/>
    </row>
    <row r="531" spans="1:29" ht="18"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c r="AA531" s="266"/>
      <c r="AB531" s="266"/>
      <c r="AC531" s="266"/>
    </row>
    <row r="532" spans="1:29" ht="18"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c r="AA532" s="266"/>
      <c r="AB532" s="266"/>
      <c r="AC532" s="266"/>
    </row>
    <row r="533" spans="1:29" ht="18"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c r="AA533" s="266"/>
      <c r="AB533" s="266"/>
      <c r="AC533" s="266"/>
    </row>
    <row r="534" spans="1:29" ht="18"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6"/>
      <c r="AB534" s="266"/>
      <c r="AC534" s="266"/>
    </row>
    <row r="535" spans="1:29" ht="18"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6"/>
      <c r="AB535" s="266"/>
      <c r="AC535" s="266"/>
    </row>
    <row r="536" spans="1:29" ht="18"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c r="AA536" s="266"/>
      <c r="AB536" s="266"/>
      <c r="AC536" s="266"/>
    </row>
    <row r="537" spans="1:29" ht="18"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c r="AA537" s="266"/>
      <c r="AB537" s="266"/>
      <c r="AC537" s="266"/>
    </row>
    <row r="538" spans="1:29" ht="18"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c r="AA538" s="266"/>
      <c r="AB538" s="266"/>
      <c r="AC538" s="266"/>
    </row>
    <row r="539" spans="1:29" ht="18"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c r="AA539" s="266"/>
      <c r="AB539" s="266"/>
      <c r="AC539" s="266"/>
    </row>
    <row r="540" spans="1:29" ht="18"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c r="AA540" s="266"/>
      <c r="AB540" s="266"/>
      <c r="AC540" s="266"/>
    </row>
    <row r="541" spans="1:29" ht="18"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6"/>
      <c r="AB541" s="266"/>
      <c r="AC541" s="266"/>
    </row>
    <row r="542" spans="1:29" ht="18"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c r="AA542" s="266"/>
      <c r="AB542" s="266"/>
      <c r="AC542" s="266"/>
    </row>
    <row r="543" spans="1:29" ht="18"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c r="AA543" s="266"/>
      <c r="AB543" s="266"/>
      <c r="AC543" s="266"/>
    </row>
    <row r="544" spans="1:29" ht="18"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c r="AA544" s="266"/>
      <c r="AB544" s="266"/>
      <c r="AC544" s="266"/>
    </row>
    <row r="545" spans="1:29" ht="18"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c r="AA545" s="266"/>
      <c r="AB545" s="266"/>
      <c r="AC545" s="266"/>
    </row>
    <row r="546" spans="1:29" ht="18"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6"/>
      <c r="AB546" s="266"/>
      <c r="AC546" s="266"/>
    </row>
    <row r="547" spans="1:29" ht="18"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6"/>
      <c r="AB547" s="266"/>
      <c r="AC547" s="266"/>
    </row>
    <row r="548" spans="1:29" ht="18"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6"/>
      <c r="AB548" s="266"/>
      <c r="AC548" s="266"/>
    </row>
    <row r="549" spans="1:29" ht="18"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6"/>
      <c r="AB549" s="266"/>
      <c r="AC549" s="266"/>
    </row>
    <row r="550" spans="1:29" ht="18"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6"/>
      <c r="AB550" s="266"/>
      <c r="AC550" s="266"/>
    </row>
    <row r="551" spans="1:29" ht="18"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6"/>
      <c r="AB551" s="266"/>
      <c r="AC551" s="266"/>
    </row>
    <row r="552" spans="1:29" ht="18"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6"/>
      <c r="AB552" s="266"/>
      <c r="AC552" s="266"/>
    </row>
    <row r="553" spans="1:29" ht="18"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6"/>
      <c r="AB553" s="266"/>
      <c r="AC553" s="266"/>
    </row>
    <row r="554" spans="1:29" ht="18"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6"/>
      <c r="AB554" s="266"/>
      <c r="AC554" s="266"/>
    </row>
    <row r="555" spans="1:29" ht="18"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6"/>
      <c r="AB555" s="266"/>
      <c r="AC555" s="266"/>
    </row>
    <row r="556" spans="1:29" ht="18"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c r="AA556" s="266"/>
      <c r="AB556" s="266"/>
      <c r="AC556" s="266"/>
    </row>
    <row r="557" spans="1:29" ht="18"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c r="AA557" s="266"/>
      <c r="AB557" s="266"/>
      <c r="AC557" s="266"/>
    </row>
    <row r="558" spans="1:29" ht="18"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c r="AA558" s="266"/>
      <c r="AB558" s="266"/>
      <c r="AC558" s="266"/>
    </row>
    <row r="559" spans="1:29" ht="18"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c r="AA559" s="266"/>
      <c r="AB559" s="266"/>
      <c r="AC559" s="266"/>
    </row>
    <row r="560" spans="1:29" ht="18"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c r="AA560" s="266"/>
      <c r="AB560" s="266"/>
      <c r="AC560" s="266"/>
    </row>
    <row r="561" spans="1:29" ht="18"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c r="AA561" s="266"/>
      <c r="AB561" s="266"/>
      <c r="AC561" s="266"/>
    </row>
    <row r="562" spans="1:29" ht="18"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c r="AA562" s="266"/>
      <c r="AB562" s="266"/>
      <c r="AC562" s="266"/>
    </row>
    <row r="563" spans="1:29" ht="18"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c r="AA563" s="266"/>
      <c r="AB563" s="266"/>
      <c r="AC563" s="266"/>
    </row>
    <row r="564" spans="1:29" ht="18"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c r="AA564" s="266"/>
      <c r="AB564" s="266"/>
      <c r="AC564" s="266"/>
    </row>
    <row r="565" spans="1:29" ht="18"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6"/>
      <c r="AB565" s="266"/>
      <c r="AC565" s="266"/>
    </row>
    <row r="566" spans="1:29" ht="18"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c r="AA566" s="266"/>
      <c r="AB566" s="266"/>
      <c r="AC566" s="266"/>
    </row>
    <row r="567" spans="1:29" ht="18"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c r="AA567" s="266"/>
      <c r="AB567" s="266"/>
      <c r="AC567" s="266"/>
    </row>
    <row r="568" spans="1:29" ht="18"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c r="AA568" s="266"/>
      <c r="AB568" s="266"/>
      <c r="AC568" s="266"/>
    </row>
    <row r="569" spans="1:29" ht="18"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c r="AA569" s="266"/>
      <c r="AB569" s="266"/>
      <c r="AC569" s="266"/>
    </row>
    <row r="570" spans="1:29" ht="18"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c r="AA570" s="266"/>
      <c r="AB570" s="266"/>
      <c r="AC570" s="266"/>
    </row>
    <row r="571" spans="1:29" ht="18"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c r="AA571" s="266"/>
      <c r="AB571" s="266"/>
      <c r="AC571" s="266"/>
    </row>
    <row r="572" spans="1:29" ht="18"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c r="AA572" s="266"/>
      <c r="AB572" s="266"/>
      <c r="AC572" s="266"/>
    </row>
    <row r="573" spans="1:29" ht="18"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c r="AA573" s="266"/>
      <c r="AB573" s="266"/>
      <c r="AC573" s="266"/>
    </row>
    <row r="574" spans="1:29" ht="18"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c r="AA574" s="266"/>
      <c r="AB574" s="266"/>
      <c r="AC574" s="266"/>
    </row>
    <row r="575" spans="1:29" ht="18"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c r="AA575" s="266"/>
      <c r="AB575" s="266"/>
      <c r="AC575" s="266"/>
    </row>
    <row r="576" spans="1:29" ht="18"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c r="AA576" s="266"/>
      <c r="AB576" s="266"/>
      <c r="AC576" s="266"/>
    </row>
    <row r="577" spans="1:29" ht="18"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6"/>
      <c r="AB577" s="266"/>
      <c r="AC577" s="266"/>
    </row>
    <row r="578" spans="1:29" ht="18"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6"/>
      <c r="AB578" s="266"/>
      <c r="AC578" s="266"/>
    </row>
    <row r="579" spans="1:29" ht="18"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c r="AA579" s="266"/>
      <c r="AB579" s="266"/>
      <c r="AC579" s="266"/>
    </row>
    <row r="580" spans="1:29" ht="18"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c r="AA580" s="266"/>
      <c r="AB580" s="266"/>
      <c r="AC580" s="266"/>
    </row>
    <row r="581" spans="1:29" ht="18"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6"/>
      <c r="AB581" s="266"/>
      <c r="AC581" s="266"/>
    </row>
    <row r="582" spans="1:29" ht="18"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6"/>
      <c r="AB582" s="266"/>
      <c r="AC582" s="266"/>
    </row>
    <row r="583" spans="1:29" ht="18"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6"/>
      <c r="AB583" s="266"/>
      <c r="AC583" s="266"/>
    </row>
    <row r="584" spans="1:29" ht="18"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6"/>
      <c r="AB584" s="266"/>
      <c r="AC584" s="266"/>
    </row>
    <row r="585" spans="1:29" ht="18"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6"/>
      <c r="AB585" s="266"/>
      <c r="AC585" s="266"/>
    </row>
    <row r="586" spans="1:29" ht="18"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6"/>
      <c r="AB586" s="266"/>
      <c r="AC586" s="266"/>
    </row>
    <row r="587" spans="1:29" ht="18"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6"/>
      <c r="AB587" s="266"/>
      <c r="AC587" s="266"/>
    </row>
    <row r="588" spans="1:29" ht="18"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6"/>
      <c r="AB588" s="266"/>
      <c r="AC588" s="266"/>
    </row>
    <row r="589" spans="1:29" ht="18"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c r="AA589" s="266"/>
      <c r="AB589" s="266"/>
      <c r="AC589" s="266"/>
    </row>
    <row r="590" spans="1:29" ht="18"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c r="AA590" s="266"/>
      <c r="AB590" s="266"/>
      <c r="AC590" s="266"/>
    </row>
    <row r="591" spans="1:29" ht="18"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6"/>
      <c r="AB591" s="266"/>
      <c r="AC591" s="266"/>
    </row>
    <row r="592" spans="1:29" ht="18"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c r="AA592" s="266"/>
      <c r="AB592" s="266"/>
      <c r="AC592" s="266"/>
    </row>
    <row r="593" spans="1:29" ht="18"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c r="AA593" s="266"/>
      <c r="AB593" s="266"/>
      <c r="AC593" s="266"/>
    </row>
    <row r="594" spans="1:29" ht="18"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c r="AA594" s="266"/>
      <c r="AB594" s="266"/>
      <c r="AC594" s="266"/>
    </row>
    <row r="595" spans="1:29" ht="18"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c r="AA595" s="266"/>
      <c r="AB595" s="266"/>
      <c r="AC595" s="266"/>
    </row>
    <row r="596" spans="1:29" ht="18"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c r="AA596" s="266"/>
      <c r="AB596" s="266"/>
      <c r="AC596" s="266"/>
    </row>
    <row r="597" spans="1:29" ht="18"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c r="AA597" s="266"/>
      <c r="AB597" s="266"/>
      <c r="AC597" s="266"/>
    </row>
    <row r="598" spans="1:29" ht="18"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6"/>
      <c r="AB598" s="266"/>
      <c r="AC598" s="266"/>
    </row>
    <row r="599" spans="1:29" ht="18"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6"/>
      <c r="AB599" s="266"/>
      <c r="AC599" s="266"/>
    </row>
    <row r="600" spans="1:29" ht="18"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c r="AA600" s="266"/>
      <c r="AB600" s="266"/>
      <c r="AC600" s="266"/>
    </row>
    <row r="601" spans="1:29" ht="18"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c r="AA601" s="266"/>
      <c r="AB601" s="266"/>
      <c r="AC601" s="266"/>
    </row>
    <row r="602" spans="1:29" ht="18"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c r="AA602" s="266"/>
      <c r="AB602" s="266"/>
      <c r="AC602" s="266"/>
    </row>
    <row r="603" spans="1:29" ht="18"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c r="AA603" s="266"/>
      <c r="AB603" s="266"/>
      <c r="AC603" s="266"/>
    </row>
    <row r="604" spans="1:29" ht="18"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c r="AA604" s="266"/>
      <c r="AB604" s="266"/>
      <c r="AC604" s="266"/>
    </row>
    <row r="605" spans="1:29" ht="18"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c r="AA605" s="266"/>
      <c r="AB605" s="266"/>
      <c r="AC605" s="266"/>
    </row>
    <row r="606" spans="1:29" ht="18"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c r="AA606" s="266"/>
      <c r="AB606" s="266"/>
      <c r="AC606" s="266"/>
    </row>
    <row r="607" spans="1:29" ht="18"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c r="AA607" s="266"/>
      <c r="AB607" s="266"/>
      <c r="AC607" s="266"/>
    </row>
    <row r="608" spans="1:29" ht="18"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c r="AA608" s="266"/>
      <c r="AB608" s="266"/>
      <c r="AC608" s="266"/>
    </row>
    <row r="609" spans="1:29" ht="18"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c r="AA609" s="266"/>
      <c r="AB609" s="266"/>
      <c r="AC609" s="266"/>
    </row>
    <row r="610" spans="1:29" ht="18"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c r="AA610" s="266"/>
      <c r="AB610" s="266"/>
      <c r="AC610" s="266"/>
    </row>
    <row r="611" spans="1:29" ht="18"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c r="AA611" s="266"/>
      <c r="AB611" s="266"/>
      <c r="AC611" s="266"/>
    </row>
    <row r="612" spans="1:29" ht="18"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c r="AA612" s="266"/>
      <c r="AB612" s="266"/>
      <c r="AC612" s="266"/>
    </row>
    <row r="613" spans="1:29" ht="18"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c r="AA613" s="266"/>
      <c r="AB613" s="266"/>
      <c r="AC613" s="266"/>
    </row>
    <row r="614" spans="1:29" ht="18"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c r="AA614" s="266"/>
      <c r="AB614" s="266"/>
      <c r="AC614" s="266"/>
    </row>
    <row r="615" spans="1:29" ht="18"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6"/>
      <c r="AB615" s="266"/>
      <c r="AC615" s="266"/>
    </row>
    <row r="616" spans="1:29" ht="18"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6"/>
      <c r="AB616" s="266"/>
      <c r="AC616" s="266"/>
    </row>
    <row r="617" spans="1:29" ht="18"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6"/>
      <c r="AB617" s="266"/>
      <c r="AC617" s="266"/>
    </row>
    <row r="618" spans="1:29" ht="18"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6"/>
      <c r="AB618" s="266"/>
      <c r="AC618" s="266"/>
    </row>
    <row r="619" spans="1:29" ht="18"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6"/>
      <c r="AB619" s="266"/>
      <c r="AC619" s="266"/>
    </row>
    <row r="620" spans="1:29" ht="18"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6"/>
      <c r="AB620" s="266"/>
      <c r="AC620" s="266"/>
    </row>
    <row r="621" spans="1:29" ht="18"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6"/>
      <c r="AB621" s="266"/>
      <c r="AC621" s="266"/>
    </row>
    <row r="622" spans="1:29" ht="18"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6"/>
      <c r="AB622" s="266"/>
      <c r="AC622" s="266"/>
    </row>
    <row r="623" spans="1:29" ht="18"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c r="AA623" s="266"/>
      <c r="AB623" s="266"/>
      <c r="AC623" s="266"/>
    </row>
    <row r="624" spans="1:29" ht="18"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6"/>
      <c r="AB624" s="266"/>
      <c r="AC624" s="266"/>
    </row>
    <row r="625" spans="1:29" ht="18"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c r="AA625" s="266"/>
      <c r="AB625" s="266"/>
      <c r="AC625" s="266"/>
    </row>
    <row r="626" spans="1:29" ht="18"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c r="AA626" s="266"/>
      <c r="AB626" s="266"/>
      <c r="AC626" s="266"/>
    </row>
    <row r="627" spans="1:29" ht="18"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c r="AA627" s="266"/>
      <c r="AB627" s="266"/>
      <c r="AC627" s="266"/>
    </row>
    <row r="628" spans="1:29" ht="18"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c r="AA628" s="266"/>
      <c r="AB628" s="266"/>
      <c r="AC628" s="266"/>
    </row>
    <row r="629" spans="1:29" ht="18"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c r="AA629" s="266"/>
      <c r="AB629" s="266"/>
      <c r="AC629" s="266"/>
    </row>
    <row r="630" spans="1:29" ht="18"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c r="AA630" s="266"/>
      <c r="AB630" s="266"/>
      <c r="AC630" s="266"/>
    </row>
    <row r="631" spans="1:29" ht="18"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6"/>
      <c r="AB631" s="266"/>
      <c r="AC631" s="266"/>
    </row>
    <row r="632" spans="1:29" ht="18"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6"/>
      <c r="AB632" s="266"/>
      <c r="AC632" s="266"/>
    </row>
    <row r="633" spans="1:29" ht="18"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c r="AA633" s="266"/>
      <c r="AB633" s="266"/>
      <c r="AC633" s="266"/>
    </row>
    <row r="634" spans="1:29" ht="18"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c r="AA634" s="266"/>
      <c r="AB634" s="266"/>
      <c r="AC634" s="266"/>
    </row>
    <row r="635" spans="1:29" ht="18"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c r="AA635" s="266"/>
      <c r="AB635" s="266"/>
      <c r="AC635" s="266"/>
    </row>
    <row r="636" spans="1:29" ht="18"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c r="AA636" s="266"/>
      <c r="AB636" s="266"/>
      <c r="AC636" s="266"/>
    </row>
    <row r="637" spans="1:29" ht="18"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c r="AA637" s="266"/>
      <c r="AB637" s="266"/>
      <c r="AC637" s="266"/>
    </row>
    <row r="638" spans="1:29" ht="18"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c r="AA638" s="266"/>
      <c r="AB638" s="266"/>
      <c r="AC638" s="266"/>
    </row>
    <row r="639" spans="1:29" ht="18"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6"/>
      <c r="AB639" s="266"/>
      <c r="AC639" s="266"/>
    </row>
    <row r="640" spans="1:29" ht="18"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c r="AA640" s="266"/>
      <c r="AB640" s="266"/>
      <c r="AC640" s="266"/>
    </row>
    <row r="641" spans="1:29" ht="18"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c r="AA641" s="266"/>
      <c r="AB641" s="266"/>
      <c r="AC641" s="266"/>
    </row>
    <row r="642" spans="1:29" ht="18"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c r="AA642" s="266"/>
      <c r="AB642" s="266"/>
      <c r="AC642" s="266"/>
    </row>
    <row r="643" spans="1:29" ht="18"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6"/>
      <c r="AB643" s="266"/>
      <c r="AC643" s="266"/>
    </row>
    <row r="644" spans="1:29" ht="18"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c r="AA644" s="266"/>
      <c r="AB644" s="266"/>
      <c r="AC644" s="266"/>
    </row>
    <row r="645" spans="1:29" ht="18"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6"/>
      <c r="AB645" s="266"/>
      <c r="AC645" s="266"/>
    </row>
    <row r="646" spans="1:29" ht="18"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c r="AA646" s="266"/>
      <c r="AB646" s="266"/>
      <c r="AC646" s="266"/>
    </row>
    <row r="647" spans="1:29" ht="18"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6"/>
      <c r="AB647" s="266"/>
      <c r="AC647" s="266"/>
    </row>
    <row r="648" spans="1:29" ht="18"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c r="AA648" s="266"/>
      <c r="AB648" s="266"/>
      <c r="AC648" s="266"/>
    </row>
    <row r="649" spans="1:29" ht="18"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6"/>
      <c r="AB649" s="266"/>
      <c r="AC649" s="266"/>
    </row>
    <row r="650" spans="1:29" ht="18"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6"/>
      <c r="AB650" s="266"/>
      <c r="AC650" s="266"/>
    </row>
    <row r="651" spans="1:29" ht="18"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6"/>
      <c r="AB651" s="266"/>
      <c r="AC651" s="266"/>
    </row>
    <row r="652" spans="1:29" ht="18"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6"/>
      <c r="AB652" s="266"/>
      <c r="AC652" s="266"/>
    </row>
    <row r="653" spans="1:29" ht="18"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6"/>
      <c r="AB653" s="266"/>
      <c r="AC653" s="266"/>
    </row>
    <row r="654" spans="1:29" ht="18"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6"/>
      <c r="AB654" s="266"/>
      <c r="AC654" s="266"/>
    </row>
    <row r="655" spans="1:29" ht="18"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6"/>
      <c r="AB655" s="266"/>
      <c r="AC655" s="266"/>
    </row>
    <row r="656" spans="1:29" ht="18"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6"/>
      <c r="AB656" s="266"/>
      <c r="AC656" s="266"/>
    </row>
    <row r="657" spans="1:29" ht="18"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c r="AA657" s="266"/>
      <c r="AB657" s="266"/>
      <c r="AC657" s="266"/>
    </row>
    <row r="658" spans="1:29" ht="18"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c r="AA658" s="266"/>
      <c r="AB658" s="266"/>
      <c r="AC658" s="266"/>
    </row>
    <row r="659" spans="1:29" ht="18"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c r="AA659" s="266"/>
      <c r="AB659" s="266"/>
      <c r="AC659" s="266"/>
    </row>
    <row r="660" spans="1:29" ht="18"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c r="AA660" s="266"/>
      <c r="AB660" s="266"/>
      <c r="AC660" s="266"/>
    </row>
    <row r="661" spans="1:29" ht="18"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c r="AA661" s="266"/>
      <c r="AB661" s="266"/>
      <c r="AC661" s="266"/>
    </row>
    <row r="662" spans="1:29" ht="18"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c r="AA662" s="266"/>
      <c r="AB662" s="266"/>
      <c r="AC662" s="266"/>
    </row>
    <row r="663" spans="1:29" ht="18"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c r="AA663" s="266"/>
      <c r="AB663" s="266"/>
      <c r="AC663" s="266"/>
    </row>
    <row r="664" spans="1:29" ht="18"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c r="AA664" s="266"/>
      <c r="AB664" s="266"/>
      <c r="AC664" s="266"/>
    </row>
    <row r="665" spans="1:29" ht="18"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c r="AA665" s="266"/>
      <c r="AB665" s="266"/>
      <c r="AC665" s="266"/>
    </row>
    <row r="666" spans="1:29" ht="18"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c r="AA666" s="266"/>
      <c r="AB666" s="266"/>
      <c r="AC666" s="266"/>
    </row>
    <row r="667" spans="1:29" ht="18"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c r="AA667" s="266"/>
      <c r="AB667" s="266"/>
      <c r="AC667" s="266"/>
    </row>
    <row r="668" spans="1:29" ht="18"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c r="AA668" s="266"/>
      <c r="AB668" s="266"/>
      <c r="AC668" s="266"/>
    </row>
    <row r="669" spans="1:29" ht="18"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c r="AA669" s="266"/>
      <c r="AB669" s="266"/>
      <c r="AC669" s="266"/>
    </row>
    <row r="670" spans="1:29" ht="18"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c r="AA670" s="266"/>
      <c r="AB670" s="266"/>
      <c r="AC670" s="266"/>
    </row>
    <row r="671" spans="1:29" ht="18"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c r="AA671" s="266"/>
      <c r="AB671" s="266"/>
      <c r="AC671" s="266"/>
    </row>
    <row r="672" spans="1:29" ht="18"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c r="AA672" s="266"/>
      <c r="AB672" s="266"/>
      <c r="AC672" s="266"/>
    </row>
    <row r="673" spans="1:29" ht="18"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c r="AA673" s="266"/>
      <c r="AB673" s="266"/>
      <c r="AC673" s="266"/>
    </row>
    <row r="674" spans="1:29" ht="18"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c r="AA674" s="266"/>
      <c r="AB674" s="266"/>
      <c r="AC674" s="266"/>
    </row>
    <row r="675" spans="1:29" ht="18"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c r="AA675" s="266"/>
      <c r="AB675" s="266"/>
      <c r="AC675" s="266"/>
    </row>
    <row r="676" spans="1:29" ht="18"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c r="AA676" s="266"/>
      <c r="AB676" s="266"/>
      <c r="AC676" s="266"/>
    </row>
    <row r="677" spans="1:29" ht="18"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c r="AA677" s="266"/>
      <c r="AB677" s="266"/>
      <c r="AC677" s="266"/>
    </row>
    <row r="678" spans="1:29" ht="18"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c r="AA678" s="266"/>
      <c r="AB678" s="266"/>
      <c r="AC678" s="266"/>
    </row>
    <row r="679" spans="1:29" ht="18"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c r="AA679" s="266"/>
      <c r="AB679" s="266"/>
      <c r="AC679" s="266"/>
    </row>
    <row r="680" spans="1:29" ht="18"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6"/>
      <c r="AB680" s="266"/>
      <c r="AC680" s="266"/>
    </row>
    <row r="681" spans="1:29" ht="18"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c r="AA681" s="266"/>
      <c r="AB681" s="266"/>
      <c r="AC681" s="266"/>
    </row>
    <row r="682" spans="1:29" ht="18"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c r="AA682" s="266"/>
      <c r="AB682" s="266"/>
      <c r="AC682" s="266"/>
    </row>
    <row r="683" spans="1:29" ht="18"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6"/>
      <c r="AB683" s="266"/>
      <c r="AC683" s="266"/>
    </row>
    <row r="684" spans="1:29" ht="18"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6"/>
      <c r="AB684" s="266"/>
      <c r="AC684" s="266"/>
    </row>
    <row r="685" spans="1:29" ht="18"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6"/>
      <c r="AB685" s="266"/>
      <c r="AC685" s="266"/>
    </row>
    <row r="686" spans="1:29" ht="18"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6"/>
      <c r="AB686" s="266"/>
      <c r="AC686" s="266"/>
    </row>
    <row r="687" spans="1:29" ht="18"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6"/>
      <c r="AB687" s="266"/>
      <c r="AC687" s="266"/>
    </row>
    <row r="688" spans="1:29" ht="18"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6"/>
      <c r="AB688" s="266"/>
      <c r="AC688" s="266"/>
    </row>
    <row r="689" spans="1:29" ht="18"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6"/>
      <c r="AB689" s="266"/>
      <c r="AC689" s="266"/>
    </row>
    <row r="690" spans="1:29" ht="18"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6"/>
      <c r="AB690" s="266"/>
      <c r="AC690" s="266"/>
    </row>
    <row r="691" spans="1:29" ht="18"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c r="AA691" s="266"/>
      <c r="AB691" s="266"/>
      <c r="AC691" s="266"/>
    </row>
    <row r="692" spans="1:29" ht="18"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c r="AA692" s="266"/>
      <c r="AB692" s="266"/>
      <c r="AC692" s="266"/>
    </row>
    <row r="693" spans="1:29" ht="18"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c r="AA693" s="266"/>
      <c r="AB693" s="266"/>
      <c r="AC693" s="266"/>
    </row>
    <row r="694" spans="1:29" ht="18"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6"/>
      <c r="AB694" s="266"/>
      <c r="AC694" s="266"/>
    </row>
    <row r="695" spans="1:29" ht="18"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c r="AA695" s="266"/>
      <c r="AB695" s="266"/>
      <c r="AC695" s="266"/>
    </row>
    <row r="696" spans="1:29" ht="18"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6"/>
      <c r="AB696" s="266"/>
      <c r="AC696" s="266"/>
    </row>
    <row r="697" spans="1:29" ht="18"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c r="AA697" s="266"/>
      <c r="AB697" s="266"/>
      <c r="AC697" s="266"/>
    </row>
    <row r="698" spans="1:29" ht="18"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c r="AA698" s="266"/>
      <c r="AB698" s="266"/>
      <c r="AC698" s="266"/>
    </row>
    <row r="699" spans="1:29" ht="18"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c r="AA699" s="266"/>
      <c r="AB699" s="266"/>
      <c r="AC699" s="266"/>
    </row>
    <row r="700" spans="1:29" ht="18"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c r="AA700" s="266"/>
      <c r="AB700" s="266"/>
      <c r="AC700" s="266"/>
    </row>
    <row r="701" spans="1:29" ht="18"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c r="AA701" s="266"/>
      <c r="AB701" s="266"/>
      <c r="AC701" s="266"/>
    </row>
    <row r="702" spans="1:29" ht="18"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6"/>
      <c r="AB702" s="266"/>
      <c r="AC702" s="266"/>
    </row>
    <row r="703" spans="1:29" ht="18"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c r="AA703" s="266"/>
      <c r="AB703" s="266"/>
      <c r="AC703" s="266"/>
    </row>
    <row r="704" spans="1:29" ht="18"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c r="AA704" s="266"/>
      <c r="AB704" s="266"/>
      <c r="AC704" s="266"/>
    </row>
    <row r="705" spans="1:29" ht="18"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c r="AA705" s="266"/>
      <c r="AB705" s="266"/>
      <c r="AC705" s="266"/>
    </row>
    <row r="706" spans="1:29" ht="18"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c r="AA706" s="266"/>
      <c r="AB706" s="266"/>
      <c r="AC706" s="266"/>
    </row>
    <row r="707" spans="1:29" ht="18"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c r="AA707" s="266"/>
      <c r="AB707" s="266"/>
      <c r="AC707" s="266"/>
    </row>
    <row r="708" spans="1:29" ht="18"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c r="AA708" s="266"/>
      <c r="AB708" s="266"/>
      <c r="AC708" s="266"/>
    </row>
    <row r="709" spans="1:29" ht="18"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c r="AA709" s="266"/>
      <c r="AB709" s="266"/>
      <c r="AC709" s="266"/>
    </row>
    <row r="710" spans="1:29" ht="18"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c r="AA710" s="266"/>
      <c r="AB710" s="266"/>
      <c r="AC710" s="266"/>
    </row>
    <row r="711" spans="1:29" ht="18"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c r="AA711" s="266"/>
      <c r="AB711" s="266"/>
      <c r="AC711" s="266"/>
    </row>
    <row r="712" spans="1:29" ht="18"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c r="AA712" s="266"/>
      <c r="AB712" s="266"/>
      <c r="AC712" s="266"/>
    </row>
    <row r="713" spans="1:29" ht="18"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c r="AA713" s="266"/>
      <c r="AB713" s="266"/>
      <c r="AC713" s="266"/>
    </row>
    <row r="714" spans="1:29" ht="18"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c r="AA714" s="266"/>
      <c r="AB714" s="266"/>
      <c r="AC714" s="266"/>
    </row>
    <row r="715" spans="1:29" ht="18"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6"/>
      <c r="AB715" s="266"/>
      <c r="AC715" s="266"/>
    </row>
    <row r="716" spans="1:29" ht="18"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6"/>
      <c r="AB716" s="266"/>
      <c r="AC716" s="266"/>
    </row>
    <row r="717" spans="1:29" ht="18"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6"/>
      <c r="AB717" s="266"/>
      <c r="AC717" s="266"/>
    </row>
    <row r="718" spans="1:29" ht="18"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6"/>
      <c r="AB718" s="266"/>
      <c r="AC718" s="266"/>
    </row>
    <row r="719" spans="1:29" ht="18"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6"/>
      <c r="AB719" s="266"/>
      <c r="AC719" s="266"/>
    </row>
    <row r="720" spans="1:29" ht="18"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6"/>
      <c r="AB720" s="266"/>
      <c r="AC720" s="266"/>
    </row>
    <row r="721" spans="1:29" ht="18"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6"/>
      <c r="AB721" s="266"/>
      <c r="AC721" s="266"/>
    </row>
    <row r="722" spans="1:29" ht="18"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6"/>
      <c r="AB722" s="266"/>
      <c r="AC722" s="266"/>
    </row>
    <row r="723" spans="1:29" ht="18"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6"/>
      <c r="AB723" s="266"/>
      <c r="AC723" s="266"/>
    </row>
    <row r="724" spans="1:29" ht="18"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6"/>
      <c r="AB724" s="266"/>
      <c r="AC724" s="266"/>
    </row>
    <row r="725" spans="1:29" ht="18"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6"/>
      <c r="AB725" s="266"/>
      <c r="AC725" s="266"/>
    </row>
    <row r="726" spans="1:29" ht="18"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6"/>
      <c r="AB726" s="266"/>
      <c r="AC726" s="266"/>
    </row>
    <row r="727" spans="1:29" ht="18"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6"/>
      <c r="AB727" s="266"/>
      <c r="AC727" s="266"/>
    </row>
    <row r="728" spans="1:29" ht="18"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6"/>
      <c r="AB728" s="266"/>
      <c r="AC728" s="266"/>
    </row>
    <row r="729" spans="1:29" ht="18"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6"/>
      <c r="AB729" s="266"/>
      <c r="AC729" s="266"/>
    </row>
    <row r="730" spans="1:29" ht="18"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6"/>
      <c r="AB730" s="266"/>
      <c r="AC730" s="266"/>
    </row>
    <row r="731" spans="1:29" ht="18"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6"/>
      <c r="AB731" s="266"/>
      <c r="AC731" s="266"/>
    </row>
    <row r="732" spans="1:29" ht="18"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6"/>
      <c r="AB732" s="266"/>
      <c r="AC732" s="266"/>
    </row>
    <row r="733" spans="1:29" ht="18"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6"/>
      <c r="AB733" s="266"/>
      <c r="AC733" s="266"/>
    </row>
    <row r="734" spans="1:29" ht="18"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6"/>
      <c r="AB734" s="266"/>
      <c r="AC734" s="266"/>
    </row>
    <row r="735" spans="1:29" ht="18"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6"/>
      <c r="AB735" s="266"/>
      <c r="AC735" s="266"/>
    </row>
    <row r="736" spans="1:29" ht="18"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c r="AA736" s="266"/>
      <c r="AB736" s="266"/>
      <c r="AC736" s="266"/>
    </row>
    <row r="737" spans="1:29" ht="18"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c r="AA737" s="266"/>
      <c r="AB737" s="266"/>
      <c r="AC737" s="266"/>
    </row>
    <row r="738" spans="1:29" ht="18"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6"/>
      <c r="AB738" s="266"/>
      <c r="AC738" s="266"/>
    </row>
    <row r="739" spans="1:29" ht="18"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6"/>
      <c r="AB739" s="266"/>
      <c r="AC739" s="266"/>
    </row>
    <row r="740" spans="1:29" ht="18"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c r="AA740" s="266"/>
      <c r="AB740" s="266"/>
      <c r="AC740" s="266"/>
    </row>
    <row r="741" spans="1:29" ht="18"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c r="AA741" s="266"/>
      <c r="AB741" s="266"/>
      <c r="AC741" s="266"/>
    </row>
    <row r="742" spans="1:29" ht="18"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c r="AA742" s="266"/>
      <c r="AB742" s="266"/>
      <c r="AC742" s="266"/>
    </row>
    <row r="743" spans="1:29" ht="18"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c r="AA743" s="266"/>
      <c r="AB743" s="266"/>
      <c r="AC743" s="266"/>
    </row>
    <row r="744" spans="1:29" ht="18"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c r="AA744" s="266"/>
      <c r="AB744" s="266"/>
      <c r="AC744" s="266"/>
    </row>
    <row r="745" spans="1:29" ht="18"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c r="AA745" s="266"/>
      <c r="AB745" s="266"/>
      <c r="AC745" s="266"/>
    </row>
    <row r="746" spans="1:29" ht="18"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c r="AA746" s="266"/>
      <c r="AB746" s="266"/>
      <c r="AC746" s="266"/>
    </row>
    <row r="747" spans="1:29" ht="18"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c r="AA747" s="266"/>
      <c r="AB747" s="266"/>
      <c r="AC747" s="266"/>
    </row>
    <row r="748" spans="1:29" ht="18"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6"/>
      <c r="AB748" s="266"/>
      <c r="AC748" s="266"/>
    </row>
    <row r="749" spans="1:29" ht="18"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6"/>
      <c r="AB749" s="266"/>
      <c r="AC749" s="266"/>
    </row>
    <row r="750" spans="1:29" ht="18"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6"/>
      <c r="AB750" s="266"/>
      <c r="AC750" s="266"/>
    </row>
    <row r="751" spans="1:29" ht="18"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6"/>
      <c r="AB751" s="266"/>
      <c r="AC751" s="266"/>
    </row>
    <row r="752" spans="1:29" ht="18"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6"/>
      <c r="AB752" s="266"/>
      <c r="AC752" s="266"/>
    </row>
    <row r="753" spans="1:29" ht="18"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6"/>
      <c r="AB753" s="266"/>
      <c r="AC753" s="266"/>
    </row>
    <row r="754" spans="1:29" ht="18"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6"/>
      <c r="AB754" s="266"/>
      <c r="AC754" s="266"/>
    </row>
    <row r="755" spans="1:29" ht="18"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6"/>
      <c r="AB755" s="266"/>
      <c r="AC755" s="266"/>
    </row>
    <row r="756" spans="1:29" ht="18"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6"/>
      <c r="AB756" s="266"/>
      <c r="AC756" s="266"/>
    </row>
    <row r="757" spans="1:29" ht="18"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6"/>
      <c r="AB757" s="266"/>
      <c r="AC757" s="266"/>
    </row>
    <row r="758" spans="1:29" ht="18"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6"/>
      <c r="AB758" s="266"/>
      <c r="AC758" s="266"/>
    </row>
    <row r="759" spans="1:29" ht="18"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6"/>
      <c r="AB759" s="266"/>
      <c r="AC759" s="266"/>
    </row>
    <row r="760" spans="1:29" ht="18"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c r="AA760" s="266"/>
      <c r="AB760" s="266"/>
      <c r="AC760" s="266"/>
    </row>
    <row r="761" spans="1:29" ht="18"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c r="AA761" s="266"/>
      <c r="AB761" s="266"/>
      <c r="AC761" s="266"/>
    </row>
    <row r="762" spans="1:29" ht="18"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c r="AA762" s="266"/>
      <c r="AB762" s="266"/>
      <c r="AC762" s="266"/>
    </row>
    <row r="763" spans="1:29" ht="18"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c r="AA763" s="266"/>
      <c r="AB763" s="266"/>
      <c r="AC763" s="266"/>
    </row>
    <row r="764" spans="1:29" ht="18"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c r="AA764" s="266"/>
      <c r="AB764" s="266"/>
      <c r="AC764" s="266"/>
    </row>
    <row r="765" spans="1:29" ht="18"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c r="AA765" s="266"/>
      <c r="AB765" s="266"/>
      <c r="AC765" s="266"/>
    </row>
    <row r="766" spans="1:29" ht="18"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6"/>
      <c r="AB766" s="266"/>
      <c r="AC766" s="266"/>
    </row>
    <row r="767" spans="1:29" ht="18"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c r="AA767" s="266"/>
      <c r="AB767" s="266"/>
      <c r="AC767" s="266"/>
    </row>
    <row r="768" spans="1:29" ht="18"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c r="AA768" s="266"/>
      <c r="AB768" s="266"/>
      <c r="AC768" s="266"/>
    </row>
    <row r="769" spans="1:29" ht="18"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c r="AA769" s="266"/>
      <c r="AB769" s="266"/>
      <c r="AC769" s="266"/>
    </row>
    <row r="770" spans="1:29" ht="18"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6"/>
      <c r="AB770" s="266"/>
      <c r="AC770" s="266"/>
    </row>
    <row r="771" spans="1:29" ht="18"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c r="AA771" s="266"/>
      <c r="AB771" s="266"/>
      <c r="AC771" s="266"/>
    </row>
    <row r="772" spans="1:29" ht="18"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c r="AA772" s="266"/>
      <c r="AB772" s="266"/>
      <c r="AC772" s="266"/>
    </row>
    <row r="773" spans="1:29" ht="18"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c r="AA773" s="266"/>
      <c r="AB773" s="266"/>
      <c r="AC773" s="266"/>
    </row>
    <row r="774" spans="1:29" ht="18"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c r="AA774" s="266"/>
      <c r="AB774" s="266"/>
      <c r="AC774" s="266"/>
    </row>
    <row r="775" spans="1:29" ht="18"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c r="AA775" s="266"/>
      <c r="AB775" s="266"/>
      <c r="AC775" s="266"/>
    </row>
    <row r="776" spans="1:29" ht="18"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c r="AA776" s="266"/>
      <c r="AB776" s="266"/>
      <c r="AC776" s="266"/>
    </row>
    <row r="777" spans="1:29" ht="18"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c r="AA777" s="266"/>
      <c r="AB777" s="266"/>
      <c r="AC777" s="266"/>
    </row>
    <row r="778" spans="1:29" ht="18"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c r="AA778" s="266"/>
      <c r="AB778" s="266"/>
      <c r="AC778" s="266"/>
    </row>
    <row r="779" spans="1:29" ht="18"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c r="AA779" s="266"/>
      <c r="AB779" s="266"/>
      <c r="AC779" s="266"/>
    </row>
    <row r="780" spans="1:29" ht="18"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6"/>
      <c r="AB780" s="266"/>
      <c r="AC780" s="266"/>
    </row>
    <row r="781" spans="1:29" ht="18"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c r="AA781" s="266"/>
      <c r="AB781" s="266"/>
      <c r="AC781" s="266"/>
    </row>
    <row r="782" spans="1:29" ht="18"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c r="AA782" s="266"/>
      <c r="AB782" s="266"/>
      <c r="AC782" s="266"/>
    </row>
    <row r="783" spans="1:29" ht="18"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c r="AA783" s="266"/>
      <c r="AB783" s="266"/>
      <c r="AC783" s="266"/>
    </row>
    <row r="784" spans="1:29" ht="18"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c r="AA784" s="266"/>
      <c r="AB784" s="266"/>
      <c r="AC784" s="266"/>
    </row>
    <row r="785" spans="1:29" ht="18"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6"/>
      <c r="AB785" s="266"/>
      <c r="AC785" s="266"/>
    </row>
    <row r="786" spans="1:29" ht="18"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6"/>
      <c r="AB786" s="266"/>
      <c r="AC786" s="266"/>
    </row>
    <row r="787" spans="1:29" ht="18"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6"/>
      <c r="AB787" s="266"/>
      <c r="AC787" s="266"/>
    </row>
    <row r="788" spans="1:29" ht="18"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6"/>
      <c r="AB788" s="266"/>
      <c r="AC788" s="266"/>
    </row>
    <row r="789" spans="1:29" ht="18"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6"/>
      <c r="AB789" s="266"/>
      <c r="AC789" s="266"/>
    </row>
    <row r="790" spans="1:29" ht="18"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6"/>
      <c r="AB790" s="266"/>
      <c r="AC790" s="266"/>
    </row>
    <row r="791" spans="1:29" ht="18"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6"/>
      <c r="AB791" s="266"/>
      <c r="AC791" s="266"/>
    </row>
    <row r="792" spans="1:29" ht="18"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6"/>
      <c r="AB792" s="266"/>
      <c r="AC792" s="266"/>
    </row>
    <row r="793" spans="1:29" ht="18"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c r="AA793" s="266"/>
      <c r="AB793" s="266"/>
      <c r="AC793" s="266"/>
    </row>
    <row r="794" spans="1:29" ht="18"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c r="AA794" s="266"/>
      <c r="AB794" s="266"/>
      <c r="AC794" s="266"/>
    </row>
    <row r="795" spans="1:29" ht="18"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6"/>
      <c r="AB795" s="266"/>
      <c r="AC795" s="266"/>
    </row>
    <row r="796" spans="1:29" ht="18"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6"/>
      <c r="AB796" s="266"/>
      <c r="AC796" s="266"/>
    </row>
    <row r="797" spans="1:29" ht="18"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c r="AA797" s="266"/>
      <c r="AB797" s="266"/>
      <c r="AC797" s="266"/>
    </row>
    <row r="798" spans="1:29" ht="18"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c r="AA798" s="266"/>
      <c r="AB798" s="266"/>
      <c r="AC798" s="266"/>
    </row>
    <row r="799" spans="1:29" ht="18"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c r="AA799" s="266"/>
      <c r="AB799" s="266"/>
      <c r="AC799" s="266"/>
    </row>
    <row r="800" spans="1:29" ht="18"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c r="AA800" s="266"/>
      <c r="AB800" s="266"/>
      <c r="AC800" s="266"/>
    </row>
    <row r="801" spans="1:29" ht="18"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c r="AA801" s="266"/>
      <c r="AB801" s="266"/>
      <c r="AC801" s="266"/>
    </row>
    <row r="802" spans="1:29" ht="18"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c r="AA802" s="266"/>
      <c r="AB802" s="266"/>
      <c r="AC802" s="266"/>
    </row>
    <row r="803" spans="1:29" ht="18"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6"/>
      <c r="AB803" s="266"/>
      <c r="AC803" s="266"/>
    </row>
    <row r="804" spans="1:29" ht="18"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c r="AA804" s="266"/>
      <c r="AB804" s="266"/>
      <c r="AC804" s="266"/>
    </row>
    <row r="805" spans="1:29" ht="18"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c r="AA805" s="266"/>
      <c r="AB805" s="266"/>
      <c r="AC805" s="266"/>
    </row>
    <row r="806" spans="1:29" ht="18"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c r="AA806" s="266"/>
      <c r="AB806" s="266"/>
      <c r="AC806" s="266"/>
    </row>
    <row r="807" spans="1:29" ht="18"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c r="AA807" s="266"/>
      <c r="AB807" s="266"/>
      <c r="AC807" s="266"/>
    </row>
    <row r="808" spans="1:29" ht="18"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c r="AA808" s="266"/>
      <c r="AB808" s="266"/>
      <c r="AC808" s="266"/>
    </row>
    <row r="809" spans="1:29" ht="18"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c r="AA809" s="266"/>
      <c r="AB809" s="266"/>
      <c r="AC809" s="266"/>
    </row>
    <row r="810" spans="1:29" ht="18"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c r="AA810" s="266"/>
      <c r="AB810" s="266"/>
      <c r="AC810" s="266"/>
    </row>
    <row r="811" spans="1:29" ht="18"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c r="AA811" s="266"/>
      <c r="AB811" s="266"/>
      <c r="AC811" s="266"/>
    </row>
    <row r="812" spans="1:29" ht="18"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c r="AA812" s="266"/>
      <c r="AB812" s="266"/>
      <c r="AC812" s="266"/>
    </row>
    <row r="813" spans="1:29" ht="18"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c r="AA813" s="266"/>
      <c r="AB813" s="266"/>
      <c r="AC813" s="266"/>
    </row>
    <row r="814" spans="1:29" ht="18"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c r="AA814" s="266"/>
      <c r="AB814" s="266"/>
      <c r="AC814" s="266"/>
    </row>
    <row r="815" spans="1:29" ht="18"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c r="AA815" s="266"/>
      <c r="AB815" s="266"/>
      <c r="AC815" s="266"/>
    </row>
    <row r="816" spans="1:29" ht="18"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c r="AA816" s="266"/>
      <c r="AB816" s="266"/>
      <c r="AC816" s="266"/>
    </row>
    <row r="817" spans="1:29" ht="18"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c r="AA817" s="266"/>
      <c r="AB817" s="266"/>
      <c r="AC817" s="266"/>
    </row>
    <row r="818" spans="1:29" ht="18"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c r="AA818" s="266"/>
      <c r="AB818" s="266"/>
      <c r="AC818" s="266"/>
    </row>
    <row r="819" spans="1:29" ht="18"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c r="AA819" s="266"/>
      <c r="AB819" s="266"/>
      <c r="AC819" s="266"/>
    </row>
    <row r="820" spans="1:29" ht="18"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c r="AA820" s="266"/>
      <c r="AB820" s="266"/>
      <c r="AC820" s="266"/>
    </row>
    <row r="821" spans="1:29" ht="18"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6"/>
      <c r="AB821" s="266"/>
      <c r="AC821" s="266"/>
    </row>
    <row r="822" spans="1:29" ht="18"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6"/>
      <c r="AB822" s="266"/>
      <c r="AC822" s="266"/>
    </row>
    <row r="823" spans="1:29" ht="18"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c r="AA823" s="266"/>
      <c r="AB823" s="266"/>
      <c r="AC823" s="266"/>
    </row>
    <row r="824" spans="1:29" ht="18"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c r="AA824" s="266"/>
      <c r="AB824" s="266"/>
      <c r="AC824" s="266"/>
    </row>
    <row r="825" spans="1:29" ht="18"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c r="AA825" s="266"/>
      <c r="AB825" s="266"/>
      <c r="AC825" s="266"/>
    </row>
    <row r="826" spans="1:29" ht="18"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c r="AA826" s="266"/>
      <c r="AB826" s="266"/>
      <c r="AC826" s="266"/>
    </row>
    <row r="827" spans="1:29" ht="18"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c r="AA827" s="266"/>
      <c r="AB827" s="266"/>
      <c r="AC827" s="266"/>
    </row>
    <row r="828" spans="1:29" ht="18"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c r="AA828" s="266"/>
      <c r="AB828" s="266"/>
      <c r="AC828" s="266"/>
    </row>
    <row r="829" spans="1:29" ht="18"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6"/>
      <c r="AB829" s="266"/>
      <c r="AC829" s="266"/>
    </row>
    <row r="830" spans="1:29" ht="18"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6"/>
      <c r="AB830" s="266"/>
      <c r="AC830" s="266"/>
    </row>
    <row r="831" spans="1:29" ht="18"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c r="AA831" s="266"/>
      <c r="AB831" s="266"/>
      <c r="AC831" s="266"/>
    </row>
    <row r="832" spans="1:29" ht="18"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c r="AA832" s="266"/>
      <c r="AB832" s="266"/>
      <c r="AC832" s="266"/>
    </row>
    <row r="833" spans="1:29" ht="18"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c r="AA833" s="266"/>
      <c r="AB833" s="266"/>
      <c r="AC833" s="266"/>
    </row>
    <row r="834" spans="1:29" ht="18"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c r="AA834" s="266"/>
      <c r="AB834" s="266"/>
      <c r="AC834" s="266"/>
    </row>
    <row r="835" spans="1:29" ht="18"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c r="AA835" s="266"/>
      <c r="AB835" s="266"/>
      <c r="AC835" s="266"/>
    </row>
    <row r="836" spans="1:29" ht="18"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6"/>
      <c r="AB836" s="266"/>
      <c r="AC836" s="266"/>
    </row>
    <row r="837" spans="1:29" ht="18"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c r="AA837" s="266"/>
      <c r="AB837" s="266"/>
      <c r="AC837" s="266"/>
    </row>
    <row r="838" spans="1:29" ht="18"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c r="AA838" s="266"/>
      <c r="AB838" s="266"/>
      <c r="AC838" s="266"/>
    </row>
    <row r="839" spans="1:29" ht="18"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c r="AA839" s="266"/>
      <c r="AB839" s="266"/>
      <c r="AC839" s="266"/>
    </row>
    <row r="840" spans="1:29" ht="18"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c r="AA840" s="266"/>
      <c r="AB840" s="266"/>
      <c r="AC840" s="266"/>
    </row>
    <row r="841" spans="1:29" ht="18"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c r="AA841" s="266"/>
      <c r="AB841" s="266"/>
      <c r="AC841" s="266"/>
    </row>
    <row r="842" spans="1:29" ht="18"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c r="AA842" s="266"/>
      <c r="AB842" s="266"/>
      <c r="AC842" s="266"/>
    </row>
    <row r="843" spans="1:29" ht="18"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c r="AA843" s="266"/>
      <c r="AB843" s="266"/>
      <c r="AC843" s="266"/>
    </row>
    <row r="844" spans="1:29" ht="18"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6"/>
      <c r="AB844" s="266"/>
      <c r="AC844" s="266"/>
    </row>
    <row r="845" spans="1:29" ht="18"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c r="AA845" s="266"/>
      <c r="AB845" s="266"/>
      <c r="AC845" s="266"/>
    </row>
    <row r="846" spans="1:29" ht="18"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c r="AA846" s="266"/>
      <c r="AB846" s="266"/>
      <c r="AC846" s="266"/>
    </row>
    <row r="847" spans="1:29" ht="18"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c r="AA847" s="266"/>
      <c r="AB847" s="266"/>
      <c r="AC847" s="266"/>
    </row>
    <row r="848" spans="1:29" ht="18"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c r="AA848" s="266"/>
      <c r="AB848" s="266"/>
      <c r="AC848" s="266"/>
    </row>
    <row r="849" spans="1:29" ht="18"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c r="AA849" s="266"/>
      <c r="AB849" s="266"/>
      <c r="AC849" s="266"/>
    </row>
    <row r="850" spans="1:29" ht="18"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c r="AA850" s="266"/>
      <c r="AB850" s="266"/>
      <c r="AC850" s="266"/>
    </row>
    <row r="851" spans="1:29" ht="18"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c r="AA851" s="266"/>
      <c r="AB851" s="266"/>
      <c r="AC851" s="266"/>
    </row>
    <row r="852" spans="1:29" ht="18"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6"/>
      <c r="AB852" s="266"/>
      <c r="AC852" s="266"/>
    </row>
    <row r="853" spans="1:29" ht="18"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6"/>
      <c r="AB853" s="266"/>
      <c r="AC853" s="266"/>
    </row>
    <row r="854" spans="1:29" ht="18"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6"/>
      <c r="AB854" s="266"/>
      <c r="AC854" s="266"/>
    </row>
    <row r="855" spans="1:29" ht="18"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6"/>
      <c r="AB855" s="266"/>
      <c r="AC855" s="266"/>
    </row>
    <row r="856" spans="1:29" ht="18"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6"/>
      <c r="AB856" s="266"/>
      <c r="AC856" s="266"/>
    </row>
    <row r="857" spans="1:29" ht="18"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6"/>
      <c r="AB857" s="266"/>
      <c r="AC857" s="266"/>
    </row>
    <row r="858" spans="1:29" ht="18"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6"/>
      <c r="AB858" s="266"/>
      <c r="AC858" s="266"/>
    </row>
    <row r="859" spans="1:29" ht="18"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6"/>
      <c r="AB859" s="266"/>
      <c r="AC859" s="266"/>
    </row>
    <row r="860" spans="1:29" ht="18"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6"/>
      <c r="AB860" s="266"/>
      <c r="AC860" s="266"/>
    </row>
    <row r="861" spans="1:29" ht="18"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6"/>
      <c r="AB861" s="266"/>
      <c r="AC861" s="266"/>
    </row>
    <row r="862" spans="1:29" ht="18"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c r="AA862" s="266"/>
      <c r="AB862" s="266"/>
      <c r="AC862" s="266"/>
    </row>
    <row r="863" spans="1:29" ht="18"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c r="AA863" s="266"/>
      <c r="AB863" s="266"/>
      <c r="AC863" s="266"/>
    </row>
    <row r="864" spans="1:29" ht="18"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c r="AA864" s="266"/>
      <c r="AB864" s="266"/>
      <c r="AC864" s="266"/>
    </row>
    <row r="865" spans="1:29" ht="18"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6"/>
      <c r="AB865" s="266"/>
      <c r="AC865" s="266"/>
    </row>
    <row r="866" spans="1:29" ht="18"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c r="AA866" s="266"/>
      <c r="AB866" s="266"/>
      <c r="AC866" s="266"/>
    </row>
    <row r="867" spans="1:29" ht="18"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c r="AA867" s="266"/>
      <c r="AB867" s="266"/>
      <c r="AC867" s="266"/>
    </row>
    <row r="868" spans="1:29" ht="18"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6"/>
      <c r="AB868" s="266"/>
      <c r="AC868" s="266"/>
    </row>
    <row r="869" spans="1:29" ht="18"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6"/>
      <c r="AB869" s="266"/>
      <c r="AC869" s="266"/>
    </row>
    <row r="870" spans="1:29" ht="18"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c r="AA870" s="266"/>
      <c r="AB870" s="266"/>
      <c r="AC870" s="266"/>
    </row>
    <row r="871" spans="1:29" ht="18"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c r="AA871" s="266"/>
      <c r="AB871" s="266"/>
      <c r="AC871" s="266"/>
    </row>
    <row r="872" spans="1:29" ht="18"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c r="AA872" s="266"/>
      <c r="AB872" s="266"/>
      <c r="AC872" s="266"/>
    </row>
    <row r="873" spans="1:29" ht="18"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c r="AA873" s="266"/>
      <c r="AB873" s="266"/>
      <c r="AC873" s="266"/>
    </row>
    <row r="874" spans="1:29" ht="18"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6"/>
      <c r="AB874" s="266"/>
      <c r="AC874" s="266"/>
    </row>
    <row r="875" spans="1:29" ht="18"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c r="AA875" s="266"/>
      <c r="AB875" s="266"/>
      <c r="AC875" s="266"/>
    </row>
    <row r="876" spans="1:29" ht="18"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6"/>
      <c r="AB876" s="266"/>
      <c r="AC876" s="266"/>
    </row>
    <row r="877" spans="1:29" ht="18"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c r="AA877" s="266"/>
      <c r="AB877" s="266"/>
      <c r="AC877" s="266"/>
    </row>
    <row r="878" spans="1:29" ht="18"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6"/>
      <c r="AB878" s="266"/>
      <c r="AC878" s="266"/>
    </row>
    <row r="879" spans="1:29" ht="18"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c r="AA879" s="266"/>
      <c r="AB879" s="266"/>
      <c r="AC879" s="266"/>
    </row>
    <row r="880" spans="1:29" ht="18"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c r="AA880" s="266"/>
      <c r="AB880" s="266"/>
      <c r="AC880" s="266"/>
    </row>
    <row r="881" spans="1:29" ht="18"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c r="AA881" s="266"/>
      <c r="AB881" s="266"/>
      <c r="AC881" s="266"/>
    </row>
    <row r="882" spans="1:29" ht="18"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c r="AA882" s="266"/>
      <c r="AB882" s="266"/>
      <c r="AC882" s="266"/>
    </row>
    <row r="883" spans="1:29" ht="18"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c r="AA883" s="266"/>
      <c r="AB883" s="266"/>
      <c r="AC883" s="266"/>
    </row>
    <row r="884" spans="1:29" ht="18"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c r="AA884" s="266"/>
      <c r="AB884" s="266"/>
      <c r="AC884" s="266"/>
    </row>
    <row r="885" spans="1:29" ht="18"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c r="AA885" s="266"/>
      <c r="AB885" s="266"/>
      <c r="AC885" s="266"/>
    </row>
    <row r="886" spans="1:29" ht="18"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c r="AA886" s="266"/>
      <c r="AB886" s="266"/>
      <c r="AC886" s="266"/>
    </row>
    <row r="887" spans="1:29" ht="18"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c r="AA887" s="266"/>
      <c r="AB887" s="266"/>
      <c r="AC887" s="266"/>
    </row>
    <row r="888" spans="1:29" ht="18"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c r="AA888" s="266"/>
      <c r="AB888" s="266"/>
      <c r="AC888" s="266"/>
    </row>
    <row r="889" spans="1:29" ht="18"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c r="AA889" s="266"/>
      <c r="AB889" s="266"/>
      <c r="AC889" s="266"/>
    </row>
    <row r="890" spans="1:29" ht="18"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c r="AA890" s="266"/>
      <c r="AB890" s="266"/>
      <c r="AC890" s="266"/>
    </row>
    <row r="891" spans="1:29" ht="18"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c r="AA891" s="266"/>
      <c r="AB891" s="266"/>
      <c r="AC891" s="266"/>
    </row>
    <row r="892" spans="1:29" ht="18"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c r="AA892" s="266"/>
      <c r="AB892" s="266"/>
      <c r="AC892" s="266"/>
    </row>
    <row r="893" spans="1:29" ht="18"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c r="AA893" s="266"/>
      <c r="AB893" s="266"/>
      <c r="AC893" s="266"/>
    </row>
    <row r="894" spans="1:29" ht="18"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6"/>
      <c r="AB894" s="266"/>
      <c r="AC894" s="266"/>
    </row>
    <row r="895" spans="1:29" ht="18"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c r="AA895" s="266"/>
      <c r="AB895" s="266"/>
      <c r="AC895" s="266"/>
    </row>
    <row r="896" spans="1:29" ht="18"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c r="AA896" s="266"/>
      <c r="AB896" s="266"/>
      <c r="AC896" s="266"/>
    </row>
    <row r="897" spans="1:29" ht="18"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c r="AA897" s="266"/>
      <c r="AB897" s="266"/>
      <c r="AC897" s="266"/>
    </row>
    <row r="898" spans="1:29" ht="18"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c r="AA898" s="266"/>
      <c r="AB898" s="266"/>
      <c r="AC898" s="266"/>
    </row>
    <row r="899" spans="1:29" ht="18"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c r="AA899" s="266"/>
      <c r="AB899" s="266"/>
      <c r="AC899" s="266"/>
    </row>
    <row r="900" spans="1:29" ht="18"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c r="AA900" s="266"/>
      <c r="AB900" s="266"/>
      <c r="AC900" s="266"/>
    </row>
    <row r="901" spans="1:29" ht="18"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c r="AA901" s="266"/>
      <c r="AB901" s="266"/>
      <c r="AC901" s="266"/>
    </row>
    <row r="902" spans="1:29" ht="18"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c r="AA902" s="266"/>
      <c r="AB902" s="266"/>
      <c r="AC902" s="266"/>
    </row>
    <row r="903" spans="1:29" ht="18"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c r="AA903" s="266"/>
      <c r="AB903" s="266"/>
      <c r="AC903" s="266"/>
    </row>
    <row r="904" spans="1:29" ht="18"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c r="AA904" s="266"/>
      <c r="AB904" s="266"/>
      <c r="AC904" s="266"/>
    </row>
    <row r="905" spans="1:29" ht="18"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c r="AA905" s="266"/>
      <c r="AB905" s="266"/>
      <c r="AC905" s="266"/>
    </row>
    <row r="906" spans="1:29" ht="18"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c r="AA906" s="266"/>
      <c r="AB906" s="266"/>
      <c r="AC906" s="266"/>
    </row>
    <row r="907" spans="1:29" ht="18"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c r="AA907" s="266"/>
      <c r="AB907" s="266"/>
      <c r="AC907" s="266"/>
    </row>
    <row r="908" spans="1:29" ht="18"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c r="AA908" s="266"/>
      <c r="AB908" s="266"/>
      <c r="AC908" s="266"/>
    </row>
    <row r="909" spans="1:29" ht="18"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c r="AA909" s="266"/>
      <c r="AB909" s="266"/>
      <c r="AC909" s="266"/>
    </row>
    <row r="910" spans="1:29" ht="18"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c r="AA910" s="266"/>
      <c r="AB910" s="266"/>
      <c r="AC910" s="266"/>
    </row>
    <row r="911" spans="1:29" ht="18"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c r="AA911" s="266"/>
      <c r="AB911" s="266"/>
      <c r="AC911" s="266"/>
    </row>
    <row r="912" spans="1:29" ht="18"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c r="AA912" s="266"/>
      <c r="AB912" s="266"/>
      <c r="AC912" s="266"/>
    </row>
    <row r="913" spans="1:29" ht="18"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c r="AA913" s="266"/>
      <c r="AB913" s="266"/>
      <c r="AC913" s="266"/>
    </row>
    <row r="914" spans="1:29" ht="18"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c r="AA914" s="266"/>
      <c r="AB914" s="266"/>
      <c r="AC914" s="266"/>
    </row>
    <row r="915" spans="1:29" ht="18"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c r="AA915" s="266"/>
      <c r="AB915" s="266"/>
      <c r="AC915" s="266"/>
    </row>
    <row r="916" spans="1:29" ht="18"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c r="AA916" s="266"/>
      <c r="AB916" s="266"/>
      <c r="AC916" s="266"/>
    </row>
    <row r="917" spans="1:29" ht="18"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c r="AA917" s="266"/>
      <c r="AB917" s="266"/>
      <c r="AC917" s="266"/>
    </row>
    <row r="918" spans="1:29" ht="18"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c r="AA918" s="266"/>
      <c r="AB918" s="266"/>
      <c r="AC918" s="266"/>
    </row>
    <row r="919" spans="1:29" ht="18"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c r="AA919" s="266"/>
      <c r="AB919" s="266"/>
      <c r="AC919" s="266"/>
    </row>
    <row r="920" spans="1:29" ht="18"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c r="AA920" s="266"/>
      <c r="AB920" s="266"/>
      <c r="AC920" s="266"/>
    </row>
    <row r="921" spans="1:29" ht="18"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c r="AA921" s="266"/>
      <c r="AB921" s="266"/>
      <c r="AC921" s="266"/>
    </row>
    <row r="922" spans="1:29" ht="18"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c r="AA922" s="266"/>
      <c r="AB922" s="266"/>
      <c r="AC922" s="266"/>
    </row>
    <row r="923" spans="1:29" ht="18"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6"/>
      <c r="AB923" s="266"/>
      <c r="AC923" s="266"/>
    </row>
    <row r="924" spans="1:29" ht="18"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c r="AA924" s="266"/>
      <c r="AB924" s="266"/>
      <c r="AC924" s="266"/>
    </row>
    <row r="925" spans="1:29" ht="18"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c r="AA925" s="266"/>
      <c r="AB925" s="266"/>
      <c r="AC925" s="266"/>
    </row>
    <row r="926" spans="1:29" ht="18"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c r="AA926" s="266"/>
      <c r="AB926" s="266"/>
      <c r="AC926" s="266"/>
    </row>
    <row r="927" spans="1:29" ht="18"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c r="AA927" s="266"/>
      <c r="AB927" s="266"/>
      <c r="AC927" s="266"/>
    </row>
    <row r="928" spans="1:29" ht="18"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c r="AA928" s="266"/>
      <c r="AB928" s="266"/>
      <c r="AC928" s="266"/>
    </row>
    <row r="929" spans="1:29" ht="18"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c r="AA929" s="266"/>
      <c r="AB929" s="266"/>
      <c r="AC929" s="266"/>
    </row>
    <row r="930" spans="1:29" ht="18"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c r="AA930" s="266"/>
      <c r="AB930" s="266"/>
      <c r="AC930" s="266"/>
    </row>
    <row r="931" spans="1:29" ht="18"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c r="AA931" s="266"/>
      <c r="AB931" s="266"/>
      <c r="AC931" s="266"/>
    </row>
    <row r="932" spans="1:29" ht="18"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c r="AA932" s="266"/>
      <c r="AB932" s="266"/>
      <c r="AC932" s="266"/>
    </row>
    <row r="933" spans="1:29" ht="18"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c r="AA933" s="266"/>
      <c r="AB933" s="266"/>
      <c r="AC933" s="266"/>
    </row>
    <row r="934" spans="1:29" ht="18"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c r="AA934" s="266"/>
      <c r="AB934" s="266"/>
      <c r="AC934" s="266"/>
    </row>
    <row r="935" spans="1:29" ht="18"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c r="AA935" s="266"/>
      <c r="AB935" s="266"/>
      <c r="AC935" s="266"/>
    </row>
    <row r="936" spans="1:29" ht="18"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6"/>
      <c r="AB936" s="266"/>
      <c r="AC936" s="266"/>
    </row>
    <row r="937" spans="1:29" ht="18"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c r="AA937" s="266"/>
      <c r="AB937" s="266"/>
      <c r="AC937" s="266"/>
    </row>
    <row r="938" spans="1:29" ht="18"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c r="AA938" s="266"/>
      <c r="AB938" s="266"/>
      <c r="AC938" s="266"/>
    </row>
    <row r="939" spans="1:29" ht="18"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c r="AA939" s="266"/>
      <c r="AB939" s="266"/>
      <c r="AC939" s="266"/>
    </row>
    <row r="940" spans="1:29" ht="18"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c r="AA940" s="266"/>
      <c r="AB940" s="266"/>
      <c r="AC940" s="266"/>
    </row>
    <row r="941" spans="1:29" ht="18"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c r="AA941" s="266"/>
      <c r="AB941" s="266"/>
      <c r="AC941" s="266"/>
    </row>
    <row r="942" spans="1:29" ht="18"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c r="AA942" s="266"/>
      <c r="AB942" s="266"/>
      <c r="AC942" s="266"/>
    </row>
    <row r="943" spans="1:29" ht="18"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c r="AA943" s="266"/>
      <c r="AB943" s="266"/>
      <c r="AC943" s="266"/>
    </row>
    <row r="944" spans="1:29" ht="18"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c r="AA944" s="266"/>
      <c r="AB944" s="266"/>
      <c r="AC944" s="266"/>
    </row>
    <row r="945" spans="1:29" ht="18"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c r="AA945" s="266"/>
      <c r="AB945" s="266"/>
      <c r="AC945" s="266"/>
    </row>
    <row r="946" spans="1:29" ht="18"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c r="AA946" s="266"/>
      <c r="AB946" s="266"/>
      <c r="AC946" s="266"/>
    </row>
    <row r="947" spans="1:29" ht="18"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c r="AA947" s="266"/>
      <c r="AB947" s="266"/>
      <c r="AC947" s="266"/>
    </row>
    <row r="948" spans="1:29" ht="18"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6"/>
      <c r="AB948" s="266"/>
      <c r="AC948" s="266"/>
    </row>
    <row r="949" spans="1:29" ht="18"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c r="AA949" s="266"/>
      <c r="AB949" s="266"/>
      <c r="AC949" s="266"/>
    </row>
    <row r="950" spans="1:29" ht="18"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c r="AA950" s="266"/>
      <c r="AB950" s="266"/>
      <c r="AC950" s="266"/>
    </row>
    <row r="951" spans="1:29" ht="18"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c r="AA951" s="266"/>
      <c r="AB951" s="266"/>
      <c r="AC951" s="266"/>
    </row>
    <row r="952" spans="1:29" ht="18"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6"/>
      <c r="AB952" s="266"/>
      <c r="AC952" s="266"/>
    </row>
    <row r="953" spans="1:29" ht="18"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c r="AA953" s="266"/>
      <c r="AB953" s="266"/>
      <c r="AC953" s="266"/>
    </row>
    <row r="954" spans="1:29" ht="18"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c r="AA954" s="266"/>
      <c r="AB954" s="266"/>
      <c r="AC954" s="266"/>
    </row>
    <row r="955" spans="1:29" ht="18"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c r="AA955" s="266"/>
      <c r="AB955" s="266"/>
      <c r="AC955" s="266"/>
    </row>
    <row r="956" spans="1:29" ht="18"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6"/>
      <c r="AB956" s="266"/>
      <c r="AC956" s="266"/>
    </row>
    <row r="957" spans="1:29" ht="18"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c r="AA957" s="266"/>
      <c r="AB957" s="266"/>
      <c r="AC957" s="266"/>
    </row>
    <row r="958" spans="1:29" ht="18"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c r="AA958" s="266"/>
      <c r="AB958" s="266"/>
      <c r="AC958" s="266"/>
    </row>
    <row r="959" spans="1:29" ht="18"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c r="AA959" s="266"/>
      <c r="AB959" s="266"/>
      <c r="AC959" s="266"/>
    </row>
    <row r="960" spans="1:29" ht="18"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6"/>
      <c r="AB960" s="266"/>
      <c r="AC960" s="266"/>
    </row>
    <row r="961" spans="1:29" ht="18"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c r="AA961" s="266"/>
      <c r="AB961" s="266"/>
      <c r="AC961" s="266"/>
    </row>
    <row r="962" spans="1:29" ht="18"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c r="AA962" s="266"/>
      <c r="AB962" s="266"/>
      <c r="AC962" s="266"/>
    </row>
    <row r="963" spans="1:29" ht="18"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c r="AA963" s="266"/>
      <c r="AB963" s="266"/>
      <c r="AC963" s="266"/>
    </row>
    <row r="964" spans="1:29" ht="18"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c r="AA964" s="266"/>
      <c r="AB964" s="266"/>
      <c r="AC964" s="266"/>
    </row>
    <row r="965" spans="1:29" ht="18"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c r="AA965" s="266"/>
      <c r="AB965" s="266"/>
      <c r="AC965" s="266"/>
    </row>
    <row r="966" spans="1:29" ht="18"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c r="AA966" s="266"/>
      <c r="AB966" s="266"/>
      <c r="AC966" s="266"/>
    </row>
    <row r="967" spans="1:29" ht="18"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6"/>
      <c r="AB967" s="266"/>
      <c r="AC967" s="266"/>
    </row>
    <row r="968" spans="1:29" ht="18"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c r="AA968" s="266"/>
      <c r="AB968" s="266"/>
      <c r="AC968" s="266"/>
    </row>
    <row r="969" spans="1:29" ht="18"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c r="AA969" s="266"/>
      <c r="AB969" s="266"/>
      <c r="AC969" s="266"/>
    </row>
    <row r="970" spans="1:29" ht="18"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c r="AA970" s="266"/>
      <c r="AB970" s="266"/>
      <c r="AC970" s="266"/>
    </row>
    <row r="971" spans="1:29" ht="18"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c r="AA971" s="266"/>
      <c r="AB971" s="266"/>
      <c r="AC971" s="266"/>
    </row>
    <row r="972" spans="1:29" ht="18"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c r="AA972" s="266"/>
      <c r="AB972" s="266"/>
      <c r="AC972" s="266"/>
    </row>
    <row r="973" spans="1:29" ht="18"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6"/>
      <c r="AB973" s="266"/>
      <c r="AC973" s="266"/>
    </row>
    <row r="974" spans="1:29" ht="18"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c r="AA974" s="266"/>
      <c r="AB974" s="266"/>
      <c r="AC974" s="266"/>
    </row>
    <row r="975" spans="1:29" ht="18"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c r="AA975" s="266"/>
      <c r="AB975" s="266"/>
      <c r="AC975" s="266"/>
    </row>
    <row r="976" spans="1:29" ht="18"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c r="AA976" s="266"/>
      <c r="AB976" s="266"/>
      <c r="AC976" s="266"/>
    </row>
    <row r="977" spans="1:29" ht="18"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c r="AA977" s="266"/>
      <c r="AB977" s="266"/>
      <c r="AC977" s="266"/>
    </row>
    <row r="978" spans="1:29" ht="18"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c r="AA978" s="266"/>
      <c r="AB978" s="266"/>
      <c r="AC978" s="266"/>
    </row>
    <row r="979" spans="1:29" ht="18"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c r="AA979" s="266"/>
      <c r="AB979" s="266"/>
      <c r="AC979" s="266"/>
    </row>
    <row r="980" spans="1:29" ht="18"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c r="AA980" s="266"/>
      <c r="AB980" s="266"/>
      <c r="AC980" s="266"/>
    </row>
    <row r="981" spans="1:29" ht="18"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c r="AA981" s="266"/>
      <c r="AB981" s="266"/>
      <c r="AC981" s="266"/>
    </row>
    <row r="982" spans="1:29" ht="18"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c r="AA982" s="266"/>
      <c r="AB982" s="266"/>
      <c r="AC982" s="266"/>
    </row>
    <row r="983" spans="1:29" ht="18"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6"/>
      <c r="AB983" s="266"/>
      <c r="AC983" s="266"/>
    </row>
    <row r="984" spans="1:29" ht="18"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c r="AA984" s="266"/>
      <c r="AB984" s="266"/>
      <c r="AC984" s="266"/>
    </row>
    <row r="985" spans="1:29" ht="18"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c r="AA985" s="266"/>
      <c r="AB985" s="266"/>
      <c r="AC985" s="266"/>
    </row>
    <row r="986" spans="1:29" ht="18"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c r="AA986" s="266"/>
      <c r="AB986" s="266"/>
      <c r="AC986" s="266"/>
    </row>
    <row r="987" spans="1:29" ht="18"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c r="AA987" s="266"/>
      <c r="AB987" s="266"/>
      <c r="AC987" s="266"/>
    </row>
    <row r="988" spans="1:29" ht="18"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c r="AA988" s="266"/>
      <c r="AB988" s="266"/>
      <c r="AC988" s="266"/>
    </row>
    <row r="989" spans="1:29" ht="18"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c r="AA989" s="266"/>
      <c r="AB989" s="266"/>
      <c r="AC989" s="266"/>
    </row>
    <row r="990" spans="1:29" ht="18"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c r="AA990" s="266"/>
      <c r="AB990" s="266"/>
      <c r="AC990" s="266"/>
    </row>
    <row r="991" spans="1:29" ht="18"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c r="AA991" s="266"/>
      <c r="AB991" s="266"/>
      <c r="AC991" s="266"/>
    </row>
    <row r="992" spans="1:29" ht="18"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6"/>
      <c r="AB992" s="266"/>
      <c r="AC992" s="266"/>
    </row>
    <row r="993" spans="1:29" ht="18"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c r="AA993" s="266"/>
      <c r="AB993" s="266"/>
      <c r="AC993" s="266"/>
    </row>
    <row r="994" spans="1:29" ht="18"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c r="AA994" s="266"/>
      <c r="AB994" s="266"/>
      <c r="AC994" s="266"/>
    </row>
    <row r="995" spans="1:29" ht="18"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c r="AA995" s="266"/>
      <c r="AB995" s="266"/>
      <c r="AC995" s="266"/>
    </row>
    <row r="996" spans="1:29" ht="18"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c r="AA996" s="266"/>
      <c r="AB996" s="266"/>
      <c r="AC996" s="266"/>
    </row>
    <row r="997" spans="1:29" ht="18"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c r="AA997" s="266"/>
      <c r="AB997" s="266"/>
      <c r="AC997" s="266"/>
    </row>
    <row r="998" spans="1:29" ht="18"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c r="AA998" s="266"/>
      <c r="AB998" s="266"/>
      <c r="AC998" s="266"/>
    </row>
    <row r="999" spans="1:29" ht="18"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c r="AA999" s="266"/>
      <c r="AB999" s="266"/>
      <c r="AC999" s="266"/>
    </row>
    <row r="1000" spans="1:29" ht="18"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c r="AA1000" s="266"/>
      <c r="AB1000" s="266"/>
      <c r="AC1000" s="266"/>
    </row>
    <row r="1001" spans="1:29" ht="18" customHeight="1">
      <c r="A1001" s="265"/>
      <c r="B1001" s="265"/>
      <c r="C1001" s="265"/>
      <c r="D1001" s="265"/>
      <c r="E1001" s="265"/>
      <c r="F1001" s="265"/>
      <c r="G1001" s="265"/>
      <c r="H1001" s="265"/>
      <c r="I1001" s="265"/>
      <c r="J1001" s="265"/>
      <c r="K1001" s="265"/>
      <c r="L1001" s="265"/>
      <c r="M1001" s="265"/>
      <c r="N1001" s="265"/>
      <c r="O1001" s="265"/>
      <c r="P1001" s="265"/>
      <c r="Q1001" s="265"/>
      <c r="R1001" s="265"/>
      <c r="S1001" s="265"/>
      <c r="T1001" s="265"/>
      <c r="U1001" s="265"/>
      <c r="V1001" s="265"/>
      <c r="W1001" s="265"/>
      <c r="X1001" s="265"/>
      <c r="Y1001" s="265"/>
      <c r="Z1001" s="265"/>
      <c r="AA1001" s="266"/>
      <c r="AB1001" s="266"/>
      <c r="AC1001" s="266"/>
    </row>
    <row r="1002" spans="1:29" ht="18" customHeight="1">
      <c r="A1002" s="265"/>
      <c r="B1002" s="265"/>
      <c r="C1002" s="265"/>
      <c r="D1002" s="265"/>
      <c r="E1002" s="265"/>
      <c r="F1002" s="265"/>
      <c r="G1002" s="265"/>
      <c r="H1002" s="265"/>
      <c r="I1002" s="265"/>
      <c r="J1002" s="265"/>
      <c r="K1002" s="265"/>
      <c r="L1002" s="265"/>
      <c r="M1002" s="265"/>
      <c r="N1002" s="265"/>
      <c r="O1002" s="265"/>
      <c r="P1002" s="265"/>
      <c r="Q1002" s="265"/>
      <c r="R1002" s="265"/>
      <c r="S1002" s="265"/>
      <c r="T1002" s="265"/>
      <c r="U1002" s="265"/>
      <c r="V1002" s="265"/>
      <c r="W1002" s="265"/>
      <c r="X1002" s="265"/>
      <c r="Y1002" s="265"/>
      <c r="Z1002" s="265"/>
      <c r="AA1002" s="266"/>
      <c r="AB1002" s="266"/>
      <c r="AC1002" s="266"/>
    </row>
    <row r="1003" spans="1:29" ht="18" customHeight="1">
      <c r="A1003" s="265"/>
      <c r="B1003" s="265"/>
      <c r="C1003" s="265"/>
      <c r="D1003" s="265"/>
      <c r="E1003" s="265"/>
      <c r="F1003" s="265"/>
      <c r="G1003" s="265"/>
      <c r="H1003" s="265"/>
      <c r="I1003" s="265"/>
      <c r="J1003" s="265"/>
      <c r="K1003" s="265"/>
      <c r="L1003" s="265"/>
      <c r="M1003" s="265"/>
      <c r="N1003" s="265"/>
      <c r="O1003" s="265"/>
      <c r="P1003" s="265"/>
      <c r="Q1003" s="265"/>
      <c r="R1003" s="265"/>
      <c r="S1003" s="265"/>
      <c r="T1003" s="265"/>
      <c r="U1003" s="265"/>
      <c r="V1003" s="265"/>
      <c r="W1003" s="265"/>
      <c r="X1003" s="265"/>
      <c r="Y1003" s="265"/>
      <c r="Z1003" s="265"/>
      <c r="AA1003" s="266"/>
      <c r="AB1003" s="266"/>
      <c r="AC1003" s="266"/>
    </row>
    <row r="1004" spans="1:29" ht="18" customHeight="1">
      <c r="A1004" s="265"/>
      <c r="B1004" s="265"/>
      <c r="C1004" s="265"/>
      <c r="D1004" s="265"/>
      <c r="E1004" s="265"/>
      <c r="F1004" s="265"/>
      <c r="G1004" s="265"/>
      <c r="H1004" s="265"/>
      <c r="I1004" s="265"/>
      <c r="J1004" s="265"/>
      <c r="K1004" s="265"/>
      <c r="L1004" s="265"/>
      <c r="M1004" s="265"/>
      <c r="N1004" s="265"/>
      <c r="O1004" s="265"/>
      <c r="P1004" s="265"/>
      <c r="Q1004" s="265"/>
      <c r="R1004" s="265"/>
      <c r="S1004" s="265"/>
      <c r="T1004" s="265"/>
      <c r="U1004" s="265"/>
      <c r="V1004" s="265"/>
      <c r="W1004" s="265"/>
      <c r="X1004" s="265"/>
      <c r="Y1004" s="265"/>
      <c r="Z1004" s="265"/>
      <c r="AA1004" s="266"/>
      <c r="AB1004" s="266"/>
      <c r="AC1004" s="266"/>
    </row>
    <row r="1005" spans="1:29" ht="18" customHeight="1">
      <c r="A1005" s="265"/>
      <c r="B1005" s="265"/>
      <c r="C1005" s="265"/>
      <c r="D1005" s="265"/>
      <c r="E1005" s="265"/>
      <c r="F1005" s="265"/>
      <c r="G1005" s="265"/>
      <c r="H1005" s="265"/>
      <c r="I1005" s="265"/>
      <c r="J1005" s="265"/>
      <c r="K1005" s="265"/>
      <c r="L1005" s="265"/>
      <c r="M1005" s="265"/>
      <c r="N1005" s="265"/>
      <c r="O1005" s="265"/>
      <c r="P1005" s="265"/>
      <c r="Q1005" s="265"/>
      <c r="R1005" s="265"/>
      <c r="S1005" s="265"/>
      <c r="T1005" s="265"/>
      <c r="U1005" s="265"/>
      <c r="V1005" s="265"/>
      <c r="W1005" s="265"/>
      <c r="X1005" s="265"/>
      <c r="Y1005" s="265"/>
      <c r="Z1005" s="265"/>
      <c r="AA1005" s="266"/>
      <c r="AB1005" s="266"/>
      <c r="AC1005" s="266"/>
    </row>
    <row r="1006" spans="1:29" ht="18" customHeight="1">
      <c r="A1006" s="265"/>
      <c r="B1006" s="265"/>
      <c r="C1006" s="265"/>
      <c r="D1006" s="265"/>
      <c r="E1006" s="265"/>
      <c r="F1006" s="265"/>
      <c r="G1006" s="265"/>
      <c r="H1006" s="265"/>
      <c r="I1006" s="265"/>
      <c r="J1006" s="265"/>
      <c r="K1006" s="265"/>
      <c r="L1006" s="265"/>
      <c r="M1006" s="265"/>
      <c r="N1006" s="265"/>
      <c r="O1006" s="265"/>
      <c r="P1006" s="265"/>
      <c r="Q1006" s="265"/>
      <c r="R1006" s="265"/>
      <c r="S1006" s="265"/>
      <c r="T1006" s="265"/>
      <c r="U1006" s="265"/>
      <c r="V1006" s="265"/>
      <c r="W1006" s="265"/>
      <c r="X1006" s="265"/>
      <c r="Y1006" s="265"/>
      <c r="Z1006" s="265"/>
      <c r="AA1006" s="266"/>
      <c r="AB1006" s="266"/>
      <c r="AC1006" s="266"/>
    </row>
    <row r="1007" spans="1:29" ht="18" customHeight="1">
      <c r="A1007" s="265"/>
      <c r="B1007" s="265"/>
      <c r="C1007" s="265"/>
      <c r="D1007" s="265"/>
      <c r="E1007" s="265"/>
      <c r="F1007" s="265"/>
      <c r="G1007" s="265"/>
      <c r="H1007" s="265"/>
      <c r="I1007" s="265"/>
      <c r="J1007" s="265"/>
      <c r="K1007" s="265"/>
      <c r="L1007" s="265"/>
      <c r="M1007" s="265"/>
      <c r="N1007" s="265"/>
      <c r="O1007" s="265"/>
      <c r="P1007" s="265"/>
      <c r="Q1007" s="265"/>
      <c r="R1007" s="265"/>
      <c r="S1007" s="265"/>
      <c r="T1007" s="265"/>
      <c r="U1007" s="265"/>
      <c r="V1007" s="265"/>
      <c r="W1007" s="265"/>
      <c r="X1007" s="265"/>
      <c r="Y1007" s="265"/>
      <c r="Z1007" s="265"/>
      <c r="AA1007" s="266"/>
      <c r="AB1007" s="266"/>
      <c r="AC1007" s="266"/>
    </row>
    <row r="1008" spans="1:29" ht="18" customHeight="1">
      <c r="A1008" s="265"/>
      <c r="B1008" s="265"/>
      <c r="C1008" s="265"/>
      <c r="D1008" s="265"/>
      <c r="E1008" s="265"/>
      <c r="F1008" s="265"/>
      <c r="G1008" s="265"/>
      <c r="H1008" s="265"/>
      <c r="I1008" s="265"/>
      <c r="J1008" s="265"/>
      <c r="K1008" s="265"/>
      <c r="L1008" s="265"/>
      <c r="M1008" s="265"/>
      <c r="N1008" s="265"/>
      <c r="O1008" s="265"/>
      <c r="P1008" s="265"/>
      <c r="Q1008" s="265"/>
      <c r="R1008" s="265"/>
      <c r="S1008" s="265"/>
      <c r="T1008" s="265"/>
      <c r="U1008" s="265"/>
      <c r="V1008" s="265"/>
      <c r="W1008" s="265"/>
      <c r="X1008" s="265"/>
      <c r="Y1008" s="265"/>
      <c r="Z1008" s="265"/>
      <c r="AA1008" s="266"/>
      <c r="AB1008" s="266"/>
      <c r="AC1008" s="266"/>
    </row>
    <row r="1009" spans="1:29" ht="18" customHeight="1">
      <c r="A1009" s="265"/>
      <c r="B1009" s="265"/>
      <c r="C1009" s="265"/>
      <c r="D1009" s="265"/>
      <c r="E1009" s="265"/>
      <c r="F1009" s="265"/>
      <c r="G1009" s="265"/>
      <c r="H1009" s="265"/>
      <c r="I1009" s="265"/>
      <c r="J1009" s="265"/>
      <c r="K1009" s="265"/>
      <c r="L1009" s="265"/>
      <c r="M1009" s="265"/>
      <c r="N1009" s="265"/>
      <c r="O1009" s="265"/>
      <c r="P1009" s="265"/>
      <c r="Q1009" s="265"/>
      <c r="R1009" s="265"/>
      <c r="S1009" s="265"/>
      <c r="T1009" s="265"/>
      <c r="U1009" s="265"/>
      <c r="V1009" s="265"/>
      <c r="W1009" s="265"/>
      <c r="X1009" s="265"/>
      <c r="Y1009" s="265"/>
      <c r="Z1009" s="265"/>
      <c r="AA1009" s="266"/>
      <c r="AB1009" s="266"/>
      <c r="AC1009" s="266"/>
    </row>
    <row r="1010" spans="1:29" ht="18" customHeight="1">
      <c r="A1010" s="265"/>
      <c r="B1010" s="265"/>
      <c r="C1010" s="265"/>
      <c r="D1010" s="265"/>
      <c r="E1010" s="265"/>
      <c r="F1010" s="265"/>
      <c r="G1010" s="265"/>
      <c r="H1010" s="265"/>
      <c r="I1010" s="265"/>
      <c r="J1010" s="265"/>
      <c r="K1010" s="265"/>
      <c r="L1010" s="265"/>
      <c r="M1010" s="265"/>
      <c r="N1010" s="265"/>
      <c r="O1010" s="265"/>
      <c r="P1010" s="265"/>
      <c r="Q1010" s="265"/>
      <c r="R1010" s="265"/>
      <c r="S1010" s="265"/>
      <c r="T1010" s="265"/>
      <c r="U1010" s="265"/>
      <c r="V1010" s="265"/>
      <c r="W1010" s="265"/>
      <c r="X1010" s="265"/>
      <c r="Y1010" s="265"/>
      <c r="Z1010" s="265"/>
      <c r="AA1010" s="266"/>
      <c r="AB1010" s="266"/>
      <c r="AC1010" s="266"/>
    </row>
    <row r="1011" spans="1:29" ht="18" customHeight="1">
      <c r="A1011" s="265"/>
      <c r="B1011" s="265"/>
      <c r="C1011" s="265"/>
      <c r="D1011" s="265"/>
      <c r="E1011" s="265"/>
      <c r="F1011" s="265"/>
      <c r="G1011" s="265"/>
      <c r="H1011" s="265"/>
      <c r="I1011" s="265"/>
      <c r="J1011" s="265"/>
      <c r="K1011" s="265"/>
      <c r="L1011" s="265"/>
      <c r="M1011" s="265"/>
      <c r="N1011" s="265"/>
      <c r="O1011" s="265"/>
      <c r="P1011" s="265"/>
      <c r="Q1011" s="265"/>
      <c r="R1011" s="265"/>
      <c r="S1011" s="265"/>
      <c r="T1011" s="265"/>
      <c r="U1011" s="265"/>
      <c r="V1011" s="265"/>
      <c r="W1011" s="265"/>
      <c r="X1011" s="265"/>
      <c r="Y1011" s="265"/>
      <c r="Z1011" s="265"/>
      <c r="AA1011" s="266"/>
      <c r="AB1011" s="266"/>
      <c r="AC1011" s="266"/>
    </row>
    <row r="1012" spans="1:29" ht="18" customHeight="1">
      <c r="A1012" s="265"/>
      <c r="B1012" s="265"/>
      <c r="C1012" s="265"/>
      <c r="D1012" s="265"/>
      <c r="E1012" s="265"/>
      <c r="F1012" s="265"/>
      <c r="G1012" s="265"/>
      <c r="H1012" s="265"/>
      <c r="I1012" s="265"/>
      <c r="J1012" s="265"/>
      <c r="K1012" s="265"/>
      <c r="L1012" s="265"/>
      <c r="M1012" s="265"/>
      <c r="N1012" s="265"/>
      <c r="O1012" s="265"/>
      <c r="P1012" s="265"/>
      <c r="Q1012" s="265"/>
      <c r="R1012" s="265"/>
      <c r="S1012" s="265"/>
      <c r="T1012" s="265"/>
      <c r="U1012" s="265"/>
      <c r="V1012" s="265"/>
      <c r="W1012" s="265"/>
      <c r="X1012" s="265"/>
      <c r="Y1012" s="265"/>
      <c r="Z1012" s="265"/>
      <c r="AA1012" s="266"/>
      <c r="AB1012" s="266"/>
      <c r="AC1012" s="266"/>
    </row>
    <row r="1013" spans="1:29" ht="18" customHeight="1">
      <c r="A1013" s="265"/>
      <c r="B1013" s="265"/>
      <c r="C1013" s="265"/>
      <c r="D1013" s="265"/>
      <c r="E1013" s="265"/>
      <c r="F1013" s="265"/>
      <c r="G1013" s="265"/>
      <c r="H1013" s="265"/>
      <c r="I1013" s="265"/>
      <c r="J1013" s="265"/>
      <c r="K1013" s="265"/>
      <c r="L1013" s="265"/>
      <c r="M1013" s="265"/>
      <c r="N1013" s="265"/>
      <c r="O1013" s="265"/>
      <c r="P1013" s="265"/>
      <c r="Q1013" s="265"/>
      <c r="R1013" s="265"/>
      <c r="S1013" s="265"/>
      <c r="T1013" s="265"/>
      <c r="U1013" s="265"/>
      <c r="V1013" s="265"/>
      <c r="W1013" s="265"/>
      <c r="X1013" s="265"/>
      <c r="Y1013" s="265"/>
      <c r="Z1013" s="265"/>
      <c r="AA1013" s="266"/>
      <c r="AB1013" s="266"/>
      <c r="AC1013" s="266"/>
    </row>
    <row r="1014" spans="1:29" ht="18" customHeight="1">
      <c r="A1014" s="265"/>
      <c r="B1014" s="265"/>
      <c r="C1014" s="265"/>
      <c r="D1014" s="265"/>
      <c r="E1014" s="265"/>
      <c r="F1014" s="265"/>
      <c r="G1014" s="265"/>
      <c r="H1014" s="265"/>
      <c r="I1014" s="265"/>
      <c r="J1014" s="265"/>
      <c r="K1014" s="265"/>
      <c r="L1014" s="265"/>
      <c r="M1014" s="265"/>
      <c r="N1014" s="265"/>
      <c r="O1014" s="265"/>
      <c r="P1014" s="265"/>
      <c r="Q1014" s="265"/>
      <c r="R1014" s="265"/>
      <c r="S1014" s="265"/>
      <c r="T1014" s="265"/>
      <c r="U1014" s="265"/>
      <c r="V1014" s="265"/>
      <c r="W1014" s="265"/>
      <c r="X1014" s="265"/>
      <c r="Y1014" s="265"/>
      <c r="Z1014" s="265"/>
      <c r="AA1014" s="266"/>
      <c r="AB1014" s="266"/>
      <c r="AC1014" s="266"/>
    </row>
    <row r="1015" spans="1:29" ht="18" customHeight="1">
      <c r="A1015" s="265"/>
      <c r="B1015" s="265"/>
      <c r="C1015" s="265"/>
      <c r="D1015" s="265"/>
      <c r="E1015" s="265"/>
      <c r="F1015" s="265"/>
      <c r="G1015" s="265"/>
      <c r="H1015" s="265"/>
      <c r="I1015" s="265"/>
      <c r="J1015" s="265"/>
      <c r="K1015" s="265"/>
      <c r="L1015" s="265"/>
      <c r="M1015" s="265"/>
      <c r="N1015" s="265"/>
      <c r="O1015" s="265"/>
      <c r="P1015" s="265"/>
      <c r="Q1015" s="265"/>
      <c r="R1015" s="265"/>
      <c r="S1015" s="265"/>
      <c r="T1015" s="265"/>
      <c r="U1015" s="265"/>
      <c r="V1015" s="265"/>
      <c r="W1015" s="265"/>
      <c r="X1015" s="265"/>
      <c r="Y1015" s="265"/>
      <c r="Z1015" s="265"/>
      <c r="AA1015" s="266"/>
      <c r="AB1015" s="266"/>
      <c r="AC1015" s="266"/>
    </row>
    <row r="1016" spans="1:29" ht="18" customHeight="1">
      <c r="A1016" s="265"/>
      <c r="B1016" s="265"/>
      <c r="C1016" s="265"/>
      <c r="D1016" s="265"/>
      <c r="E1016" s="265"/>
      <c r="F1016" s="265"/>
      <c r="G1016" s="265"/>
      <c r="H1016" s="265"/>
      <c r="I1016" s="265"/>
      <c r="J1016" s="265"/>
      <c r="K1016" s="265"/>
      <c r="L1016" s="265"/>
      <c r="M1016" s="265"/>
      <c r="N1016" s="265"/>
      <c r="O1016" s="265"/>
      <c r="P1016" s="265"/>
      <c r="Q1016" s="265"/>
      <c r="R1016" s="265"/>
      <c r="S1016" s="265"/>
      <c r="T1016" s="265"/>
      <c r="U1016" s="265"/>
      <c r="V1016" s="265"/>
      <c r="W1016" s="265"/>
      <c r="X1016" s="265"/>
      <c r="Y1016" s="265"/>
      <c r="Z1016" s="265"/>
      <c r="AA1016" s="266"/>
      <c r="AB1016" s="266"/>
      <c r="AC1016" s="266"/>
    </row>
    <row r="1017" spans="1:29" ht="18" customHeight="1">
      <c r="A1017" s="265"/>
      <c r="B1017" s="265"/>
      <c r="C1017" s="265"/>
      <c r="D1017" s="265"/>
      <c r="E1017" s="265"/>
      <c r="F1017" s="265"/>
      <c r="G1017" s="265"/>
      <c r="H1017" s="265"/>
      <c r="I1017" s="265"/>
      <c r="J1017" s="265"/>
      <c r="K1017" s="265"/>
      <c r="L1017" s="265"/>
      <c r="M1017" s="265"/>
      <c r="N1017" s="265"/>
      <c r="O1017" s="265"/>
      <c r="P1017" s="265"/>
      <c r="Q1017" s="265"/>
      <c r="R1017" s="265"/>
      <c r="S1017" s="265"/>
      <c r="T1017" s="265"/>
      <c r="U1017" s="265"/>
      <c r="V1017" s="265"/>
      <c r="W1017" s="265"/>
      <c r="X1017" s="265"/>
      <c r="Y1017" s="265"/>
      <c r="Z1017" s="265"/>
      <c r="AA1017" s="266"/>
      <c r="AB1017" s="266"/>
      <c r="AC1017" s="266"/>
    </row>
    <row r="1018" spans="1:29" ht="18" customHeight="1">
      <c r="A1018" s="265"/>
      <c r="B1018" s="265"/>
      <c r="C1018" s="265"/>
      <c r="D1018" s="265"/>
      <c r="E1018" s="265"/>
      <c r="F1018" s="265"/>
      <c r="G1018" s="265"/>
      <c r="H1018" s="265"/>
      <c r="I1018" s="265"/>
      <c r="J1018" s="265"/>
      <c r="K1018" s="265"/>
      <c r="L1018" s="265"/>
      <c r="M1018" s="265"/>
      <c r="N1018" s="265"/>
      <c r="O1018" s="265"/>
      <c r="P1018" s="265"/>
      <c r="Q1018" s="265"/>
      <c r="R1018" s="265"/>
      <c r="S1018" s="265"/>
      <c r="T1018" s="265"/>
      <c r="U1018" s="265"/>
      <c r="V1018" s="265"/>
      <c r="W1018" s="265"/>
      <c r="X1018" s="265"/>
      <c r="Y1018" s="265"/>
      <c r="Z1018" s="265"/>
      <c r="AA1018" s="266"/>
      <c r="AB1018" s="266"/>
      <c r="AC1018" s="266"/>
    </row>
  </sheetData>
  <sheetProtection algorithmName="SHA-512" hashValue="dgfVjXSZL5k2P3abfuJpGzAoipmVNmkVBfH4f38cbNmfTTCuWAunLHff4kCznO/ooQ285Qz35Gye+SuvponR7Q==" saltValue="KQ6d3uHmX/8+AWLefEf7Mg==" spinCount="100000" sheet="1" objects="1" scenarios="1"/>
  <mergeCells count="9">
    <mergeCell ref="F57:H57"/>
    <mergeCell ref="C14:F14"/>
    <mergeCell ref="I14:L14"/>
    <mergeCell ref="C21:F21"/>
    <mergeCell ref="C29:F29"/>
    <mergeCell ref="B41:M42"/>
    <mergeCell ref="E45:H45"/>
    <mergeCell ref="B49:C49"/>
    <mergeCell ref="F49:H49"/>
  </mergeCells>
  <dataValidations count="2">
    <dataValidation type="list" allowBlank="1" showErrorMessage="1" sqref="E45" xr:uid="{00000000-0002-0000-0000-000001000000}">
      <formula1>$P$42:$P$44</formula1>
    </dataValidation>
    <dataValidation type="list" allowBlank="1" showErrorMessage="1" sqref="E44" xr:uid="{00000000-0002-0000-0000-000000000000}">
      <formula1>$O$42:$O$44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4" ma:contentTypeDescription="Een nieuw document maken." ma:contentTypeScope="" ma:versionID="5b2e802f9239a03660a9ea7c3b642208">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19ebc0a23324abcbaf578e45f1f4e6b"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6BDF8-3CF4-4C61-AC3E-4CBCF0E99A86}">
  <ds:schemaRefs>
    <ds:schemaRef ds:uri="http://schemas.microsoft.com/office/2006/metadata/properties"/>
    <ds:schemaRef ds:uri="http://schemas.microsoft.com/office/infopath/2007/PartnerControls"/>
    <ds:schemaRef ds:uri="38f5d0e0-8e43-4b02-8a68-99db94ab9463"/>
  </ds:schemaRefs>
</ds:datastoreItem>
</file>

<file path=customXml/itemProps2.xml><?xml version="1.0" encoding="utf-8"?>
<ds:datastoreItem xmlns:ds="http://schemas.openxmlformats.org/officeDocument/2006/customXml" ds:itemID="{82C07E67-F82B-463F-ABF4-18FA79C0E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3F002-B308-4C65-921C-7EE19EEE97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Invulinstructie en disclaimer</vt:lpstr>
      <vt:lpstr>Invulblad TarievenTool</vt:lpstr>
      <vt:lpstr>Onderbouwing WGA-AZW-ZW-TV</vt:lpstr>
      <vt:lpstr>'Invulblad TarievenTool'!Afdrukbereik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Laura Brouwer</cp:lastModifiedBy>
  <cp:revision/>
  <dcterms:created xsi:type="dcterms:W3CDTF">2025-05-02T11:32:29Z</dcterms:created>
  <dcterms:modified xsi:type="dcterms:W3CDTF">2025-07-15T12:37:53Z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MediaServiceImageTags">
    <vt:lpwstr/>
  </property>
</Properties>
</file>