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rphhnk.sharepoint.com/sites/InterneServices/Gedeelde documenten/Aanbestedingen/Lopend/Cateringdienstverlening/03a. Nota van Inlichtingen II/"/>
    </mc:Choice>
  </mc:AlternateContent>
  <xr:revisionPtr revIDLastSave="12" documentId="8_{6ACE910E-4342-4C5D-9456-E89AD7A0079E}" xr6:coauthVersionLast="47" xr6:coauthVersionMax="47" xr10:uidLastSave="{04EBEC83-61CC-4AA2-8501-6D15DE393099}"/>
  <bookViews>
    <workbookView xWindow="28680" yWindow="-120" windowWidth="29040" windowHeight="15720" tabRatio="865" xr2:uid="{00000000-000D-0000-FFFF-FFFF00000000}"/>
  </bookViews>
  <sheets>
    <sheet name="Voorblad" sheetId="154" r:id="rId1"/>
    <sheet name="Gewogen vaste verrekenprijzen" sheetId="160" r:id="rId2"/>
    <sheet name="Personeelskosten" sheetId="148" r:id="rId3"/>
    <sheet name="Integraal uurtarief banqueting" sheetId="161" r:id="rId4"/>
    <sheet name="Algemene kosten" sheetId="152" r:id="rId5"/>
    <sheet name="Deelbegroting" sheetId="153" r:id="rId6"/>
    <sheet name="Opstartkosten" sheetId="156" r:id="rId7"/>
    <sheet name="Verkoopprijzen assortiment" sheetId="162" r:id="rId8"/>
  </sheets>
  <externalReferences>
    <externalReference r:id="rId9"/>
    <externalReference r:id="rId10"/>
    <externalReference r:id="rId11"/>
  </externalReferences>
  <definedNames>
    <definedName name="__123Graph_A" localSheetId="4" hidden="1">'[1]Offerteformulier 1'!#REF!</definedName>
    <definedName name="__123Graph_A" localSheetId="5" hidden="1">'[1]Offerteformulier 1'!#REF!</definedName>
    <definedName name="__123Graph_A" localSheetId="1" hidden="1">'[1]Offerteformulier 1'!#REF!</definedName>
    <definedName name="__123Graph_A" localSheetId="2" hidden="1">'[1]Offerteformulier 1'!#REF!</definedName>
    <definedName name="__123Graph_A" localSheetId="0" hidden="1">'[1]Offerteformulier 1'!#REF!</definedName>
    <definedName name="__123Graph_A" hidden="1">'[1]Offerteformulier 1'!#REF!</definedName>
    <definedName name="a" localSheetId="4" hidden="1">'[1]Offerteformulier 1'!#REF!</definedName>
    <definedName name="a" localSheetId="5" hidden="1">'[1]Offerteformulier 1'!#REF!</definedName>
    <definedName name="a" localSheetId="1" hidden="1">'[1]Offerteformulier 1'!#REF!</definedName>
    <definedName name="a" localSheetId="2" hidden="1">'[1]Offerteformulier 1'!#REF!</definedName>
    <definedName name="a" localSheetId="0" hidden="1">'[1]Offerteformulier 1'!#REF!</definedName>
    <definedName name="a" hidden="1">'[1]Offerteformulier 1'!#REF!</definedName>
    <definedName name="_xlnm.Print_Area" localSheetId="4">'Algemene kosten'!$A$1:$J$37</definedName>
    <definedName name="_xlnm.Print_Area" localSheetId="5">Deelbegroting!$A$1:$J$29</definedName>
    <definedName name="_xlnm.Print_Area" localSheetId="1">'Gewogen vaste verrekenprijzen'!$A$1:$O$34</definedName>
    <definedName name="_xlnm.Print_Area" localSheetId="6">Opstartkosten!$A$1:$G$28</definedName>
    <definedName name="_xlnm.Print_Area" localSheetId="2">Personeelskosten!$A$1:$L$45</definedName>
    <definedName name="_xlnm.Print_Area" localSheetId="0">Voorblad!$A$1:$H$38</definedName>
    <definedName name="Afdrukbereik_MI" localSheetId="4">#REF!</definedName>
    <definedName name="Afdrukbereik_MI" localSheetId="5">#REF!</definedName>
    <definedName name="Afdrukbereik_MI" localSheetId="1">#REF!</definedName>
    <definedName name="Afdrukbereik_MI" localSheetId="3">#REF!</definedName>
    <definedName name="Afdrukbereik_MI" localSheetId="2">#REF!</definedName>
    <definedName name="Afdrukbereik_MI" localSheetId="7">#REF!</definedName>
    <definedName name="Afdrukbereik_MI" localSheetId="0">#REF!</definedName>
    <definedName name="Afdrukbereik_MI">#REF!</definedName>
    <definedName name="asd" localSheetId="4" hidden="1">'[1]Offerteformulier 1'!#REF!</definedName>
    <definedName name="asd" localSheetId="5" hidden="1">'[1]Offerteformulier 1'!#REF!</definedName>
    <definedName name="asd" localSheetId="1" hidden="1">'[1]Offerteformulier 1'!#REF!</definedName>
    <definedName name="asd" localSheetId="2" hidden="1">'[1]Offerteformulier 1'!#REF!</definedName>
    <definedName name="asd" localSheetId="0" hidden="1">'[1]Offerteformulier 1'!#REF!</definedName>
    <definedName name="asd" hidden="1">'[1]Offerteformulier 1'!#REF!</definedName>
    <definedName name="gdts" localSheetId="4" hidden="1">'[2]Offerteformulier 1'!#REF!</definedName>
    <definedName name="gdts" localSheetId="5" hidden="1">'[2]Offerteformulier 1'!#REF!</definedName>
    <definedName name="gdts" localSheetId="1" hidden="1">'[2]Offerteformulier 1'!#REF!</definedName>
    <definedName name="gdts" localSheetId="2" hidden="1">'[2]Offerteformulier 1'!#REF!</definedName>
    <definedName name="gdts" localSheetId="0" hidden="1">'[2]Offerteformulier 1'!#REF!</definedName>
    <definedName name="gdts" hidden="1">'[2]Offerteformulier 1'!#REF!</definedName>
    <definedName name="jj" localSheetId="4" hidden="1">'[2]Offerteformulier 1'!#REF!</definedName>
    <definedName name="jj" localSheetId="5" hidden="1">'[2]Offerteformulier 1'!#REF!</definedName>
    <definedName name="jj" localSheetId="1" hidden="1">'[2]Offerteformulier 1'!#REF!</definedName>
    <definedName name="jj" localSheetId="2" hidden="1">'[2]Offerteformulier 1'!#REF!</definedName>
    <definedName name="jj" localSheetId="0" hidden="1">'[2]Offerteformulier 1'!#REF!</definedName>
    <definedName name="jj" hidden="1">'[2]Offerteformulier 1'!#REF!</definedName>
    <definedName name="kln" localSheetId="4">#REF!</definedName>
    <definedName name="kln" localSheetId="5">#REF!</definedName>
    <definedName name="kln" localSheetId="1">#REF!</definedName>
    <definedName name="kln" localSheetId="3">#REF!</definedName>
    <definedName name="kln" localSheetId="2">#REF!</definedName>
    <definedName name="kln" localSheetId="7">#REF!</definedName>
    <definedName name="kln" localSheetId="0">#REF!</definedName>
    <definedName name="kln">#REF!</definedName>
    <definedName name="kok" localSheetId="4" hidden="1">'[2]Offerteformulier 1'!#REF!</definedName>
    <definedName name="kok" localSheetId="5" hidden="1">'[2]Offerteformulier 1'!#REF!</definedName>
    <definedName name="kok" localSheetId="1" hidden="1">'[2]Offerteformulier 1'!#REF!</definedName>
    <definedName name="kok" localSheetId="2" hidden="1">'[2]Offerteformulier 1'!#REF!</definedName>
    <definedName name="kok" localSheetId="0" hidden="1">'[2]Offerteformulier 1'!#REF!</definedName>
    <definedName name="kok" hidden="1">'[2]Offerteformulier 1'!#REF!</definedName>
    <definedName name="la" localSheetId="1">#REF!</definedName>
    <definedName name="la" localSheetId="3">#REF!</definedName>
    <definedName name="la" localSheetId="7">#REF!</definedName>
    <definedName name="la">#REF!</definedName>
    <definedName name="mm" localSheetId="4" hidden="1">'[2]Offerteformulier 1'!#REF!</definedName>
    <definedName name="mm" localSheetId="5" hidden="1">'[2]Offerteformulier 1'!#REF!</definedName>
    <definedName name="mm" localSheetId="1" hidden="1">'[2]Offerteformulier 1'!#REF!</definedName>
    <definedName name="mm" localSheetId="2" hidden="1">'[2]Offerteformulier 1'!#REF!</definedName>
    <definedName name="mm" localSheetId="0" hidden="1">'[2]Offerteformulier 1'!#REF!</definedName>
    <definedName name="mm" hidden="1">'[2]Offerteformulier 1'!#REF!</definedName>
    <definedName name="ort">[3]ort!$A$6:$E$78</definedName>
    <definedName name="ow">[3]ow!$A$6:$K$78</definedName>
    <definedName name="prijs" hidden="1">'[1]Offerteformulier 1'!#REF!</definedName>
    <definedName name="resultaat" localSheetId="4">#REF!</definedName>
    <definedName name="resultaat" localSheetId="5">#REF!</definedName>
    <definedName name="resultaat" localSheetId="1">#REF!</definedName>
    <definedName name="resultaat" localSheetId="3">#REF!</definedName>
    <definedName name="resultaat" localSheetId="2">#REF!</definedName>
    <definedName name="resultaat" localSheetId="7">#REF!</definedName>
    <definedName name="resultaat" localSheetId="0">#REF!</definedName>
    <definedName name="resultaat">#REF!</definedName>
    <definedName name="TABEL">[3]Berekeningen!$A$18:$W$90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0" i="160" l="1"/>
  <c r="O19" i="160"/>
  <c r="O18" i="160"/>
  <c r="O17" i="160"/>
  <c r="T35" i="162" l="1"/>
  <c r="R35" i="162"/>
  <c r="J35" i="162"/>
  <c r="H35" i="162"/>
  <c r="T34" i="162"/>
  <c r="R34" i="162"/>
  <c r="J34" i="162"/>
  <c r="H34" i="162"/>
  <c r="T33" i="162"/>
  <c r="R33" i="162"/>
  <c r="J33" i="162"/>
  <c r="H33" i="162"/>
  <c r="T32" i="162"/>
  <c r="R32" i="162"/>
  <c r="J32" i="162"/>
  <c r="H32" i="162"/>
  <c r="T31" i="162"/>
  <c r="R31" i="162"/>
  <c r="J31" i="162"/>
  <c r="H31" i="162"/>
  <c r="T30" i="162"/>
  <c r="R30" i="162"/>
  <c r="J30" i="162"/>
  <c r="H30" i="162"/>
  <c r="T29" i="162"/>
  <c r="R29" i="162"/>
  <c r="J29" i="162"/>
  <c r="H29" i="162"/>
  <c r="T28" i="162"/>
  <c r="R28" i="162"/>
  <c r="J28" i="162"/>
  <c r="H28" i="162"/>
  <c r="T27" i="162"/>
  <c r="R27" i="162"/>
  <c r="J27" i="162"/>
  <c r="H27" i="162"/>
  <c r="T26" i="162"/>
  <c r="R26" i="162"/>
  <c r="J26" i="162"/>
  <c r="H26" i="162"/>
  <c r="T25" i="162"/>
  <c r="R25" i="162"/>
  <c r="J25" i="162"/>
  <c r="H25" i="162"/>
  <c r="T24" i="162"/>
  <c r="R24" i="162"/>
  <c r="J24" i="162"/>
  <c r="H24" i="162"/>
  <c r="T23" i="162"/>
  <c r="R23" i="162"/>
  <c r="J23" i="162"/>
  <c r="H23" i="162"/>
  <c r="T22" i="162"/>
  <c r="R22" i="162"/>
  <c r="J22" i="162"/>
  <c r="H22" i="162"/>
  <c r="T21" i="162"/>
  <c r="R21" i="162"/>
  <c r="J21" i="162"/>
  <c r="H21" i="162"/>
  <c r="T20" i="162"/>
  <c r="R20" i="162"/>
  <c r="J20" i="162"/>
  <c r="H20" i="162"/>
  <c r="T19" i="162"/>
  <c r="R19" i="162"/>
  <c r="J19" i="162"/>
  <c r="H19" i="162"/>
  <c r="T18" i="162"/>
  <c r="R18" i="162"/>
  <c r="J18" i="162"/>
  <c r="H18" i="162"/>
  <c r="T17" i="162"/>
  <c r="R17" i="162"/>
  <c r="J17" i="162"/>
  <c r="H17" i="162"/>
  <c r="T16" i="162"/>
  <c r="R16" i="162"/>
  <c r="J16" i="162"/>
  <c r="H16" i="162"/>
  <c r="T15" i="162"/>
  <c r="R15" i="162"/>
  <c r="J15" i="162"/>
  <c r="H15" i="162"/>
  <c r="T14" i="162"/>
  <c r="R14" i="162"/>
  <c r="J14" i="162"/>
  <c r="H14" i="162"/>
  <c r="T13" i="162"/>
  <c r="R13" i="162"/>
  <c r="J13" i="162"/>
  <c r="H13" i="162"/>
  <c r="T12" i="162"/>
  <c r="R12" i="162"/>
  <c r="J12" i="162"/>
  <c r="H12" i="162"/>
  <c r="C5" i="160" l="1"/>
  <c r="C5" i="161" s="1"/>
  <c r="C5" i="148" s="1"/>
  <c r="D6" i="152" s="1"/>
  <c r="D5" i="153" s="1"/>
  <c r="C5" i="156" l="1"/>
  <c r="C5" i="162"/>
  <c r="C6" i="156"/>
  <c r="C6" i="162" s="1"/>
  <c r="C7" i="156"/>
  <c r="C7" i="162" s="1"/>
  <c r="C8" i="156"/>
  <c r="C8" i="162" s="1"/>
  <c r="B1" i="160"/>
  <c r="B2" i="160"/>
  <c r="D8" i="153"/>
  <c r="D7" i="153"/>
  <c r="D6" i="153"/>
  <c r="D8" i="152"/>
  <c r="D9" i="152"/>
  <c r="D7" i="152"/>
  <c r="C6" i="148"/>
  <c r="C7" i="148"/>
  <c r="C8" i="148"/>
  <c r="C6" i="161"/>
  <c r="B4" i="161"/>
  <c r="B5" i="161"/>
  <c r="B6" i="161"/>
  <c r="B7" i="161"/>
  <c r="C7" i="161"/>
  <c r="B8" i="161"/>
  <c r="C8" i="161"/>
  <c r="C6" i="160"/>
  <c r="C7" i="160"/>
  <c r="C8" i="160"/>
  <c r="B4" i="160"/>
  <c r="B5" i="160"/>
  <c r="B6" i="160"/>
  <c r="B7" i="160"/>
  <c r="B8" i="160"/>
  <c r="D18" i="153"/>
  <c r="E21" i="152" l="1"/>
  <c r="E32" i="152"/>
  <c r="H18" i="153"/>
  <c r="G20" i="160"/>
  <c r="K20" i="160" l="1"/>
  <c r="M20" i="160"/>
  <c r="I13" i="148"/>
  <c r="J13" i="148" s="1"/>
  <c r="G25" i="160"/>
  <c r="M25" i="160" s="1"/>
  <c r="G17" i="160"/>
  <c r="M17" i="160" s="1"/>
  <c r="M32" i="160" s="1"/>
  <c r="G14" i="160"/>
  <c r="M14" i="160" s="1"/>
  <c r="G13" i="160"/>
  <c r="G28" i="160"/>
  <c r="G27" i="160"/>
  <c r="K27" i="160" l="1"/>
  <c r="M27" i="160"/>
  <c r="K13" i="160"/>
  <c r="M13" i="160"/>
  <c r="K28" i="160"/>
  <c r="M28" i="160"/>
  <c r="G27" i="148"/>
  <c r="G34" i="148"/>
  <c r="I27" i="148"/>
  <c r="J27" i="148" s="1"/>
  <c r="I34" i="148"/>
  <c r="J34" i="148" s="1"/>
  <c r="E29" i="148"/>
  <c r="E38" i="148"/>
  <c r="I36" i="148"/>
  <c r="J36" i="148" s="1"/>
  <c r="G36" i="148"/>
  <c r="I35" i="148"/>
  <c r="J35" i="148" s="1"/>
  <c r="G35" i="148"/>
  <c r="G38" i="148" l="1"/>
  <c r="I38" i="148"/>
  <c r="J38" i="148"/>
  <c r="F23" i="154"/>
  <c r="C24" i="156"/>
  <c r="D24" i="156"/>
  <c r="E24" i="156"/>
  <c r="E26" i="156" s="1"/>
  <c r="I14" i="148"/>
  <c r="I15" i="148"/>
  <c r="I16" i="148"/>
  <c r="E34" i="152" l="1"/>
  <c r="G16" i="148"/>
  <c r="G14" i="148"/>
  <c r="G29" i="160"/>
  <c r="G26" i="160"/>
  <c r="K25" i="160"/>
  <c r="G24" i="160"/>
  <c r="M24" i="160" s="1"/>
  <c r="K29" i="160" l="1"/>
  <c r="M29" i="160"/>
  <c r="K26" i="160"/>
  <c r="M26" i="160"/>
  <c r="K24" i="160"/>
  <c r="G21" i="160" l="1"/>
  <c r="G19" i="160"/>
  <c r="K19" i="160" l="1"/>
  <c r="M19" i="160"/>
  <c r="K21" i="160"/>
  <c r="M21" i="160"/>
  <c r="I25" i="148"/>
  <c r="J25" i="148" s="1"/>
  <c r="G25" i="148"/>
  <c r="I26" i="148" l="1"/>
  <c r="J26" i="148" s="1"/>
  <c r="I18" i="148"/>
  <c r="I17" i="148"/>
  <c r="C16" i="161"/>
  <c r="K17" i="160"/>
  <c r="S15" i="161"/>
  <c r="R15" i="161"/>
  <c r="O15" i="161"/>
  <c r="N15" i="161"/>
  <c r="K15" i="161"/>
  <c r="J15" i="161"/>
  <c r="G15" i="161"/>
  <c r="F15" i="161"/>
  <c r="S14" i="161"/>
  <c r="R14" i="161"/>
  <c r="O14" i="161"/>
  <c r="N14" i="161"/>
  <c r="K14" i="161"/>
  <c r="J14" i="161"/>
  <c r="G14" i="161"/>
  <c r="F14" i="161"/>
  <c r="S13" i="161"/>
  <c r="R13" i="161"/>
  <c r="O13" i="161"/>
  <c r="N13" i="161"/>
  <c r="K13" i="161"/>
  <c r="J13" i="161"/>
  <c r="G13" i="161"/>
  <c r="F13" i="161"/>
  <c r="S12" i="161"/>
  <c r="S16" i="161" s="1"/>
  <c r="R12" i="161"/>
  <c r="O12" i="161"/>
  <c r="N12" i="161"/>
  <c r="N16" i="161" s="1"/>
  <c r="K12" i="161"/>
  <c r="J12" i="161"/>
  <c r="G12" i="161"/>
  <c r="F12" i="161"/>
  <c r="G18" i="160"/>
  <c r="M18" i="160" s="1"/>
  <c r="K14" i="160"/>
  <c r="K18" i="160" l="1"/>
  <c r="O16" i="161"/>
  <c r="R16" i="161"/>
  <c r="F16" i="161"/>
  <c r="K16" i="161"/>
  <c r="J16" i="161"/>
  <c r="G16" i="161"/>
  <c r="F20" i="161" l="1"/>
  <c r="G23" i="161" s="1"/>
  <c r="F28" i="154" s="1"/>
  <c r="G20" i="161"/>
  <c r="H23" i="161" s="1"/>
  <c r="F15" i="154" l="1"/>
  <c r="F12" i="154"/>
  <c r="F31" i="154"/>
  <c r="J17" i="148"/>
  <c r="J18" i="148"/>
  <c r="G18" i="148"/>
  <c r="G17" i="148"/>
  <c r="F27" i="154" l="1"/>
  <c r="F29" i="154" s="1"/>
  <c r="D14" i="153"/>
  <c r="F14" i="154" s="1"/>
  <c r="F32" i="154" l="1"/>
  <c r="I24" i="148"/>
  <c r="J24" i="148" s="1"/>
  <c r="J15" i="148"/>
  <c r="J16" i="148"/>
  <c r="I20" i="148"/>
  <c r="I21" i="148"/>
  <c r="J21" i="148" s="1"/>
  <c r="I22" i="148"/>
  <c r="J22" i="148" s="1"/>
  <c r="G13" i="148"/>
  <c r="G26" i="148"/>
  <c r="G24" i="148"/>
  <c r="G22" i="148"/>
  <c r="G21" i="148"/>
  <c r="G20" i="148"/>
  <c r="G15" i="148"/>
  <c r="I29" i="148" l="1"/>
  <c r="G29" i="148"/>
  <c r="J20" i="148"/>
  <c r="J14" i="148"/>
  <c r="J29" i="148" l="1"/>
  <c r="D13" i="153" s="1"/>
  <c r="F13" i="154" s="1"/>
  <c r="F16" i="154" s="1"/>
  <c r="F18" i="154" l="1"/>
  <c r="F19" i="154" s="1"/>
  <c r="F21" i="154" s="1"/>
  <c r="H17" i="153"/>
  <c r="H16" i="153"/>
  <c r="D16" i="153" l="1"/>
  <c r="F25" i="154"/>
  <c r="F34" i="154" s="1"/>
  <c r="H34" i="154" s="1"/>
  <c r="D20" i="153" l="1"/>
  <c r="D24" i="153" s="1"/>
</calcChain>
</file>

<file path=xl/sharedStrings.xml><?xml version="1.0" encoding="utf-8"?>
<sst xmlns="http://schemas.openxmlformats.org/spreadsheetml/2006/main" count="282" uniqueCount="168">
  <si>
    <t>AANBESTEDING CATERINDIENSTEN MET TENDERNED KENMERK 543816</t>
  </si>
  <si>
    <t>BIJLAGE 1. PRIJZENBLAD</t>
  </si>
  <si>
    <t>Legenda</t>
  </si>
  <si>
    <t>Tabblad:</t>
  </si>
  <si>
    <t>Voorblad</t>
  </si>
  <si>
    <t>Inputveld</t>
  </si>
  <si>
    <t>Naam inschrijver:</t>
  </si>
  <si>
    <t>Wordt automatisch gevuld o.b.v. input</t>
  </si>
  <si>
    <t>Datum:</t>
  </si>
  <si>
    <t>Fictieve inschrijfprijs</t>
  </si>
  <si>
    <t>Versie:</t>
  </si>
  <si>
    <t>Status:</t>
  </si>
  <si>
    <t>Definitief</t>
  </si>
  <si>
    <t>Begroting totaal Opdrachtgever</t>
  </si>
  <si>
    <t>In euro</t>
  </si>
  <si>
    <t>Ingrediëntkosten</t>
  </si>
  <si>
    <t>Personeelskosten</t>
  </si>
  <si>
    <t>Algemene kosten</t>
  </si>
  <si>
    <t>Managementfee/ Beheervergoeding</t>
  </si>
  <si>
    <t>Totale kosten</t>
  </si>
  <si>
    <t>Totale omzet restaurant</t>
  </si>
  <si>
    <t>Totaal omzet</t>
  </si>
  <si>
    <t>Resultaat</t>
  </si>
  <si>
    <t>Extra derving i.v.m. onbemenste kassa's</t>
  </si>
  <si>
    <t>Jaarlijkse kosten voor HHNK</t>
  </si>
  <si>
    <t>Prognose kosten vergaderservice en banqueting</t>
  </si>
  <si>
    <t>Gewogen uurtarief banqueting</t>
  </si>
  <si>
    <t>Totale kosten voor HHNK</t>
  </si>
  <si>
    <t>Opstartkosten voor Opdrachtgever</t>
  </si>
  <si>
    <t>Eenmalige kosten voor HHNK</t>
  </si>
  <si>
    <t>TOTALE FICTIEVE INSCHRIJFPRIJS</t>
  </si>
  <si>
    <t>Naam tekengerechtigde functionaris:</t>
  </si>
  <si>
    <t>Functie:</t>
  </si>
  <si>
    <t>Handtekening:</t>
  </si>
  <si>
    <t>Gewogen Vaste Verrekenprijzen</t>
  </si>
  <si>
    <t>Wordt automatisch gevuld op basis van input</t>
  </si>
  <si>
    <t>Geen invulveld</t>
  </si>
  <si>
    <t>Vaste Verrekenprijzen</t>
  </si>
  <si>
    <t>Aantallen</t>
  </si>
  <si>
    <t>Ingrediënts-
kosten</t>
  </si>
  <si>
    <t>Personeels-
kosten</t>
  </si>
  <si>
    <t>Prijs exclusief BTW</t>
  </si>
  <si>
    <t>BTW % ingrediënten</t>
  </si>
  <si>
    <t>BTW % Personeels-kosten</t>
  </si>
  <si>
    <t>BTW % 
Algemene kosten</t>
  </si>
  <si>
    <t>Vaste Verreken Prijs (incl. btw)</t>
  </si>
  <si>
    <t>Max. VVP (mag niet overschreden worden)</t>
  </si>
  <si>
    <t>Gewogen VVP (excl. btw)</t>
  </si>
  <si>
    <t>Koffie en thee</t>
  </si>
  <si>
    <t>Koffiearrangement/persoon (o.b.v. van 2 kopjes)</t>
  </si>
  <si>
    <t>Theearrangement/persoon (o.b.v. van 2 kopjes)</t>
  </si>
  <si>
    <t>Vergaderlunches</t>
  </si>
  <si>
    <t>Lunch A (per persoon)</t>
  </si>
  <si>
    <t>Lunch B (per persoon)</t>
  </si>
  <si>
    <t>Lunch C (per persoon)</t>
  </si>
  <si>
    <t>Lunchtasje (per persoon)</t>
  </si>
  <si>
    <t>Buffetlunch (per persoon)</t>
  </si>
  <si>
    <t>Toevoegingen</t>
  </si>
  <si>
    <t>Frisdrank (variatie blikjes per persoon)</t>
  </si>
  <si>
    <t>Vers sap/ smoothie (per persoon glas 200 ml)</t>
  </si>
  <si>
    <t>Assortiment gebak (per persoon)</t>
  </si>
  <si>
    <t>Taart/ vlaai (12 stukken)</t>
  </si>
  <si>
    <t>Gevulde koek, muffin, cake (per persoon per stuk)</t>
  </si>
  <si>
    <t>Warme snack (per persoon)</t>
  </si>
  <si>
    <t xml:space="preserve">PROGNOSE KOSTEN VERGADERSERVICE EN BANQUETING </t>
  </si>
  <si>
    <t>AANBESTEDING CATERINDIENSTEN MET TENDERNED KENMERK [….]</t>
  </si>
  <si>
    <t>Personeelskosten restaurant</t>
  </si>
  <si>
    <t>Functie medewerker</t>
  </si>
  <si>
    <t>Functiebenaming</t>
  </si>
  <si>
    <t>Uurtarief</t>
  </si>
  <si>
    <t>Uren per dag</t>
  </si>
  <si>
    <t xml:space="preserve">Aantal dagen per week </t>
  </si>
  <si>
    <t xml:space="preserve">Aantal uren per week </t>
  </si>
  <si>
    <t>Aantal dagen per jaar</t>
  </si>
  <si>
    <t>Aantal uren per jaar</t>
  </si>
  <si>
    <t>Kosten per jaar</t>
  </si>
  <si>
    <t>Restaurant</t>
  </si>
  <si>
    <t>Management</t>
  </si>
  <si>
    <t>Overig</t>
  </si>
  <si>
    <t>Totaal restaurant</t>
  </si>
  <si>
    <t>Personeelskosten voor service koffiecorners (eenmaal per dag ca. 2.000 bekers afwassen (vaatwasser) en verdelen over koffiecorners en verzorging koffieautomaten)</t>
  </si>
  <si>
    <t>Totaal overname kosten</t>
  </si>
  <si>
    <t>Integraal uurtarief banqueting</t>
  </si>
  <si>
    <t>Functie</t>
  </si>
  <si>
    <t>Weging</t>
  </si>
  <si>
    <t>Daguren (ma - vr : 08.00 uur - 18.00 uur)</t>
  </si>
  <si>
    <t>Avonduren (ma - vr : 18.00 uur - 22.00 uur)</t>
  </si>
  <si>
    <t>Zaterdaguren</t>
  </si>
  <si>
    <t>Zondaguren</t>
  </si>
  <si>
    <t>Tarief excl. btw</t>
  </si>
  <si>
    <t>Tarief incl. btw</t>
  </si>
  <si>
    <t>Gewogen excl. btw</t>
  </si>
  <si>
    <t>Gewogen incl. btw</t>
  </si>
  <si>
    <t>Cateringmedewerker / bediening</t>
  </si>
  <si>
    <t>Cateringmanager</t>
  </si>
  <si>
    <t>Afwas, opruimen en schoonmaak</t>
  </si>
  <si>
    <t>Kok</t>
  </si>
  <si>
    <t>Totaal gewogen gemiddelde aandeel omzet</t>
  </si>
  <si>
    <t>Gemiddeld uurtarief Banqueting</t>
  </si>
  <si>
    <t>Excl. btw</t>
  </si>
  <si>
    <t>Incl. btw</t>
  </si>
  <si>
    <t>Gewogen uurtarief Banqueting</t>
  </si>
  <si>
    <t>Aantal</t>
  </si>
  <si>
    <t>Specificatie algemene kosten restaurant</t>
  </si>
  <si>
    <t>in € excl. btw</t>
  </si>
  <si>
    <t>Variabele algemene kosten:</t>
  </si>
  <si>
    <t>Disposables en overige verpakkingsmaterialen</t>
  </si>
  <si>
    <t xml:space="preserve">Specificatie overige variabele algemene kosten: </t>
  </si>
  <si>
    <t>Schoonmaakmiddelen</t>
  </si>
  <si>
    <t>1.</t>
  </si>
  <si>
    <t>Wasserijkosten</t>
  </si>
  <si>
    <t>2.</t>
  </si>
  <si>
    <t>Bank- en transactiekosten</t>
  </si>
  <si>
    <t>3.</t>
  </si>
  <si>
    <t>Overige variabele algemene kosten</t>
  </si>
  <si>
    <t>4.</t>
  </si>
  <si>
    <t>5.</t>
  </si>
  <si>
    <t xml:space="preserve">Totaal variabele algemene kosten </t>
  </si>
  <si>
    <t>Vaste algemene kosten:</t>
  </si>
  <si>
    <t>Kantoormiddelen</t>
  </si>
  <si>
    <t xml:space="preserve">Specificatie overige vaste algemene kosten: </t>
  </si>
  <si>
    <t>Verzekeringskosten</t>
  </si>
  <si>
    <t>Bacteriologisch/ hygiëneonderzoek</t>
  </si>
  <si>
    <t>Presentatiemiddelen en signing</t>
  </si>
  <si>
    <t>Kosten kassa en terminals</t>
  </si>
  <si>
    <t>Bedrijfskleding</t>
  </si>
  <si>
    <t>Overige vaste algemene kosten</t>
  </si>
  <si>
    <t>6.</t>
  </si>
  <si>
    <t xml:space="preserve">Totaal vaste algemene kosten </t>
  </si>
  <si>
    <t>Totaal algemene kosten restaurant</t>
  </si>
  <si>
    <t>Deelbegroting</t>
  </si>
  <si>
    <t xml:space="preserve">Wordt automatisch gevuld </t>
  </si>
  <si>
    <t>op basis van input</t>
  </si>
  <si>
    <t>Kengetallen restaurant</t>
  </si>
  <si>
    <t xml:space="preserve">Ingrediëntkosten </t>
  </si>
  <si>
    <t>Aantal openingsdagen</t>
  </si>
  <si>
    <t>Aantal medewerkers</t>
  </si>
  <si>
    <t xml:space="preserve">Algemene kosten </t>
  </si>
  <si>
    <t>Dagelijks aantal aanwezige pandbewoners</t>
  </si>
  <si>
    <t>Managementfee/ beheervergoeding</t>
  </si>
  <si>
    <t>Brutowinstmarge</t>
  </si>
  <si>
    <t>Variabele algemene kosten in % van de omzet</t>
  </si>
  <si>
    <t>Bezettingspercentage/ capture rate</t>
  </si>
  <si>
    <t>Aantal gasten per dag</t>
  </si>
  <si>
    <t>Gemiddelde besteding</t>
  </si>
  <si>
    <t>Opstartkosten</t>
  </si>
  <si>
    <t>Totaal opstartkosten</t>
  </si>
  <si>
    <t>In euro excl. btw</t>
  </si>
  <si>
    <t>Kosten voor Inschrijver</t>
  </si>
  <si>
    <t>Kosten voor Opdrachtgever</t>
  </si>
  <si>
    <t xml:space="preserve">Omschrijving opstartkosten </t>
  </si>
  <si>
    <t>-</t>
  </si>
  <si>
    <t xml:space="preserve">Totaal </t>
  </si>
  <si>
    <t xml:space="preserve">Totaal kosten voor Opdrachtgever </t>
  </si>
  <si>
    <t>Verkoopprijzen assortiment</t>
  </si>
  <si>
    <t>Keuzemenu</t>
  </si>
  <si>
    <t>Voor een toelichting milieu-impact: zie Bijlage 1 van de Inschrijvingsleidraad onder invulinstructies</t>
  </si>
  <si>
    <t>Product</t>
  </si>
  <si>
    <t>Nutri-Score</t>
  </si>
  <si>
    <t>Milieu-impact</t>
  </si>
  <si>
    <t>Inkoopprijs excl. BTW</t>
  </si>
  <si>
    <t>Derving %</t>
  </si>
  <si>
    <t>Opslag in %</t>
  </si>
  <si>
    <t>Prijs in €</t>
  </si>
  <si>
    <t>BTW %</t>
  </si>
  <si>
    <t>Verkoopprijs</t>
  </si>
  <si>
    <t>Nurti-Score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</si>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</sst>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 [$€-413]\ * #,##0.00_ ;_ [$€-413]\ * \-#,##0.00_ ;_ [$€-413]\ * &quot;-&quot;??_ ;_ @_ "/>
    <numFmt numFmtId="167" formatCode="0.0%"/>
    <numFmt numFmtId="168" formatCode="_ [$€-2]\ * #,##0.00_ ;_ [$€-2]\ * \-#,##0.00_ ;_ [$€-2]\ * &quot;-&quot;??_ ;_ @_ "/>
    <numFmt numFmtId="169" formatCode="_-&quot;€&quot;\ * #,##0_-;_-&quot;€&quot;\ * #,##0\-;_-&quot;€&quot;\ * &quot;-&quot;_-;_-@_-"/>
    <numFmt numFmtId="170" formatCode="#,##0_ ;[Red]\-#,##0\ "/>
  </numFmts>
  <fonts count="26" x14ac:knownFonts="1">
    <font>
      <sz val="10"/>
      <name val="Arial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System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b/>
      <sz val="9"/>
      <color indexed="9"/>
      <name val="Verdana"/>
      <family val="2"/>
    </font>
    <font>
      <b/>
      <sz val="9"/>
      <color theme="6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indexed="9"/>
      <name val="Verdana"/>
      <family val="2"/>
    </font>
    <font>
      <sz val="9"/>
      <color rgb="FF000000"/>
      <name val="Verdana"/>
      <family val="2"/>
    </font>
    <font>
      <u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color theme="1"/>
      <name val="Century Gothic"/>
      <family val="2"/>
    </font>
    <font>
      <b/>
      <sz val="11"/>
      <color theme="1"/>
      <name val="Verdana"/>
      <family val="2"/>
    </font>
    <font>
      <b/>
      <i/>
      <sz val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14999847407452621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theme="9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theme="0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theme="0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/>
      </left>
      <right style="thin">
        <color auto="1"/>
      </right>
      <top style="medium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/>
      </bottom>
      <diagonal/>
    </border>
    <border>
      <left style="thin">
        <color auto="1"/>
      </left>
      <right style="medium">
        <color theme="0"/>
      </right>
      <top style="medium">
        <color auto="1"/>
      </top>
      <bottom style="thin">
        <color theme="0"/>
      </bottom>
      <diagonal/>
    </border>
    <border>
      <left/>
      <right style="thin">
        <color auto="1"/>
      </right>
      <top style="medium">
        <color auto="1"/>
      </top>
      <bottom style="thin">
        <color theme="0"/>
      </bottom>
      <diagonal/>
    </border>
    <border>
      <left style="thin">
        <color auto="1"/>
      </left>
      <right/>
      <top style="medium">
        <color auto="1"/>
      </top>
      <bottom style="thin">
        <color theme="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auto="1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8">
    <xf numFmtId="0" fontId="0" fillId="0" borderId="0"/>
    <xf numFmtId="164" fontId="5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2" borderId="0"/>
    <xf numFmtId="0" fontId="5" fillId="0" borderId="0" applyFill="0"/>
    <xf numFmtId="0" fontId="8" fillId="0" borderId="0"/>
    <xf numFmtId="0" fontId="7" fillId="0" borderId="0"/>
    <xf numFmtId="0" fontId="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Fill="0"/>
    <xf numFmtId="0" fontId="4" fillId="0" borderId="0"/>
    <xf numFmtId="0" fontId="5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</cellStyleXfs>
  <cellXfs count="479">
    <xf numFmtId="0" fontId="0" fillId="0" borderId="0" xfId="0"/>
    <xf numFmtId="0" fontId="12" fillId="3" borderId="0" xfId="11" applyFont="1" applyFill="1" applyAlignment="1">
      <alignment vertical="center"/>
    </xf>
    <xf numFmtId="0" fontId="14" fillId="3" borderId="0" xfId="0" applyFont="1" applyFill="1"/>
    <xf numFmtId="0" fontId="10" fillId="3" borderId="0" xfId="2" applyFont="1" applyFill="1" applyBorder="1" applyAlignment="1" applyProtection="1">
      <alignment horizontal="center" vertical="center"/>
    </xf>
    <xf numFmtId="0" fontId="15" fillId="3" borderId="0" xfId="11" applyFont="1" applyFill="1" applyAlignment="1">
      <alignment vertical="center"/>
    </xf>
    <xf numFmtId="0" fontId="2" fillId="3" borderId="0" xfId="0" applyFont="1" applyFill="1"/>
    <xf numFmtId="167" fontId="16" fillId="3" borderId="0" xfId="17" applyNumberFormat="1" applyFont="1" applyFill="1" applyAlignment="1">
      <alignment horizontal="center" vertical="center"/>
    </xf>
    <xf numFmtId="164" fontId="14" fillId="3" borderId="29" xfId="17" applyNumberFormat="1" applyFont="1" applyFill="1" applyBorder="1"/>
    <xf numFmtId="167" fontId="14" fillId="3" borderId="0" xfId="17" applyNumberFormat="1" applyFont="1" applyFill="1" applyAlignment="1">
      <alignment horizontal="center"/>
    </xf>
    <xf numFmtId="9" fontId="14" fillId="3" borderId="0" xfId="4" applyFont="1" applyFill="1" applyBorder="1" applyAlignment="1" applyProtection="1">
      <alignment horizontal="center"/>
    </xf>
    <xf numFmtId="0" fontId="17" fillId="3" borderId="12" xfId="17" applyFont="1" applyFill="1" applyBorder="1" applyAlignment="1">
      <alignment horizontal="right"/>
    </xf>
    <xf numFmtId="0" fontId="17" fillId="3" borderId="0" xfId="17" applyFont="1" applyFill="1" applyAlignment="1">
      <alignment horizontal="right"/>
    </xf>
    <xf numFmtId="168" fontId="17" fillId="3" borderId="0" xfId="14" applyNumberFormat="1" applyFont="1" applyFill="1" applyBorder="1" applyAlignment="1" applyProtection="1">
      <alignment horizontal="left"/>
    </xf>
    <xf numFmtId="168" fontId="14" fillId="3" borderId="19" xfId="17" applyNumberFormat="1" applyFont="1" applyFill="1" applyBorder="1"/>
    <xf numFmtId="167" fontId="14" fillId="3" borderId="0" xfId="6" applyNumberFormat="1" applyFont="1" applyFill="1" applyBorder="1" applyAlignment="1" applyProtection="1">
      <alignment horizontal="center"/>
    </xf>
    <xf numFmtId="164" fontId="17" fillId="3" borderId="12" xfId="17" applyNumberFormat="1" applyFont="1" applyFill="1" applyBorder="1" applyAlignment="1">
      <alignment horizontal="right"/>
    </xf>
    <xf numFmtId="164" fontId="17" fillId="3" borderId="0" xfId="17" applyNumberFormat="1" applyFont="1" applyFill="1" applyAlignment="1">
      <alignment horizontal="right"/>
    </xf>
    <xf numFmtId="168" fontId="17" fillId="3" borderId="19" xfId="17" applyNumberFormat="1" applyFont="1" applyFill="1" applyBorder="1" applyAlignment="1">
      <alignment horizontal="left"/>
    </xf>
    <xf numFmtId="167" fontId="17" fillId="3" borderId="0" xfId="17" applyNumberFormat="1" applyFont="1" applyFill="1" applyAlignment="1">
      <alignment horizontal="center"/>
    </xf>
    <xf numFmtId="0" fontId="18" fillId="3" borderId="12" xfId="17" applyFont="1" applyFill="1" applyBorder="1" applyAlignment="1">
      <alignment horizontal="right"/>
    </xf>
    <xf numFmtId="0" fontId="18" fillId="3" borderId="0" xfId="17" applyFont="1" applyFill="1" applyAlignment="1">
      <alignment horizontal="right"/>
    </xf>
    <xf numFmtId="168" fontId="18" fillId="3" borderId="19" xfId="17" applyNumberFormat="1" applyFont="1" applyFill="1" applyBorder="1" applyAlignment="1">
      <alignment horizontal="left"/>
    </xf>
    <xf numFmtId="0" fontId="11" fillId="3" borderId="0" xfId="0" applyFont="1" applyFill="1"/>
    <xf numFmtId="167" fontId="18" fillId="3" borderId="12" xfId="17" applyNumberFormat="1" applyFont="1" applyFill="1" applyBorder="1" applyAlignment="1">
      <alignment horizontal="left"/>
    </xf>
    <xf numFmtId="0" fontId="17" fillId="3" borderId="6" xfId="17" applyFont="1" applyFill="1" applyBorder="1" applyAlignment="1">
      <alignment horizontal="right"/>
    </xf>
    <xf numFmtId="0" fontId="17" fillId="3" borderId="1" xfId="17" applyFont="1" applyFill="1" applyBorder="1" applyAlignment="1">
      <alignment horizontal="right"/>
    </xf>
    <xf numFmtId="164" fontId="17" fillId="3" borderId="28" xfId="17" applyNumberFormat="1" applyFont="1" applyFill="1" applyBorder="1"/>
    <xf numFmtId="164" fontId="17" fillId="3" borderId="0" xfId="17" applyNumberFormat="1" applyFont="1" applyFill="1"/>
    <xf numFmtId="164" fontId="12" fillId="3" borderId="0" xfId="0" applyNumberFormat="1" applyFont="1" applyFill="1" applyAlignment="1" applyProtection="1">
      <alignment vertical="center"/>
      <protection locked="0"/>
    </xf>
    <xf numFmtId="164" fontId="12" fillId="3" borderId="0" xfId="0" applyNumberFormat="1" applyFont="1" applyFill="1" applyAlignment="1" applyProtection="1">
      <alignment horizontal="left" vertical="center"/>
      <protection locked="0"/>
    </xf>
    <xf numFmtId="14" fontId="12" fillId="3" borderId="0" xfId="11" applyNumberFormat="1" applyFont="1" applyFill="1" applyAlignment="1">
      <alignment horizontal="left" vertical="center"/>
    </xf>
    <xf numFmtId="0" fontId="17" fillId="3" borderId="0" xfId="2" applyFont="1" applyFill="1" applyBorder="1" applyAlignment="1" applyProtection="1">
      <alignment horizontal="center" vertical="center"/>
    </xf>
    <xf numFmtId="0" fontId="19" fillId="3" borderId="0" xfId="26" applyFont="1" applyFill="1"/>
    <xf numFmtId="0" fontId="14" fillId="3" borderId="0" xfId="7" applyFont="1" applyFill="1"/>
    <xf numFmtId="0" fontId="17" fillId="3" borderId="0" xfId="7" applyFont="1" applyFill="1"/>
    <xf numFmtId="14" fontId="17" fillId="3" borderId="0" xfId="7" applyNumberFormat="1" applyFont="1" applyFill="1" applyAlignment="1">
      <alignment horizontal="left"/>
    </xf>
    <xf numFmtId="0" fontId="15" fillId="3" borderId="0" xfId="26" applyFont="1" applyFill="1" applyAlignment="1">
      <alignment vertical="center"/>
    </xf>
    <xf numFmtId="0" fontId="14" fillId="3" borderId="12" xfId="10" applyFont="1" applyFill="1" applyBorder="1" applyProtection="1">
      <protection locked="0"/>
    </xf>
    <xf numFmtId="170" fontId="17" fillId="3" borderId="12" xfId="7" applyNumberFormat="1" applyFont="1" applyFill="1" applyBorder="1"/>
    <xf numFmtId="9" fontId="14" fillId="3" borderId="31" xfId="10" applyNumberFormat="1" applyFont="1" applyFill="1" applyBorder="1" applyAlignment="1">
      <alignment horizontal="center"/>
    </xf>
    <xf numFmtId="164" fontId="14" fillId="3" borderId="31" xfId="10" applyNumberFormat="1" applyFont="1" applyFill="1" applyBorder="1"/>
    <xf numFmtId="170" fontId="14" fillId="3" borderId="12" xfId="7" applyNumberFormat="1" applyFont="1" applyFill="1" applyBorder="1"/>
    <xf numFmtId="0" fontId="14" fillId="3" borderId="0" xfId="7" applyFont="1" applyFill="1" applyAlignment="1">
      <alignment horizontal="left" vertical="center" indent="1"/>
    </xf>
    <xf numFmtId="164" fontId="14" fillId="3" borderId="0" xfId="14" applyNumberFormat="1" applyFont="1" applyFill="1" applyBorder="1" applyAlignment="1" applyProtection="1">
      <alignment horizontal="center"/>
    </xf>
    <xf numFmtId="164" fontId="14" fillId="3" borderId="33" xfId="14" applyNumberFormat="1" applyFont="1" applyFill="1" applyBorder="1" applyAlignment="1" applyProtection="1">
      <alignment horizontal="center"/>
    </xf>
    <xf numFmtId="9" fontId="14" fillId="3" borderId="33" xfId="4" applyFont="1" applyFill="1" applyBorder="1" applyAlignment="1" applyProtection="1">
      <alignment horizontal="center"/>
    </xf>
    <xf numFmtId="164" fontId="14" fillId="3" borderId="33" xfId="10" applyNumberFormat="1" applyFont="1" applyFill="1" applyBorder="1"/>
    <xf numFmtId="164" fontId="18" fillId="3" borderId="33" xfId="10" applyNumberFormat="1" applyFont="1" applyFill="1" applyBorder="1"/>
    <xf numFmtId="164" fontId="14" fillId="3" borderId="31" xfId="14" applyNumberFormat="1" applyFont="1" applyFill="1" applyBorder="1" applyAlignment="1" applyProtection="1">
      <alignment horizontal="center"/>
    </xf>
    <xf numFmtId="9" fontId="14" fillId="3" borderId="31" xfId="4" applyFont="1" applyFill="1" applyBorder="1" applyAlignment="1" applyProtection="1">
      <alignment horizontal="center"/>
    </xf>
    <xf numFmtId="164" fontId="18" fillId="3" borderId="31" xfId="10" applyNumberFormat="1" applyFont="1" applyFill="1" applyBorder="1"/>
    <xf numFmtId="164" fontId="14" fillId="3" borderId="0" xfId="14" applyNumberFormat="1" applyFont="1" applyFill="1" applyBorder="1" applyAlignment="1" applyProtection="1">
      <alignment horizontal="center"/>
      <protection locked="0"/>
    </xf>
    <xf numFmtId="9" fontId="14" fillId="3" borderId="0" xfId="4" applyFont="1" applyFill="1" applyBorder="1" applyAlignment="1" applyProtection="1">
      <alignment horizontal="center"/>
      <protection locked="0"/>
    </xf>
    <xf numFmtId="164" fontId="14" fillId="3" borderId="0" xfId="7" applyNumberFormat="1" applyFont="1" applyFill="1" applyAlignment="1">
      <alignment horizontal="center"/>
    </xf>
    <xf numFmtId="0" fontId="14" fillId="3" borderId="6" xfId="10" applyFont="1" applyFill="1" applyBorder="1" applyProtection="1">
      <protection locked="0"/>
    </xf>
    <xf numFmtId="164" fontId="14" fillId="3" borderId="1" xfId="10" applyNumberFormat="1" applyFont="1" applyFill="1" applyBorder="1" applyAlignment="1" applyProtection="1">
      <alignment horizontal="center"/>
      <protection locked="0"/>
    </xf>
    <xf numFmtId="164" fontId="14" fillId="3" borderId="1" xfId="10" applyNumberFormat="1" applyFont="1" applyFill="1" applyBorder="1" applyProtection="1">
      <protection locked="0"/>
    </xf>
    <xf numFmtId="164" fontId="14" fillId="3" borderId="1" xfId="10" applyNumberFormat="1" applyFont="1" applyFill="1" applyBorder="1"/>
    <xf numFmtId="9" fontId="14" fillId="3" borderId="1" xfId="10" applyNumberFormat="1" applyFont="1" applyFill="1" applyBorder="1" applyAlignment="1">
      <alignment horizontal="center"/>
    </xf>
    <xf numFmtId="164" fontId="17" fillId="3" borderId="1" xfId="10" applyNumberFormat="1" applyFont="1" applyFill="1" applyBorder="1"/>
    <xf numFmtId="0" fontId="14" fillId="3" borderId="0" xfId="13" applyFont="1" applyFill="1" applyAlignment="1">
      <alignment vertical="center"/>
    </xf>
    <xf numFmtId="164" fontId="17" fillId="3" borderId="0" xfId="14" applyNumberFormat="1" applyFont="1" applyFill="1" applyBorder="1" applyAlignment="1" applyProtection="1">
      <alignment horizontal="center"/>
    </xf>
    <xf numFmtId="164" fontId="17" fillId="3" borderId="0" xfId="10" applyNumberFormat="1" applyFont="1" applyFill="1" applyAlignment="1">
      <alignment horizontal="right" vertical="center"/>
    </xf>
    <xf numFmtId="0" fontId="20" fillId="3" borderId="0" xfId="7" applyFont="1" applyFill="1"/>
    <xf numFmtId="0" fontId="17" fillId="3" borderId="0" xfId="7" applyFont="1" applyFill="1" applyAlignment="1">
      <alignment horizontal="left"/>
    </xf>
    <xf numFmtId="0" fontId="14" fillId="3" borderId="36" xfId="20" applyFont="1" applyFill="1" applyBorder="1"/>
    <xf numFmtId="9" fontId="14" fillId="3" borderId="32" xfId="20" applyNumberFormat="1" applyFont="1" applyFill="1" applyBorder="1" applyAlignment="1">
      <alignment horizontal="center"/>
    </xf>
    <xf numFmtId="0" fontId="14" fillId="3" borderId="0" xfId="20" applyFont="1" applyFill="1" applyAlignment="1">
      <alignment horizontal="center"/>
    </xf>
    <xf numFmtId="0" fontId="16" fillId="3" borderId="16" xfId="20" applyFont="1" applyFill="1" applyBorder="1" applyAlignment="1">
      <alignment vertical="center" wrapText="1"/>
    </xf>
    <xf numFmtId="0" fontId="14" fillId="3" borderId="0" xfId="20" applyFont="1" applyFill="1"/>
    <xf numFmtId="0" fontId="16" fillId="3" borderId="0" xfId="20" applyFont="1" applyFill="1" applyAlignment="1">
      <alignment horizontal="left" vertical="center" wrapText="1"/>
    </xf>
    <xf numFmtId="166" fontId="16" fillId="3" borderId="0" xfId="20" applyNumberFormat="1" applyFont="1" applyFill="1" applyAlignment="1">
      <alignment horizontal="center"/>
    </xf>
    <xf numFmtId="44" fontId="16" fillId="3" borderId="0" xfId="20" applyNumberFormat="1" applyFont="1" applyFill="1" applyAlignment="1">
      <alignment horizontal="center"/>
    </xf>
    <xf numFmtId="0" fontId="12" fillId="3" borderId="0" xfId="2" applyFont="1" applyFill="1" applyBorder="1" applyAlignment="1" applyProtection="1">
      <alignment horizontal="center" vertical="center"/>
    </xf>
    <xf numFmtId="0" fontId="12" fillId="3" borderId="0" xfId="7" applyFont="1" applyFill="1"/>
    <xf numFmtId="0" fontId="12" fillId="3" borderId="0" xfId="20" applyFont="1" applyFill="1" applyAlignment="1">
      <alignment horizontal="left" vertical="center" wrapText="1"/>
    </xf>
    <xf numFmtId="166" fontId="12" fillId="3" borderId="0" xfId="20" applyNumberFormat="1" applyFont="1" applyFill="1" applyAlignment="1">
      <alignment horizontal="center"/>
    </xf>
    <xf numFmtId="44" fontId="12" fillId="3" borderId="0" xfId="20" applyNumberFormat="1" applyFont="1" applyFill="1" applyAlignment="1">
      <alignment horizontal="center"/>
    </xf>
    <xf numFmtId="0" fontId="12" fillId="3" borderId="2" xfId="10" applyFont="1" applyFill="1" applyBorder="1" applyAlignment="1">
      <alignment horizontal="left" vertical="center" wrapText="1"/>
    </xf>
    <xf numFmtId="0" fontId="12" fillId="3" borderId="3" xfId="10" applyFont="1" applyFill="1" applyBorder="1" applyAlignment="1">
      <alignment horizontal="center" vertical="center" wrapText="1"/>
    </xf>
    <xf numFmtId="164" fontId="12" fillId="3" borderId="3" xfId="10" applyNumberFormat="1" applyFont="1" applyFill="1" applyBorder="1" applyAlignment="1">
      <alignment horizontal="center" vertical="center" wrapText="1"/>
    </xf>
    <xf numFmtId="0" fontId="12" fillId="3" borderId="4" xfId="10" applyFont="1" applyFill="1" applyBorder="1" applyAlignment="1">
      <alignment horizontal="center" vertical="center" wrapText="1"/>
    </xf>
    <xf numFmtId="164" fontId="12" fillId="3" borderId="5" xfId="10" applyNumberFormat="1" applyFont="1" applyFill="1" applyBorder="1" applyAlignment="1">
      <alignment horizontal="center" vertical="center" wrapText="1"/>
    </xf>
    <xf numFmtId="0" fontId="21" fillId="3" borderId="12" xfId="10" applyFont="1" applyFill="1" applyBorder="1" applyAlignment="1">
      <alignment wrapText="1"/>
    </xf>
    <xf numFmtId="0" fontId="21" fillId="3" borderId="12" xfId="10" applyFont="1" applyFill="1" applyBorder="1"/>
    <xf numFmtId="0" fontId="12" fillId="3" borderId="20" xfId="10" applyFont="1" applyFill="1" applyBorder="1" applyAlignment="1">
      <alignment vertical="center" wrapText="1"/>
    </xf>
    <xf numFmtId="0" fontId="12" fillId="3" borderId="20" xfId="10" applyFont="1" applyFill="1" applyBorder="1" applyAlignment="1">
      <alignment vertical="center"/>
    </xf>
    <xf numFmtId="164" fontId="12" fillId="3" borderId="20" xfId="14" applyNumberFormat="1" applyFont="1" applyFill="1" applyBorder="1" applyAlignment="1">
      <alignment vertical="center"/>
    </xf>
    <xf numFmtId="0" fontId="12" fillId="3" borderId="20" xfId="10" applyFont="1" applyFill="1" applyBorder="1" applyAlignment="1">
      <alignment horizontal="center" vertical="center"/>
    </xf>
    <xf numFmtId="0" fontId="12" fillId="3" borderId="0" xfId="10" applyFont="1" applyFill="1" applyAlignment="1">
      <alignment horizontal="center"/>
    </xf>
    <xf numFmtId="0" fontId="12" fillId="3" borderId="40" xfId="10" applyFont="1" applyFill="1" applyBorder="1" applyAlignment="1">
      <alignment horizontal="left"/>
    </xf>
    <xf numFmtId="0" fontId="12" fillId="3" borderId="22" xfId="10" applyFont="1" applyFill="1" applyBorder="1" applyAlignment="1">
      <alignment horizontal="center"/>
    </xf>
    <xf numFmtId="0" fontId="12" fillId="3" borderId="0" xfId="10" applyFont="1" applyFill="1" applyAlignment="1">
      <alignment horizontal="right" vertical="center" wrapText="1"/>
    </xf>
    <xf numFmtId="0" fontId="12" fillId="3" borderId="0" xfId="10" applyFont="1" applyFill="1" applyAlignment="1">
      <alignment vertical="center" wrapText="1"/>
    </xf>
    <xf numFmtId="0" fontId="12" fillId="3" borderId="0" xfId="10" applyFont="1" applyFill="1" applyAlignment="1">
      <alignment vertical="center"/>
    </xf>
    <xf numFmtId="164" fontId="12" fillId="3" borderId="0" xfId="14" applyNumberFormat="1" applyFont="1" applyFill="1" applyBorder="1" applyAlignment="1">
      <alignment vertical="center"/>
    </xf>
    <xf numFmtId="0" fontId="12" fillId="3" borderId="0" xfId="10" applyFont="1" applyFill="1" applyAlignment="1">
      <alignment horizontal="center" vertical="center"/>
    </xf>
    <xf numFmtId="0" fontId="21" fillId="3" borderId="18" xfId="10" applyFont="1" applyFill="1" applyBorder="1"/>
    <xf numFmtId="0" fontId="12" fillId="3" borderId="0" xfId="0" applyFont="1" applyFill="1"/>
    <xf numFmtId="14" fontId="12" fillId="3" borderId="0" xfId="0" applyNumberFormat="1" applyFont="1" applyFill="1" applyAlignment="1">
      <alignment horizontal="left"/>
    </xf>
    <xf numFmtId="0" fontId="12" fillId="3" borderId="0" xfId="10" applyFont="1" applyFill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12" fillId="3" borderId="0" xfId="2" applyFont="1" applyFill="1" applyBorder="1" applyAlignment="1" applyProtection="1">
      <alignment vertical="center"/>
    </xf>
    <xf numFmtId="0" fontId="12" fillId="3" borderId="26" xfId="11" applyFont="1" applyFill="1" applyBorder="1" applyAlignment="1">
      <alignment vertical="center"/>
    </xf>
    <xf numFmtId="164" fontId="12" fillId="3" borderId="24" xfId="10" applyNumberFormat="1" applyFont="1" applyFill="1" applyBorder="1" applyAlignment="1">
      <alignment horizontal="center"/>
    </xf>
    <xf numFmtId="0" fontId="22" fillId="3" borderId="13" xfId="10" applyFont="1" applyFill="1" applyBorder="1" applyAlignment="1">
      <alignment horizontal="left"/>
    </xf>
    <xf numFmtId="0" fontId="22" fillId="3" borderId="35" xfId="10" applyFont="1" applyFill="1" applyBorder="1" applyAlignment="1">
      <alignment horizontal="left"/>
    </xf>
    <xf numFmtId="0" fontId="21" fillId="3" borderId="24" xfId="10" applyFont="1" applyFill="1" applyBorder="1"/>
    <xf numFmtId="0" fontId="21" fillId="3" borderId="13" xfId="10" applyFont="1" applyFill="1" applyBorder="1"/>
    <xf numFmtId="0" fontId="21" fillId="3" borderId="8" xfId="10" applyFont="1" applyFill="1" applyBorder="1"/>
    <xf numFmtId="0" fontId="12" fillId="3" borderId="0" xfId="10" applyFont="1" applyFill="1" applyAlignment="1">
      <alignment horizontal="left" vertical="top" wrapText="1"/>
    </xf>
    <xf numFmtId="165" fontId="23" fillId="3" borderId="0" xfId="14" applyFont="1" applyFill="1" applyBorder="1"/>
    <xf numFmtId="44" fontId="12" fillId="3" borderId="19" xfId="14" applyNumberFormat="1" applyFont="1" applyFill="1" applyBorder="1" applyAlignment="1">
      <alignment horizontal="left" vertical="center" wrapText="1"/>
    </xf>
    <xf numFmtId="0" fontId="12" fillId="3" borderId="0" xfId="11" applyFont="1" applyFill="1" applyAlignment="1">
      <alignment horizontal="left" vertical="center"/>
    </xf>
    <xf numFmtId="0" fontId="24" fillId="3" borderId="0" xfId="11" applyFont="1" applyFill="1" applyAlignment="1">
      <alignment horizontal="left" vertical="center"/>
    </xf>
    <xf numFmtId="0" fontId="24" fillId="3" borderId="0" xfId="11" applyFont="1" applyFill="1" applyAlignment="1">
      <alignment vertical="center"/>
    </xf>
    <xf numFmtId="0" fontId="10" fillId="3" borderId="0" xfId="2" applyFont="1" applyFill="1" applyBorder="1" applyAlignment="1" applyProtection="1">
      <alignment horizontal="left" vertical="center"/>
    </xf>
    <xf numFmtId="0" fontId="12" fillId="3" borderId="12" xfId="10" applyFont="1" applyFill="1" applyBorder="1"/>
    <xf numFmtId="0" fontId="12" fillId="3" borderId="25" xfId="10" applyFont="1" applyFill="1" applyBorder="1" applyAlignment="1">
      <alignment horizontal="right"/>
    </xf>
    <xf numFmtId="0" fontId="12" fillId="4" borderId="0" xfId="11" applyFont="1" applyFill="1" applyAlignment="1">
      <alignment vertical="center"/>
    </xf>
    <xf numFmtId="14" fontId="12" fillId="3" borderId="0" xfId="2" applyNumberFormat="1" applyFont="1" applyFill="1" applyBorder="1" applyAlignment="1" applyProtection="1">
      <alignment vertical="center"/>
    </xf>
    <xf numFmtId="14" fontId="12" fillId="3" borderId="0" xfId="11" applyNumberFormat="1" applyFont="1" applyFill="1" applyAlignment="1">
      <alignment vertical="center"/>
    </xf>
    <xf numFmtId="14" fontId="12" fillId="3" borderId="0" xfId="2" applyNumberFormat="1" applyFont="1" applyFill="1" applyBorder="1" applyAlignment="1" applyProtection="1">
      <alignment horizontal="left" vertical="center"/>
    </xf>
    <xf numFmtId="164" fontId="17" fillId="6" borderId="30" xfId="13" applyNumberFormat="1" applyFont="1" applyFill="1" applyBorder="1" applyAlignment="1">
      <alignment vertical="center"/>
    </xf>
    <xf numFmtId="0" fontId="12" fillId="3" borderId="0" xfId="2" applyFont="1" applyFill="1" applyBorder="1" applyAlignment="1" applyProtection="1">
      <alignment horizontal="left" vertical="center"/>
    </xf>
    <xf numFmtId="0" fontId="14" fillId="4" borderId="0" xfId="7" applyFont="1" applyFill="1"/>
    <xf numFmtId="0" fontId="14" fillId="6" borderId="0" xfId="7" applyFont="1" applyFill="1"/>
    <xf numFmtId="0" fontId="14" fillId="5" borderId="0" xfId="7" applyFont="1" applyFill="1"/>
    <xf numFmtId="170" fontId="14" fillId="3" borderId="41" xfId="7" applyNumberFormat="1" applyFont="1" applyFill="1" applyBorder="1" applyAlignment="1">
      <alignment horizontal="center"/>
    </xf>
    <xf numFmtId="0" fontId="16" fillId="5" borderId="41" xfId="10" applyFont="1" applyFill="1" applyBorder="1" applyAlignment="1" applyProtection="1">
      <alignment horizontal="center" vertical="center" wrapText="1"/>
      <protection locked="0"/>
    </xf>
    <xf numFmtId="164" fontId="14" fillId="4" borderId="41" xfId="14" applyNumberFormat="1" applyFont="1" applyFill="1" applyBorder="1" applyAlignment="1" applyProtection="1">
      <alignment horizontal="center"/>
      <protection locked="0"/>
    </xf>
    <xf numFmtId="164" fontId="14" fillId="6" borderId="41" xfId="14" applyNumberFormat="1" applyFont="1" applyFill="1" applyBorder="1" applyAlignment="1" applyProtection="1">
      <alignment horizontal="center"/>
    </xf>
    <xf numFmtId="9" fontId="14" fillId="4" borderId="41" xfId="4" applyFont="1" applyFill="1" applyBorder="1" applyAlignment="1" applyProtection="1">
      <alignment horizontal="center"/>
      <protection locked="0"/>
    </xf>
    <xf numFmtId="164" fontId="14" fillId="6" borderId="41" xfId="10" applyNumberFormat="1" applyFont="1" applyFill="1" applyBorder="1"/>
    <xf numFmtId="164" fontId="18" fillId="5" borderId="42" xfId="10" applyNumberFormat="1" applyFont="1" applyFill="1" applyBorder="1"/>
    <xf numFmtId="164" fontId="17" fillId="6" borderId="43" xfId="10" applyNumberFormat="1" applyFont="1" applyFill="1" applyBorder="1"/>
    <xf numFmtId="170" fontId="14" fillId="3" borderId="44" xfId="7" applyNumberFormat="1" applyFont="1" applyFill="1" applyBorder="1" applyAlignment="1">
      <alignment horizontal="center"/>
    </xf>
    <xf numFmtId="0" fontId="16" fillId="5" borderId="44" xfId="10" applyFont="1" applyFill="1" applyBorder="1" applyAlignment="1" applyProtection="1">
      <alignment horizontal="center" vertical="center" wrapText="1"/>
      <protection locked="0"/>
    </xf>
    <xf numFmtId="164" fontId="14" fillId="4" borderId="44" xfId="14" applyNumberFormat="1" applyFont="1" applyFill="1" applyBorder="1" applyAlignment="1" applyProtection="1">
      <alignment horizontal="center"/>
      <protection locked="0"/>
    </xf>
    <xf numFmtId="164" fontId="14" fillId="6" borderId="44" xfId="14" applyNumberFormat="1" applyFont="1" applyFill="1" applyBorder="1" applyAlignment="1" applyProtection="1">
      <alignment horizontal="center"/>
    </xf>
    <xf numFmtId="9" fontId="14" fillId="4" borderId="44" xfId="4" applyFont="1" applyFill="1" applyBorder="1" applyAlignment="1" applyProtection="1">
      <alignment horizontal="center"/>
      <protection locked="0"/>
    </xf>
    <xf numFmtId="164" fontId="14" fillId="6" borderId="44" xfId="10" applyNumberFormat="1" applyFont="1" applyFill="1" applyBorder="1"/>
    <xf numFmtId="164" fontId="18" fillId="5" borderId="45" xfId="10" applyNumberFormat="1" applyFont="1" applyFill="1" applyBorder="1"/>
    <xf numFmtId="164" fontId="18" fillId="3" borderId="42" xfId="10" applyNumberFormat="1" applyFont="1" applyFill="1" applyBorder="1"/>
    <xf numFmtId="170" fontId="14" fillId="3" borderId="46" xfId="7" applyNumberFormat="1" applyFont="1" applyFill="1" applyBorder="1" applyAlignment="1">
      <alignment horizontal="center"/>
    </xf>
    <xf numFmtId="164" fontId="14" fillId="4" borderId="46" xfId="14" applyNumberFormat="1" applyFont="1" applyFill="1" applyBorder="1" applyAlignment="1" applyProtection="1">
      <alignment horizontal="center"/>
      <protection locked="0"/>
    </xf>
    <xf numFmtId="164" fontId="14" fillId="6" borderId="46" xfId="14" applyNumberFormat="1" applyFont="1" applyFill="1" applyBorder="1" applyAlignment="1" applyProtection="1">
      <alignment horizontal="center"/>
    </xf>
    <xf numFmtId="9" fontId="14" fillId="4" borderId="46" xfId="4" applyFont="1" applyFill="1" applyBorder="1" applyAlignment="1" applyProtection="1">
      <alignment horizontal="center"/>
      <protection locked="0"/>
    </xf>
    <xf numFmtId="164" fontId="14" fillId="6" borderId="46" xfId="10" applyNumberFormat="1" applyFont="1" applyFill="1" applyBorder="1"/>
    <xf numFmtId="164" fontId="18" fillId="3" borderId="47" xfId="10" applyNumberFormat="1" applyFont="1" applyFill="1" applyBorder="1"/>
    <xf numFmtId="164" fontId="18" fillId="5" borderId="47" xfId="10" applyNumberFormat="1" applyFont="1" applyFill="1" applyBorder="1"/>
    <xf numFmtId="0" fontId="13" fillId="5" borderId="57" xfId="20" applyFont="1" applyFill="1" applyBorder="1" applyAlignment="1">
      <alignment horizontal="center" vertical="center" wrapText="1"/>
    </xf>
    <xf numFmtId="0" fontId="13" fillId="5" borderId="7" xfId="20" applyFont="1" applyFill="1" applyBorder="1" applyAlignment="1">
      <alignment horizontal="center" vertical="center" wrapText="1"/>
    </xf>
    <xf numFmtId="0" fontId="13" fillId="5" borderId="58" xfId="20" applyFont="1" applyFill="1" applyBorder="1" applyAlignment="1">
      <alignment horizontal="center" vertical="center" wrapText="1"/>
    </xf>
    <xf numFmtId="0" fontId="13" fillId="5" borderId="59" xfId="20" applyFont="1" applyFill="1" applyBorder="1" applyAlignment="1">
      <alignment horizontal="center" vertical="center" wrapText="1"/>
    </xf>
    <xf numFmtId="0" fontId="13" fillId="5" borderId="34" xfId="20" applyFont="1" applyFill="1" applyBorder="1" applyAlignment="1">
      <alignment horizontal="center" vertical="center" wrapText="1"/>
    </xf>
    <xf numFmtId="0" fontId="13" fillId="5" borderId="39" xfId="20" applyFont="1" applyFill="1" applyBorder="1" applyAlignment="1">
      <alignment horizontal="center" vertical="center" wrapText="1"/>
    </xf>
    <xf numFmtId="0" fontId="13" fillId="5" borderId="56" xfId="20" applyFont="1" applyFill="1" applyBorder="1" applyAlignment="1">
      <alignment horizontal="center" vertical="center" wrapText="1"/>
    </xf>
    <xf numFmtId="0" fontId="12" fillId="3" borderId="14" xfId="20" applyFont="1" applyFill="1" applyBorder="1" applyAlignment="1">
      <alignment vertical="center" wrapText="1"/>
    </xf>
    <xf numFmtId="44" fontId="14" fillId="4" borderId="66" xfId="20" applyNumberFormat="1" applyFont="1" applyFill="1" applyBorder="1" applyAlignment="1" applyProtection="1">
      <alignment horizontal="center"/>
      <protection locked="0"/>
    </xf>
    <xf numFmtId="44" fontId="14" fillId="4" borderId="67" xfId="20" applyNumberFormat="1" applyFont="1" applyFill="1" applyBorder="1" applyAlignment="1" applyProtection="1">
      <alignment horizontal="center"/>
      <protection locked="0"/>
    </xf>
    <xf numFmtId="44" fontId="14" fillId="6" borderId="67" xfId="20" applyNumberFormat="1" applyFont="1" applyFill="1" applyBorder="1" applyAlignment="1">
      <alignment horizontal="center"/>
    </xf>
    <xf numFmtId="44" fontId="14" fillId="6" borderId="68" xfId="20" applyNumberFormat="1" applyFont="1" applyFill="1" applyBorder="1" applyAlignment="1">
      <alignment horizontal="center"/>
    </xf>
    <xf numFmtId="44" fontId="14" fillId="4" borderId="69" xfId="20" applyNumberFormat="1" applyFont="1" applyFill="1" applyBorder="1" applyAlignment="1" applyProtection="1">
      <alignment horizontal="center"/>
      <protection locked="0"/>
    </xf>
    <xf numFmtId="44" fontId="14" fillId="4" borderId="41" xfId="20" applyNumberFormat="1" applyFont="1" applyFill="1" applyBorder="1" applyAlignment="1" applyProtection="1">
      <alignment horizontal="center"/>
      <protection locked="0"/>
    </xf>
    <xf numFmtId="44" fontId="14" fillId="6" borderId="41" xfId="20" applyNumberFormat="1" applyFont="1" applyFill="1" applyBorder="1" applyAlignment="1">
      <alignment horizontal="center"/>
    </xf>
    <xf numFmtId="44" fontId="14" fillId="6" borderId="43" xfId="20" applyNumberFormat="1" applyFont="1" applyFill="1" applyBorder="1" applyAlignment="1">
      <alignment horizontal="center"/>
    </xf>
    <xf numFmtId="44" fontId="14" fillId="6" borderId="70" xfId="20" applyNumberFormat="1" applyFont="1" applyFill="1" applyBorder="1" applyAlignment="1">
      <alignment horizontal="center"/>
    </xf>
    <xf numFmtId="44" fontId="14" fillId="4" borderId="71" xfId="20" applyNumberFormat="1" applyFont="1" applyFill="1" applyBorder="1" applyAlignment="1" applyProtection="1">
      <alignment horizontal="center"/>
      <protection locked="0"/>
    </xf>
    <xf numFmtId="44" fontId="14" fillId="4" borderId="46" xfId="20" applyNumberFormat="1" applyFont="1" applyFill="1" applyBorder="1" applyAlignment="1" applyProtection="1">
      <alignment horizontal="center"/>
      <protection locked="0"/>
    </xf>
    <xf numFmtId="44" fontId="14" fillId="6" borderId="46" xfId="20" applyNumberFormat="1" applyFont="1" applyFill="1" applyBorder="1" applyAlignment="1">
      <alignment horizontal="center"/>
    </xf>
    <xf numFmtId="44" fontId="14" fillId="6" borderId="47" xfId="20" applyNumberFormat="1" applyFont="1" applyFill="1" applyBorder="1" applyAlignment="1">
      <alignment horizontal="center"/>
    </xf>
    <xf numFmtId="44" fontId="14" fillId="6" borderId="48" xfId="20" applyNumberFormat="1" applyFont="1" applyFill="1" applyBorder="1" applyAlignment="1">
      <alignment horizontal="center"/>
    </xf>
    <xf numFmtId="44" fontId="14" fillId="4" borderId="72" xfId="20" applyNumberFormat="1" applyFont="1" applyFill="1" applyBorder="1" applyAlignment="1">
      <alignment horizontal="center"/>
    </xf>
    <xf numFmtId="44" fontId="14" fillId="4" borderId="73" xfId="20" applyNumberFormat="1" applyFont="1" applyFill="1" applyBorder="1" applyAlignment="1">
      <alignment horizontal="center"/>
    </xf>
    <xf numFmtId="44" fontId="14" fillId="6" borderId="73" xfId="20" applyNumberFormat="1" applyFont="1" applyFill="1" applyBorder="1" applyAlignment="1">
      <alignment horizontal="center"/>
    </xf>
    <xf numFmtId="44" fontId="14" fillId="6" borderId="74" xfId="20" applyNumberFormat="1" applyFont="1" applyFill="1" applyBorder="1" applyAlignment="1">
      <alignment horizontal="center"/>
    </xf>
    <xf numFmtId="44" fontId="14" fillId="6" borderId="75" xfId="20" applyNumberFormat="1" applyFont="1" applyFill="1" applyBorder="1" applyAlignment="1">
      <alignment horizontal="center"/>
    </xf>
    <xf numFmtId="0" fontId="12" fillId="3" borderId="53" xfId="20" applyFont="1" applyFill="1" applyBorder="1" applyAlignment="1">
      <alignment horizontal="center"/>
    </xf>
    <xf numFmtId="0" fontId="12" fillId="3" borderId="5" xfId="20" applyFont="1" applyFill="1" applyBorder="1" applyAlignment="1">
      <alignment horizontal="center"/>
    </xf>
    <xf numFmtId="166" fontId="12" fillId="6" borderId="76" xfId="20" applyNumberFormat="1" applyFont="1" applyFill="1" applyBorder="1" applyAlignment="1">
      <alignment horizontal="center"/>
    </xf>
    <xf numFmtId="44" fontId="12" fillId="6" borderId="55" xfId="20" applyNumberFormat="1" applyFont="1" applyFill="1" applyBorder="1" applyAlignment="1">
      <alignment horizontal="center"/>
    </xf>
    <xf numFmtId="0" fontId="12" fillId="3" borderId="3" xfId="20" applyFont="1" applyFill="1" applyBorder="1" applyAlignment="1">
      <alignment horizontal="center"/>
    </xf>
    <xf numFmtId="44" fontId="12" fillId="6" borderId="54" xfId="20" applyNumberFormat="1" applyFont="1" applyFill="1" applyBorder="1" applyAlignment="1">
      <alignment horizontal="center"/>
    </xf>
    <xf numFmtId="0" fontId="12" fillId="6" borderId="20" xfId="10" applyFont="1" applyFill="1" applyBorder="1" applyAlignment="1">
      <alignment horizontal="center" vertical="center"/>
    </xf>
    <xf numFmtId="0" fontId="12" fillId="6" borderId="23" xfId="10" applyFont="1" applyFill="1" applyBorder="1" applyAlignment="1">
      <alignment horizontal="center" vertical="center"/>
    </xf>
    <xf numFmtId="164" fontId="12" fillId="6" borderId="21" xfId="14" applyNumberFormat="1" applyFont="1" applyFill="1" applyBorder="1" applyAlignment="1">
      <alignment vertical="center"/>
    </xf>
    <xf numFmtId="0" fontId="10" fillId="5" borderId="14" xfId="10" applyFont="1" applyFill="1" applyBorder="1" applyAlignment="1">
      <alignment horizontal="left" vertical="center" wrapText="1"/>
    </xf>
    <xf numFmtId="0" fontId="21" fillId="4" borderId="78" xfId="10" applyFont="1" applyFill="1" applyBorder="1" applyAlignment="1" applyProtection="1">
      <alignment wrapText="1"/>
      <protection locked="0"/>
    </xf>
    <xf numFmtId="0" fontId="21" fillId="4" borderId="79" xfId="10" applyFont="1" applyFill="1" applyBorder="1" applyAlignment="1" applyProtection="1">
      <alignment wrapText="1"/>
      <protection locked="0"/>
    </xf>
    <xf numFmtId="0" fontId="21" fillId="4" borderId="80" xfId="10" applyFont="1" applyFill="1" applyBorder="1" applyAlignment="1" applyProtection="1">
      <alignment wrapText="1"/>
      <protection locked="0"/>
    </xf>
    <xf numFmtId="0" fontId="12" fillId="4" borderId="77" xfId="10" applyFont="1" applyFill="1" applyBorder="1" applyAlignment="1">
      <alignment horizontal="center" vertical="center" wrapText="1"/>
    </xf>
    <xf numFmtId="0" fontId="12" fillId="4" borderId="49" xfId="10" applyFont="1" applyFill="1" applyBorder="1" applyAlignment="1">
      <alignment horizontal="center" vertical="center" wrapText="1"/>
    </xf>
    <xf numFmtId="0" fontId="12" fillId="4" borderId="84" xfId="10" applyFont="1" applyFill="1" applyBorder="1" applyAlignment="1">
      <alignment horizontal="center" vertical="center" wrapText="1"/>
    </xf>
    <xf numFmtId="164" fontId="12" fillId="6" borderId="19" xfId="14" applyNumberFormat="1" applyFont="1" applyFill="1" applyBorder="1" applyProtection="1"/>
    <xf numFmtId="164" fontId="12" fillId="6" borderId="19" xfId="10" applyNumberFormat="1" applyFont="1" applyFill="1" applyBorder="1"/>
    <xf numFmtId="164" fontId="12" fillId="6" borderId="21" xfId="10" applyNumberFormat="1" applyFont="1" applyFill="1" applyBorder="1" applyAlignment="1">
      <alignment vertical="center"/>
    </xf>
    <xf numFmtId="164" fontId="10" fillId="5" borderId="90" xfId="10" applyNumberFormat="1" applyFont="1" applyFill="1" applyBorder="1" applyAlignment="1">
      <alignment horizontal="center" vertical="center"/>
    </xf>
    <xf numFmtId="44" fontId="12" fillId="6" borderId="19" xfId="4" applyNumberFormat="1" applyFont="1" applyFill="1" applyBorder="1" applyAlignment="1" applyProtection="1">
      <alignment horizontal="left"/>
      <protection locked="0"/>
    </xf>
    <xf numFmtId="44" fontId="12" fillId="6" borderId="83" xfId="14" applyNumberFormat="1" applyFont="1" applyFill="1" applyBorder="1" applyAlignment="1">
      <alignment horizontal="left" vertical="center" wrapText="1"/>
    </xf>
    <xf numFmtId="169" fontId="12" fillId="6" borderId="7" xfId="10" applyNumberFormat="1" applyFont="1" applyFill="1" applyBorder="1"/>
    <xf numFmtId="169" fontId="12" fillId="6" borderId="28" xfId="10" applyNumberFormat="1" applyFont="1" applyFill="1" applyBorder="1" applyAlignment="1">
      <alignment horizontal="center"/>
    </xf>
    <xf numFmtId="0" fontId="10" fillId="5" borderId="91" xfId="10" applyFont="1" applyFill="1" applyBorder="1" applyAlignment="1">
      <alignment horizontal="left" vertical="center"/>
    </xf>
    <xf numFmtId="169" fontId="10" fillId="5" borderId="92" xfId="10" applyNumberFormat="1" applyFont="1" applyFill="1" applyBorder="1" applyAlignment="1">
      <alignment horizontal="center" vertical="center"/>
    </xf>
    <xf numFmtId="0" fontId="10" fillId="5" borderId="92" xfId="10" applyFont="1" applyFill="1" applyBorder="1" applyAlignment="1">
      <alignment horizontal="center" vertical="center" wrapText="1"/>
    </xf>
    <xf numFmtId="0" fontId="10" fillId="5" borderId="93" xfId="10" applyFont="1" applyFill="1" applyBorder="1" applyAlignment="1">
      <alignment horizontal="center" vertical="center" wrapText="1"/>
    </xf>
    <xf numFmtId="166" fontId="12" fillId="6" borderId="30" xfId="0" applyNumberFormat="1" applyFont="1" applyFill="1" applyBorder="1" applyAlignment="1">
      <alignment horizontal="center"/>
    </xf>
    <xf numFmtId="168" fontId="14" fillId="6" borderId="19" xfId="17" applyNumberFormat="1" applyFont="1" applyFill="1" applyBorder="1" applyAlignment="1">
      <alignment horizontal="left"/>
    </xf>
    <xf numFmtId="168" fontId="17" fillId="6" borderId="19" xfId="17" applyNumberFormat="1" applyFont="1" applyFill="1" applyBorder="1" applyAlignment="1">
      <alignment horizontal="left"/>
    </xf>
    <xf numFmtId="0" fontId="10" fillId="5" borderId="95" xfId="17" applyFont="1" applyFill="1" applyBorder="1" applyAlignment="1">
      <alignment horizontal="center" vertical="center"/>
    </xf>
    <xf numFmtId="168" fontId="14" fillId="6" borderId="70" xfId="17" applyNumberFormat="1" applyFont="1" applyFill="1" applyBorder="1" applyAlignment="1">
      <alignment horizontal="left"/>
    </xf>
    <xf numFmtId="168" fontId="14" fillId="6" borderId="48" xfId="17" applyNumberFormat="1" applyFont="1" applyFill="1" applyBorder="1" applyAlignment="1">
      <alignment horizontal="left"/>
    </xf>
    <xf numFmtId="168" fontId="17" fillId="6" borderId="83" xfId="14" applyNumberFormat="1" applyFont="1" applyFill="1" applyBorder="1" applyAlignment="1" applyProtection="1">
      <alignment horizontal="left"/>
    </xf>
    <xf numFmtId="168" fontId="17" fillId="6" borderId="83" xfId="17" applyNumberFormat="1" applyFont="1" applyFill="1" applyBorder="1" applyAlignment="1">
      <alignment horizontal="left"/>
    </xf>
    <xf numFmtId="168" fontId="12" fillId="6" borderId="19" xfId="17" applyNumberFormat="1" applyFont="1" applyFill="1" applyBorder="1" applyAlignment="1">
      <alignment horizontal="left"/>
    </xf>
    <xf numFmtId="164" fontId="12" fillId="7" borderId="19" xfId="17" applyNumberFormat="1" applyFont="1" applyFill="1" applyBorder="1"/>
    <xf numFmtId="0" fontId="15" fillId="7" borderId="0" xfId="11" applyFont="1" applyFill="1" applyAlignment="1">
      <alignment vertical="center"/>
    </xf>
    <xf numFmtId="0" fontId="12" fillId="3" borderId="0" xfId="0" applyFont="1" applyFill="1" applyAlignment="1">
      <alignment horizontal="left"/>
    </xf>
    <xf numFmtId="0" fontId="14" fillId="4" borderId="0" xfId="0" applyFont="1" applyFill="1"/>
    <xf numFmtId="0" fontId="12" fillId="3" borderId="0" xfId="11" applyFont="1" applyFill="1"/>
    <xf numFmtId="0" fontId="17" fillId="3" borderId="0" xfId="0" applyFont="1" applyFill="1"/>
    <xf numFmtId="44" fontId="12" fillId="4" borderId="19" xfId="4" applyNumberFormat="1" applyFont="1" applyFill="1" applyBorder="1" applyAlignment="1" applyProtection="1">
      <alignment horizontal="left"/>
      <protection locked="0"/>
    </xf>
    <xf numFmtId="44" fontId="12" fillId="6" borderId="28" xfId="14" applyNumberFormat="1" applyFont="1" applyFill="1" applyBorder="1" applyAlignment="1">
      <alignment horizontal="left" vertical="center" wrapText="1"/>
    </xf>
    <xf numFmtId="0" fontId="18" fillId="3" borderId="0" xfId="17" applyFont="1" applyFill="1"/>
    <xf numFmtId="0" fontId="14" fillId="3" borderId="0" xfId="7" applyFont="1" applyFill="1" applyAlignment="1">
      <alignment horizontal="left"/>
    </xf>
    <xf numFmtId="0" fontId="14" fillId="3" borderId="0" xfId="7" applyFont="1" applyFill="1" applyAlignment="1">
      <alignment horizontal="center"/>
    </xf>
    <xf numFmtId="0" fontId="14" fillId="3" borderId="12" xfId="7" applyFont="1" applyFill="1" applyBorder="1" applyAlignment="1">
      <alignment vertical="top" wrapText="1"/>
    </xf>
    <xf numFmtId="0" fontId="14" fillId="3" borderId="0" xfId="7" applyFont="1" applyFill="1" applyAlignment="1">
      <alignment vertical="top" wrapText="1"/>
    </xf>
    <xf numFmtId="164" fontId="14" fillId="3" borderId="0" xfId="7" applyNumberFormat="1" applyFont="1" applyFill="1" applyAlignment="1">
      <alignment horizontal="center" vertical="top" wrapText="1"/>
    </xf>
    <xf numFmtId="9" fontId="14" fillId="3" borderId="0" xfId="4" applyFont="1" applyFill="1" applyBorder="1" applyAlignment="1">
      <alignment horizontal="center" vertical="top" wrapText="1"/>
    </xf>
    <xf numFmtId="0" fontId="14" fillId="3" borderId="0" xfId="7" applyFont="1" applyFill="1" applyAlignment="1">
      <alignment horizontal="center" vertical="top" wrapText="1"/>
    </xf>
    <xf numFmtId="0" fontId="14" fillId="3" borderId="9" xfId="7" applyFont="1" applyFill="1" applyBorder="1" applyAlignment="1">
      <alignment horizontal="center"/>
    </xf>
    <xf numFmtId="0" fontId="14" fillId="3" borderId="6" xfId="7" applyFont="1" applyFill="1" applyBorder="1" applyAlignment="1">
      <alignment vertical="top" wrapText="1"/>
    </xf>
    <xf numFmtId="0" fontId="14" fillId="3" borderId="1" xfId="7" applyFont="1" applyFill="1" applyBorder="1" applyAlignment="1">
      <alignment vertical="top" wrapText="1"/>
    </xf>
    <xf numFmtId="164" fontId="14" fillId="3" borderId="1" xfId="7" applyNumberFormat="1" applyFont="1" applyFill="1" applyBorder="1" applyAlignment="1">
      <alignment horizontal="center" vertical="top" wrapText="1"/>
    </xf>
    <xf numFmtId="9" fontId="14" fillId="3" borderId="1" xfId="4" applyFont="1" applyFill="1" applyBorder="1" applyAlignment="1">
      <alignment horizontal="center" vertical="top" wrapText="1"/>
    </xf>
    <xf numFmtId="0" fontId="14" fillId="3" borderId="1" xfId="7" applyFont="1" applyFill="1" applyBorder="1" applyAlignment="1">
      <alignment horizontal="center" vertical="top" wrapText="1"/>
    </xf>
    <xf numFmtId="0" fontId="14" fillId="3" borderId="10" xfId="7" applyFont="1" applyFill="1" applyBorder="1" applyAlignment="1">
      <alignment horizontal="center" vertical="top" wrapText="1"/>
    </xf>
    <xf numFmtId="0" fontId="14" fillId="3" borderId="10" xfId="7" applyFont="1" applyFill="1" applyBorder="1" applyAlignment="1">
      <alignment horizontal="center"/>
    </xf>
    <xf numFmtId="9" fontId="14" fillId="3" borderId="0" xfId="4" applyFont="1" applyFill="1" applyAlignment="1">
      <alignment horizontal="center"/>
    </xf>
    <xf numFmtId="0" fontId="14" fillId="3" borderId="0" xfId="26" applyFont="1" applyFill="1" applyAlignment="1">
      <alignment horizontal="left"/>
    </xf>
    <xf numFmtId="0" fontId="14" fillId="3" borderId="0" xfId="26" applyFont="1" applyFill="1"/>
    <xf numFmtId="0" fontId="17" fillId="3" borderId="0" xfId="2" applyFont="1" applyFill="1" applyBorder="1" applyAlignment="1" applyProtection="1">
      <alignment vertical="center"/>
    </xf>
    <xf numFmtId="0" fontId="17" fillId="3" borderId="0" xfId="26" applyFont="1" applyFill="1" applyAlignment="1">
      <alignment vertical="center"/>
    </xf>
    <xf numFmtId="0" fontId="14" fillId="3" borderId="0" xfId="10" applyFont="1" applyFill="1"/>
    <xf numFmtId="0" fontId="17" fillId="3" borderId="12" xfId="7" applyFont="1" applyFill="1" applyBorder="1" applyAlignment="1">
      <alignment vertical="top" wrapText="1"/>
    </xf>
    <xf numFmtId="0" fontId="17" fillId="3" borderId="0" xfId="7" applyFont="1" applyFill="1" applyAlignment="1">
      <alignment vertical="top" wrapText="1"/>
    </xf>
    <xf numFmtId="0" fontId="17" fillId="3" borderId="0" xfId="7" applyFont="1" applyFill="1" applyAlignment="1">
      <alignment horizontal="center" vertical="top" wrapText="1"/>
    </xf>
    <xf numFmtId="0" fontId="17" fillId="3" borderId="9" xfId="7" applyFont="1" applyFill="1" applyBorder="1" applyAlignment="1">
      <alignment horizontal="center" vertical="top" wrapText="1"/>
    </xf>
    <xf numFmtId="164" fontId="17" fillId="3" borderId="0" xfId="7" applyNumberFormat="1" applyFont="1" applyFill="1" applyAlignment="1" applyProtection="1">
      <alignment vertical="center"/>
      <protection locked="0"/>
    </xf>
    <xf numFmtId="0" fontId="14" fillId="4" borderId="66" xfId="7" applyFont="1" applyFill="1" applyBorder="1" applyAlignment="1" applyProtection="1">
      <alignment vertical="top" wrapText="1"/>
      <protection locked="0"/>
    </xf>
    <xf numFmtId="44" fontId="14" fillId="4" borderId="67" xfId="27" applyNumberFormat="1" applyFont="1" applyFill="1" applyBorder="1" applyAlignment="1" applyProtection="1">
      <alignment horizontal="center" vertical="top" wrapText="1"/>
      <protection locked="0"/>
    </xf>
    <xf numFmtId="9" fontId="14" fillId="4" borderId="67" xfId="4" applyFont="1" applyFill="1" applyBorder="1" applyAlignment="1" applyProtection="1">
      <alignment horizontal="center" vertical="top" wrapText="1"/>
      <protection locked="0"/>
    </xf>
    <xf numFmtId="44" fontId="14" fillId="6" borderId="67" xfId="27" applyNumberFormat="1" applyFont="1" applyFill="1" applyBorder="1" applyAlignment="1">
      <alignment horizontal="center" vertical="top" wrapText="1"/>
    </xf>
    <xf numFmtId="44" fontId="14" fillId="6" borderId="70" xfId="7" applyNumberFormat="1" applyFont="1" applyFill="1" applyBorder="1" applyAlignment="1">
      <alignment horizontal="center" vertical="top" wrapText="1"/>
    </xf>
    <xf numFmtId="0" fontId="14" fillId="4" borderId="71" xfId="7" applyFont="1" applyFill="1" applyBorder="1" applyAlignment="1" applyProtection="1">
      <alignment vertical="top" wrapText="1"/>
      <protection locked="0"/>
    </xf>
    <xf numFmtId="44" fontId="14" fillId="4" borderId="46" xfId="27" applyNumberFormat="1" applyFont="1" applyFill="1" applyBorder="1" applyAlignment="1" applyProtection="1">
      <alignment horizontal="center" vertical="top" wrapText="1"/>
      <protection locked="0"/>
    </xf>
    <xf numFmtId="9" fontId="14" fillId="4" borderId="46" xfId="4" applyFont="1" applyFill="1" applyBorder="1" applyAlignment="1" applyProtection="1">
      <alignment horizontal="center" vertical="top" wrapText="1"/>
      <protection locked="0"/>
    </xf>
    <xf numFmtId="44" fontId="14" fillId="6" borderId="46" xfId="27" applyNumberFormat="1" applyFont="1" applyFill="1" applyBorder="1" applyAlignment="1">
      <alignment horizontal="center" vertical="top" wrapText="1"/>
    </xf>
    <xf numFmtId="44" fontId="14" fillId="6" borderId="48" xfId="7" applyNumberFormat="1" applyFont="1" applyFill="1" applyBorder="1" applyAlignment="1">
      <alignment horizontal="center" vertical="top" wrapText="1"/>
    </xf>
    <xf numFmtId="0" fontId="25" fillId="4" borderId="71" xfId="7" applyFont="1" applyFill="1" applyBorder="1" applyAlignment="1" applyProtection="1">
      <alignment vertical="top" wrapText="1"/>
      <protection locked="0"/>
    </xf>
    <xf numFmtId="0" fontId="14" fillId="4" borderId="96" xfId="7" applyFont="1" applyFill="1" applyBorder="1" applyAlignment="1" applyProtection="1">
      <alignment vertical="top" wrapText="1"/>
      <protection locked="0"/>
    </xf>
    <xf numFmtId="44" fontId="14" fillId="4" borderId="81" xfId="27" applyNumberFormat="1" applyFont="1" applyFill="1" applyBorder="1" applyAlignment="1" applyProtection="1">
      <alignment horizontal="center" vertical="top" wrapText="1"/>
      <protection locked="0"/>
    </xf>
    <xf numFmtId="9" fontId="14" fillId="4" borderId="81" xfId="4" applyFont="1" applyFill="1" applyBorder="1" applyAlignment="1" applyProtection="1">
      <alignment horizontal="center" vertical="top" wrapText="1"/>
      <protection locked="0"/>
    </xf>
    <xf numFmtId="44" fontId="14" fillId="6" borderId="81" xfId="27" applyNumberFormat="1" applyFont="1" applyFill="1" applyBorder="1" applyAlignment="1">
      <alignment horizontal="center" vertical="top" wrapText="1"/>
    </xf>
    <xf numFmtId="44" fontId="14" fillId="6" borderId="83" xfId="7" applyNumberFormat="1" applyFont="1" applyFill="1" applyBorder="1" applyAlignment="1">
      <alignment horizontal="center" vertical="top" wrapText="1"/>
    </xf>
    <xf numFmtId="44" fontId="14" fillId="4" borderId="67" xfId="14" applyNumberFormat="1" applyFont="1" applyFill="1" applyBorder="1" applyAlignment="1" applyProtection="1">
      <alignment horizontal="center" vertical="top" wrapText="1"/>
      <protection locked="0"/>
    </xf>
    <xf numFmtId="44" fontId="14" fillId="4" borderId="46" xfId="14" applyNumberFormat="1" applyFont="1" applyFill="1" applyBorder="1" applyAlignment="1" applyProtection="1">
      <alignment horizontal="center" vertical="top" wrapText="1"/>
      <protection locked="0"/>
    </xf>
    <xf numFmtId="44" fontId="14" fillId="4" borderId="81" xfId="14" applyNumberFormat="1" applyFont="1" applyFill="1" applyBorder="1" applyAlignment="1" applyProtection="1">
      <alignment horizontal="center" vertical="top" wrapText="1"/>
      <protection locked="0"/>
    </xf>
    <xf numFmtId="0" fontId="10" fillId="5" borderId="97" xfId="7" applyFont="1" applyFill="1" applyBorder="1" applyAlignment="1">
      <alignment vertical="center" wrapText="1"/>
    </xf>
    <xf numFmtId="0" fontId="10" fillId="5" borderId="98" xfId="7" applyFont="1" applyFill="1" applyBorder="1" applyAlignment="1">
      <alignment vertical="center" wrapText="1"/>
    </xf>
    <xf numFmtId="0" fontId="10" fillId="5" borderId="98" xfId="7" applyFont="1" applyFill="1" applyBorder="1" applyAlignment="1">
      <alignment horizontal="center" vertical="center" wrapText="1"/>
    </xf>
    <xf numFmtId="0" fontId="10" fillId="5" borderId="99" xfId="7" applyFont="1" applyFill="1" applyBorder="1" applyAlignment="1">
      <alignment horizontal="center" vertical="center" wrapText="1"/>
    </xf>
    <xf numFmtId="0" fontId="14" fillId="8" borderId="67" xfId="7" applyFont="1" applyFill="1" applyBorder="1" applyAlignment="1" applyProtection="1">
      <alignment vertical="top" wrapText="1"/>
      <protection locked="0"/>
    </xf>
    <xf numFmtId="0" fontId="12" fillId="8" borderId="0" xfId="2" applyFont="1" applyFill="1" applyBorder="1" applyAlignment="1" applyProtection="1">
      <alignment vertical="center"/>
    </xf>
    <xf numFmtId="0" fontId="1" fillId="3" borderId="0" xfId="2" applyFont="1" applyFill="1" applyBorder="1" applyAlignment="1" applyProtection="1">
      <alignment vertical="center"/>
    </xf>
    <xf numFmtId="0" fontId="1" fillId="3" borderId="0" xfId="11" applyFont="1" applyFill="1"/>
    <xf numFmtId="0" fontId="1" fillId="3" borderId="0" xfId="11" applyFont="1" applyFill="1" applyAlignment="1">
      <alignment vertical="center"/>
    </xf>
    <xf numFmtId="0" fontId="1" fillId="4" borderId="0" xfId="11" applyFont="1" applyFill="1"/>
    <xf numFmtId="0" fontId="1" fillId="3" borderId="0" xfId="0" applyFont="1" applyFill="1"/>
    <xf numFmtId="0" fontId="1" fillId="3" borderId="0" xfId="11" applyFont="1" applyFill="1" applyAlignment="1">
      <alignment horizontal="left"/>
    </xf>
    <xf numFmtId="0" fontId="1" fillId="3" borderId="0" xfId="26" applyFont="1" applyFill="1"/>
    <xf numFmtId="0" fontId="1" fillId="3" borderId="0" xfId="20" applyFont="1" applyFill="1" applyAlignment="1">
      <alignment horizontal="center"/>
    </xf>
    <xf numFmtId="1" fontId="1" fillId="3" borderId="76" xfId="20" applyNumberFormat="1" applyFont="1" applyFill="1" applyBorder="1" applyAlignment="1">
      <alignment horizontal="center"/>
    </xf>
    <xf numFmtId="0" fontId="1" fillId="3" borderId="0" xfId="13" applyFont="1" applyFill="1" applyAlignment="1">
      <alignment vertical="center"/>
    </xf>
    <xf numFmtId="0" fontId="1" fillId="3" borderId="18" xfId="10" applyFont="1" applyFill="1" applyBorder="1" applyAlignment="1">
      <alignment wrapText="1"/>
    </xf>
    <xf numFmtId="164" fontId="1" fillId="3" borderId="18" xfId="14" applyNumberFormat="1" applyFont="1" applyFill="1" applyBorder="1"/>
    <xf numFmtId="0" fontId="1" fillId="3" borderId="18" xfId="10" applyFont="1" applyFill="1" applyBorder="1" applyAlignment="1">
      <alignment horizontal="center"/>
    </xf>
    <xf numFmtId="0" fontId="1" fillId="3" borderId="22" xfId="10" applyFont="1" applyFill="1" applyBorder="1" applyAlignment="1">
      <alignment horizontal="center"/>
    </xf>
    <xf numFmtId="164" fontId="1" fillId="3" borderId="19" xfId="14" applyNumberFormat="1" applyFont="1" applyFill="1" applyBorder="1"/>
    <xf numFmtId="0" fontId="1" fillId="4" borderId="67" xfId="10" applyFont="1" applyFill="1" applyBorder="1" applyAlignment="1" applyProtection="1">
      <alignment wrapText="1"/>
      <protection locked="0"/>
    </xf>
    <xf numFmtId="164" fontId="1" fillId="4" borderId="67" xfId="14" applyNumberFormat="1" applyFont="1" applyFill="1" applyBorder="1" applyProtection="1">
      <protection locked="0"/>
    </xf>
    <xf numFmtId="0" fontId="1" fillId="4" borderId="67" xfId="10" applyFont="1" applyFill="1" applyBorder="1" applyAlignment="1" applyProtection="1">
      <alignment horizontal="center"/>
      <protection locked="0"/>
    </xf>
    <xf numFmtId="0" fontId="1" fillId="6" borderId="67" xfId="10" applyFont="1" applyFill="1" applyBorder="1" applyAlignment="1">
      <alignment horizontal="center"/>
    </xf>
    <xf numFmtId="0" fontId="1" fillId="3" borderId="67" xfId="10" applyFont="1" applyFill="1" applyBorder="1" applyAlignment="1">
      <alignment horizontal="center"/>
    </xf>
    <xf numFmtId="0" fontId="1" fillId="6" borderId="68" xfId="10" applyFont="1" applyFill="1" applyBorder="1" applyAlignment="1">
      <alignment horizontal="center"/>
    </xf>
    <xf numFmtId="164" fontId="1" fillId="6" borderId="70" xfId="14" applyNumberFormat="1" applyFont="1" applyFill="1" applyBorder="1"/>
    <xf numFmtId="0" fontId="1" fillId="4" borderId="46" xfId="10" applyFont="1" applyFill="1" applyBorder="1" applyAlignment="1" applyProtection="1">
      <alignment wrapText="1"/>
      <protection locked="0"/>
    </xf>
    <xf numFmtId="164" fontId="1" fillId="4" borderId="46" xfId="14" applyNumberFormat="1" applyFont="1" applyFill="1" applyBorder="1" applyProtection="1">
      <protection locked="0"/>
    </xf>
    <xf numFmtId="0" fontId="1" fillId="4" borderId="46" xfId="10" applyFont="1" applyFill="1" applyBorder="1" applyAlignment="1" applyProtection="1">
      <alignment horizontal="center"/>
      <protection locked="0"/>
    </xf>
    <xf numFmtId="0" fontId="1" fillId="6" borderId="46" xfId="10" applyFont="1" applyFill="1" applyBorder="1" applyAlignment="1">
      <alignment horizontal="center"/>
    </xf>
    <xf numFmtId="0" fontId="1" fillId="3" borderId="46" xfId="10" applyFont="1" applyFill="1" applyBorder="1" applyAlignment="1">
      <alignment horizontal="center"/>
    </xf>
    <xf numFmtId="0" fontId="1" fillId="6" borderId="47" xfId="10" applyFont="1" applyFill="1" applyBorder="1" applyAlignment="1">
      <alignment horizontal="center"/>
    </xf>
    <xf numFmtId="164" fontId="1" fillId="6" borderId="48" xfId="14" applyNumberFormat="1" applyFont="1" applyFill="1" applyBorder="1"/>
    <xf numFmtId="0" fontId="1" fillId="4" borderId="81" xfId="10" applyFont="1" applyFill="1" applyBorder="1" applyAlignment="1" applyProtection="1">
      <alignment wrapText="1"/>
      <protection locked="0"/>
    </xf>
    <xf numFmtId="164" fontId="1" fillId="4" borderId="81" xfId="14" applyNumberFormat="1" applyFont="1" applyFill="1" applyBorder="1" applyProtection="1">
      <protection locked="0"/>
    </xf>
    <xf numFmtId="0" fontId="1" fillId="4" borderId="81" xfId="10" applyFont="1" applyFill="1" applyBorder="1" applyAlignment="1" applyProtection="1">
      <alignment horizontal="center"/>
      <protection locked="0"/>
    </xf>
    <xf numFmtId="0" fontId="1" fillId="6" borderId="81" xfId="10" applyFont="1" applyFill="1" applyBorder="1" applyAlignment="1">
      <alignment horizontal="center"/>
    </xf>
    <xf numFmtId="0" fontId="1" fillId="3" borderId="81" xfId="10" applyFont="1" applyFill="1" applyBorder="1" applyAlignment="1">
      <alignment horizontal="center"/>
    </xf>
    <xf numFmtId="0" fontId="1" fillId="6" borderId="82" xfId="10" applyFont="1" applyFill="1" applyBorder="1" applyAlignment="1">
      <alignment horizontal="center"/>
    </xf>
    <xf numFmtId="164" fontId="1" fillId="6" borderId="83" xfId="14" applyNumberFormat="1" applyFont="1" applyFill="1" applyBorder="1"/>
    <xf numFmtId="164" fontId="1" fillId="3" borderId="18" xfId="10" applyNumberFormat="1" applyFont="1" applyFill="1" applyBorder="1"/>
    <xf numFmtId="0" fontId="1" fillId="4" borderId="78" xfId="10" applyFont="1" applyFill="1" applyBorder="1" applyAlignment="1" applyProtection="1">
      <alignment wrapText="1"/>
      <protection locked="0"/>
    </xf>
    <xf numFmtId="0" fontId="1" fillId="4" borderId="79" xfId="10" applyFont="1" applyFill="1" applyBorder="1" applyAlignment="1" applyProtection="1">
      <alignment wrapText="1"/>
      <protection locked="0"/>
    </xf>
    <xf numFmtId="0" fontId="1" fillId="4" borderId="80" xfId="10" applyFont="1" applyFill="1" applyBorder="1" applyAlignment="1" applyProtection="1">
      <alignment wrapText="1"/>
      <protection locked="0"/>
    </xf>
    <xf numFmtId="0" fontId="1" fillId="3" borderId="12" xfId="10" applyFont="1" applyFill="1" applyBorder="1" applyAlignment="1" applyProtection="1">
      <alignment wrapText="1"/>
      <protection locked="0"/>
    </xf>
    <xf numFmtId="0" fontId="1" fillId="3" borderId="18" xfId="10" applyFont="1" applyFill="1" applyBorder="1" applyAlignment="1" applyProtection="1">
      <alignment wrapText="1"/>
      <protection locked="0"/>
    </xf>
    <xf numFmtId="164" fontId="1" fillId="3" borderId="18" xfId="14" applyNumberFormat="1" applyFont="1" applyFill="1" applyBorder="1" applyProtection="1">
      <protection locked="0"/>
    </xf>
    <xf numFmtId="0" fontId="1" fillId="3" borderId="18" xfId="10" applyFont="1" applyFill="1" applyBorder="1" applyAlignment="1" applyProtection="1">
      <alignment horizontal="center"/>
      <protection locked="0"/>
    </xf>
    <xf numFmtId="0" fontId="1" fillId="3" borderId="0" xfId="10" applyFont="1" applyFill="1" applyAlignment="1">
      <alignment horizontal="left"/>
    </xf>
    <xf numFmtId="0" fontId="1" fillId="3" borderId="0" xfId="10" applyFont="1" applyFill="1" applyAlignment="1">
      <alignment horizontal="center"/>
    </xf>
    <xf numFmtId="164" fontId="1" fillId="3" borderId="9" xfId="14" applyNumberFormat="1" applyFont="1" applyFill="1" applyBorder="1"/>
    <xf numFmtId="0" fontId="1" fillId="3" borderId="12" xfId="10" applyFont="1" applyFill="1" applyBorder="1" applyAlignment="1">
      <alignment horizontal="left"/>
    </xf>
    <xf numFmtId="164" fontId="1" fillId="3" borderId="19" xfId="10" applyNumberFormat="1" applyFont="1" applyFill="1" applyBorder="1"/>
    <xf numFmtId="164" fontId="1" fillId="4" borderId="70" xfId="14" applyNumberFormat="1" applyFont="1" applyFill="1" applyBorder="1" applyProtection="1">
      <protection locked="0"/>
    </xf>
    <xf numFmtId="0" fontId="1" fillId="3" borderId="0" xfId="10" applyFont="1" applyFill="1"/>
    <xf numFmtId="164" fontId="1" fillId="4" borderId="48" xfId="14" applyNumberFormat="1" applyFont="1" applyFill="1" applyBorder="1" applyProtection="1">
      <protection locked="0"/>
    </xf>
    <xf numFmtId="164" fontId="1" fillId="4" borderId="83" xfId="10" applyNumberFormat="1" applyFont="1" applyFill="1" applyBorder="1" applyProtection="1">
      <protection locked="0"/>
    </xf>
    <xf numFmtId="164" fontId="1" fillId="3" borderId="19" xfId="10" applyNumberFormat="1" applyFont="1" applyFill="1" applyBorder="1" applyProtection="1">
      <protection locked="0"/>
    </xf>
    <xf numFmtId="0" fontId="1" fillId="3" borderId="6" xfId="10" applyFont="1" applyFill="1" applyBorder="1" applyAlignment="1">
      <alignment horizontal="left"/>
    </xf>
    <xf numFmtId="164" fontId="1" fillId="4" borderId="70" xfId="10" applyNumberFormat="1" applyFont="1" applyFill="1" applyBorder="1" applyProtection="1">
      <protection locked="0"/>
    </xf>
    <xf numFmtId="164" fontId="1" fillId="4" borderId="48" xfId="10" applyNumberFormat="1" applyFont="1" applyFill="1" applyBorder="1" applyProtection="1">
      <protection locked="0"/>
    </xf>
    <xf numFmtId="164" fontId="1" fillId="3" borderId="28" xfId="10" applyNumberFormat="1" applyFont="1" applyFill="1" applyBorder="1"/>
    <xf numFmtId="164" fontId="1" fillId="3" borderId="0" xfId="10" applyNumberFormat="1" applyFont="1" applyFill="1" applyAlignment="1">
      <alignment horizontal="left"/>
    </xf>
    <xf numFmtId="0" fontId="1" fillId="3" borderId="0" xfId="2" applyFont="1" applyFill="1" applyBorder="1" applyAlignment="1" applyProtection="1">
      <alignment horizontal="left" vertical="center"/>
    </xf>
    <xf numFmtId="164" fontId="1" fillId="3" borderId="0" xfId="10" applyNumberFormat="1" applyFont="1" applyFill="1"/>
    <xf numFmtId="0" fontId="1" fillId="3" borderId="12" xfId="10" applyFont="1" applyFill="1" applyBorder="1" applyAlignment="1">
      <alignment horizontal="left" vertical="center" wrapText="1"/>
    </xf>
    <xf numFmtId="0" fontId="1" fillId="3" borderId="0" xfId="10" applyFont="1" applyFill="1" applyAlignment="1">
      <alignment horizontal="left" vertical="center" wrapText="1"/>
    </xf>
    <xf numFmtId="44" fontId="1" fillId="4" borderId="70" xfId="4" applyNumberFormat="1" applyFont="1" applyFill="1" applyBorder="1" applyAlignment="1" applyProtection="1">
      <alignment horizontal="left"/>
      <protection locked="0"/>
    </xf>
    <xf numFmtId="0" fontId="1" fillId="3" borderId="0" xfId="4" applyNumberFormat="1" applyFont="1" applyFill="1" applyBorder="1" applyAlignment="1">
      <alignment horizontal="center" vertical="center" wrapText="1"/>
    </xf>
    <xf numFmtId="0" fontId="1" fillId="3" borderId="12" xfId="17" applyFont="1" applyFill="1" applyBorder="1"/>
    <xf numFmtId="0" fontId="1" fillId="3" borderId="0" xfId="17" applyFont="1" applyFill="1"/>
    <xf numFmtId="1" fontId="1" fillId="3" borderId="19" xfId="17" applyNumberFormat="1" applyFont="1" applyFill="1" applyBorder="1" applyAlignment="1">
      <alignment horizontal="center"/>
    </xf>
    <xf numFmtId="44" fontId="1" fillId="6" borderId="48" xfId="14" applyNumberFormat="1" applyFont="1" applyFill="1" applyBorder="1" applyAlignment="1">
      <alignment horizontal="left" vertical="center" wrapText="1"/>
    </xf>
    <xf numFmtId="0" fontId="1" fillId="3" borderId="12" xfId="0" applyFont="1" applyFill="1" applyBorder="1"/>
    <xf numFmtId="44" fontId="1" fillId="4" borderId="48" xfId="4" applyNumberFormat="1" applyFont="1" applyFill="1" applyBorder="1" applyAlignment="1" applyProtection="1">
      <alignment horizontal="left"/>
      <protection locked="0"/>
    </xf>
    <xf numFmtId="9" fontId="1" fillId="3" borderId="19" xfId="4" applyFont="1" applyFill="1" applyBorder="1" applyAlignment="1" applyProtection="1">
      <alignment horizontal="center"/>
      <protection locked="0"/>
    </xf>
    <xf numFmtId="9" fontId="1" fillId="3" borderId="0" xfId="4" applyFont="1" applyFill="1" applyBorder="1" applyAlignment="1">
      <alignment horizontal="center" vertical="center" wrapText="1"/>
    </xf>
    <xf numFmtId="9" fontId="1" fillId="6" borderId="70" xfId="4" applyFont="1" applyFill="1" applyBorder="1" applyAlignment="1">
      <alignment horizontal="center"/>
    </xf>
    <xf numFmtId="44" fontId="1" fillId="3" borderId="19" xfId="4" applyNumberFormat="1" applyFont="1" applyFill="1" applyBorder="1" applyAlignment="1" applyProtection="1">
      <alignment horizontal="left"/>
      <protection locked="0"/>
    </xf>
    <xf numFmtId="0" fontId="1" fillId="3" borderId="0" xfId="10" applyFont="1" applyFill="1" applyAlignment="1">
      <alignment horizontal="center" vertical="center" wrapText="1"/>
    </xf>
    <xf numFmtId="9" fontId="1" fillId="6" borderId="48" xfId="4" applyFont="1" applyFill="1" applyBorder="1" applyAlignment="1">
      <alignment horizontal="center"/>
    </xf>
    <xf numFmtId="1" fontId="1" fillId="4" borderId="48" xfId="17" applyNumberFormat="1" applyFont="1" applyFill="1" applyBorder="1" applyAlignment="1" applyProtection="1">
      <alignment horizontal="center"/>
      <protection locked="0"/>
    </xf>
    <xf numFmtId="166" fontId="1" fillId="4" borderId="83" xfId="14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/>
    <xf numFmtId="0" fontId="1" fillId="3" borderId="9" xfId="0" applyFont="1" applyFill="1" applyBorder="1"/>
    <xf numFmtId="0" fontId="1" fillId="3" borderId="12" xfId="10" applyFont="1" applyFill="1" applyBorder="1" applyAlignment="1">
      <alignment horizontal="left" vertical="center"/>
    </xf>
    <xf numFmtId="0" fontId="1" fillId="3" borderId="6" xfId="17" applyFont="1" applyFill="1" applyBorder="1"/>
    <xf numFmtId="0" fontId="1" fillId="3" borderId="1" xfId="17" applyFont="1" applyFill="1" applyBorder="1"/>
    <xf numFmtId="0" fontId="1" fillId="3" borderId="28" xfId="17" applyFont="1" applyFill="1" applyBorder="1" applyProtection="1">
      <protection locked="0"/>
    </xf>
    <xf numFmtId="0" fontId="1" fillId="3" borderId="0" xfId="17" applyFont="1" applyFill="1" applyProtection="1">
      <protection locked="0"/>
    </xf>
    <xf numFmtId="0" fontId="1" fillId="3" borderId="0" xfId="0" applyFont="1" applyFill="1" applyAlignment="1">
      <alignment horizontal="left"/>
    </xf>
    <xf numFmtId="0" fontId="1" fillId="3" borderId="12" xfId="10" applyFont="1" applyFill="1" applyBorder="1"/>
    <xf numFmtId="169" fontId="1" fillId="3" borderId="18" xfId="10" applyNumberFormat="1" applyFont="1" applyFill="1" applyBorder="1"/>
    <xf numFmtId="169" fontId="1" fillId="3" borderId="19" xfId="10" applyNumberFormat="1" applyFont="1" applyFill="1" applyBorder="1" applyAlignment="1">
      <alignment horizontal="center"/>
    </xf>
    <xf numFmtId="169" fontId="1" fillId="3" borderId="18" xfId="14" applyNumberFormat="1" applyFont="1" applyFill="1" applyBorder="1" applyProtection="1"/>
    <xf numFmtId="169" fontId="1" fillId="3" borderId="19" xfId="14" applyNumberFormat="1" applyFont="1" applyFill="1" applyBorder="1" applyAlignment="1" applyProtection="1">
      <alignment horizontal="center"/>
    </xf>
    <xf numFmtId="0" fontId="1" fillId="4" borderId="78" xfId="10" applyFont="1" applyFill="1" applyBorder="1" applyProtection="1">
      <protection locked="0"/>
    </xf>
    <xf numFmtId="169" fontId="1" fillId="4" borderId="67" xfId="14" applyNumberFormat="1" applyFont="1" applyFill="1" applyBorder="1" applyProtection="1">
      <protection locked="0"/>
    </xf>
    <xf numFmtId="166" fontId="1" fillId="4" borderId="70" xfId="0" applyNumberFormat="1" applyFont="1" applyFill="1" applyBorder="1" applyAlignment="1" applyProtection="1">
      <alignment horizontal="center"/>
      <protection locked="0"/>
    </xf>
    <xf numFmtId="0" fontId="1" fillId="4" borderId="79" xfId="10" applyFont="1" applyFill="1" applyBorder="1" applyProtection="1">
      <protection locked="0"/>
    </xf>
    <xf numFmtId="169" fontId="1" fillId="4" borderId="46" xfId="14" applyNumberFormat="1" applyFont="1" applyFill="1" applyBorder="1" applyProtection="1">
      <protection locked="0"/>
    </xf>
    <xf numFmtId="166" fontId="1" fillId="4" borderId="48" xfId="0" applyNumberFormat="1" applyFont="1" applyFill="1" applyBorder="1" applyAlignment="1" applyProtection="1">
      <alignment horizontal="center"/>
      <protection locked="0"/>
    </xf>
    <xf numFmtId="0" fontId="1" fillId="4" borderId="79" xfId="10" applyFont="1" applyFill="1" applyBorder="1" applyAlignment="1" applyProtection="1">
      <alignment horizontal="left"/>
      <protection locked="0"/>
    </xf>
    <xf numFmtId="0" fontId="1" fillId="4" borderId="80" xfId="10" applyFont="1" applyFill="1" applyBorder="1" applyAlignment="1" applyProtection="1">
      <alignment horizontal="left"/>
      <protection locked="0"/>
    </xf>
    <xf numFmtId="169" fontId="1" fillId="4" borderId="46" xfId="10" applyNumberFormat="1" applyFont="1" applyFill="1" applyBorder="1" applyProtection="1">
      <protection locked="0"/>
    </xf>
    <xf numFmtId="169" fontId="1" fillId="3" borderId="0" xfId="10" applyNumberFormat="1" applyFont="1" applyFill="1"/>
    <xf numFmtId="0" fontId="17" fillId="3" borderId="0" xfId="13" applyFont="1" applyFill="1" applyAlignment="1">
      <alignment vertical="center"/>
    </xf>
    <xf numFmtId="0" fontId="18" fillId="3" borderId="0" xfId="0" applyFont="1" applyFill="1"/>
    <xf numFmtId="0" fontId="18" fillId="3" borderId="0" xfId="26" applyFont="1" applyFill="1" applyAlignment="1">
      <alignment vertical="center"/>
    </xf>
    <xf numFmtId="166" fontId="17" fillId="3" borderId="0" xfId="7" applyNumberFormat="1" applyFont="1" applyFill="1" applyAlignment="1">
      <alignment horizontal="center"/>
    </xf>
    <xf numFmtId="0" fontId="10" fillId="5" borderId="97" xfId="10" applyFont="1" applyFill="1" applyBorder="1" applyAlignment="1" applyProtection="1">
      <alignment horizontal="center" vertical="center" wrapText="1"/>
      <protection locked="0"/>
    </xf>
    <xf numFmtId="0" fontId="10" fillId="5" borderId="98" xfId="10" applyFont="1" applyFill="1" applyBorder="1" applyAlignment="1" applyProtection="1">
      <alignment horizontal="center" vertical="center" wrapText="1"/>
      <protection locked="0"/>
    </xf>
    <xf numFmtId="164" fontId="10" fillId="5" borderId="98" xfId="10" applyNumberFormat="1" applyFont="1" applyFill="1" applyBorder="1" applyAlignment="1" applyProtection="1">
      <alignment horizontal="center" vertical="center" wrapText="1"/>
      <protection locked="0"/>
    </xf>
    <xf numFmtId="164" fontId="10" fillId="5" borderId="99" xfId="10" applyNumberFormat="1" applyFont="1" applyFill="1" applyBorder="1" applyAlignment="1" applyProtection="1">
      <alignment horizontal="center" vertical="center" wrapText="1"/>
      <protection locked="0"/>
    </xf>
    <xf numFmtId="164" fontId="14" fillId="3" borderId="0" xfId="10" applyNumberFormat="1" applyFont="1" applyFill="1" applyAlignment="1" applyProtection="1">
      <alignment horizontal="center"/>
      <protection locked="0"/>
    </xf>
    <xf numFmtId="164" fontId="14" fillId="3" borderId="0" xfId="10" applyNumberFormat="1" applyFont="1" applyFill="1" applyProtection="1">
      <protection locked="0"/>
    </xf>
    <xf numFmtId="164" fontId="14" fillId="3" borderId="0" xfId="10" applyNumberFormat="1" applyFont="1" applyFill="1"/>
    <xf numFmtId="9" fontId="14" fillId="3" borderId="0" xfId="10" applyNumberFormat="1" applyFont="1" applyFill="1" applyAlignment="1">
      <alignment horizontal="center"/>
    </xf>
    <xf numFmtId="164" fontId="17" fillId="3" borderId="0" xfId="10" applyNumberFormat="1" applyFont="1" applyFill="1"/>
    <xf numFmtId="164" fontId="17" fillId="3" borderId="9" xfId="10" applyNumberFormat="1" applyFont="1" applyFill="1" applyBorder="1"/>
    <xf numFmtId="170" fontId="17" fillId="3" borderId="0" xfId="7" applyNumberFormat="1" applyFont="1" applyFill="1"/>
    <xf numFmtId="164" fontId="14" fillId="3" borderId="0" xfId="10" quotePrefix="1" applyNumberFormat="1" applyFont="1" applyFill="1" applyAlignment="1" applyProtection="1">
      <alignment horizontal="center"/>
      <protection locked="0"/>
    </xf>
    <xf numFmtId="164" fontId="18" fillId="3" borderId="37" xfId="10" applyNumberFormat="1" applyFont="1" applyFill="1" applyBorder="1"/>
    <xf numFmtId="170" fontId="14" fillId="3" borderId="0" xfId="7" applyNumberFormat="1" applyFont="1" applyFill="1"/>
    <xf numFmtId="164" fontId="18" fillId="3" borderId="38" xfId="10" applyNumberFormat="1" applyFont="1" applyFill="1" applyBorder="1"/>
    <xf numFmtId="170" fontId="14" fillId="3" borderId="0" xfId="7" applyNumberFormat="1" applyFont="1" applyFill="1" applyAlignment="1">
      <alignment horizontal="center"/>
    </xf>
    <xf numFmtId="164" fontId="18" fillId="3" borderId="0" xfId="10" applyNumberFormat="1" applyFont="1" applyFill="1"/>
    <xf numFmtId="164" fontId="18" fillId="3" borderId="9" xfId="10" applyNumberFormat="1" applyFont="1" applyFill="1" applyBorder="1"/>
    <xf numFmtId="164" fontId="17" fillId="3" borderId="10" xfId="10" applyNumberFormat="1" applyFont="1" applyFill="1" applyBorder="1"/>
    <xf numFmtId="164" fontId="18" fillId="3" borderId="0" xfId="7" applyNumberFormat="1" applyFont="1" applyFill="1" applyAlignment="1" applyProtection="1">
      <alignment vertical="center"/>
      <protection locked="0"/>
    </xf>
    <xf numFmtId="0" fontId="14" fillId="3" borderId="12" xfId="17" applyFont="1" applyFill="1" applyBorder="1" applyAlignment="1">
      <alignment horizontal="left"/>
    </xf>
    <xf numFmtId="0" fontId="14" fillId="3" borderId="0" xfId="17" applyFont="1" applyFill="1" applyAlignment="1">
      <alignment horizontal="left"/>
    </xf>
    <xf numFmtId="164" fontId="17" fillId="3" borderId="12" xfId="17" applyNumberFormat="1" applyFont="1" applyFill="1" applyBorder="1" applyAlignment="1">
      <alignment horizontal="right"/>
    </xf>
    <xf numFmtId="164" fontId="17" fillId="3" borderId="0" xfId="17" applyNumberFormat="1" applyFont="1" applyFill="1" applyAlignment="1">
      <alignment horizontal="right"/>
    </xf>
    <xf numFmtId="0" fontId="10" fillId="5" borderId="94" xfId="17" applyFont="1" applyFill="1" applyBorder="1" applyAlignment="1">
      <alignment horizontal="center" vertical="center"/>
    </xf>
    <xf numFmtId="0" fontId="10" fillId="5" borderId="51" xfId="17" applyFont="1" applyFill="1" applyBorder="1" applyAlignment="1">
      <alignment horizontal="center" vertical="center"/>
    </xf>
    <xf numFmtId="0" fontId="17" fillId="3" borderId="12" xfId="17" applyFont="1" applyFill="1" applyBorder="1" applyAlignment="1">
      <alignment horizontal="right"/>
    </xf>
    <xf numFmtId="0" fontId="17" fillId="3" borderId="0" xfId="17" applyFont="1" applyFill="1" applyAlignment="1">
      <alignment horizontal="right"/>
    </xf>
    <xf numFmtId="0" fontId="14" fillId="3" borderId="12" xfId="17" applyFont="1" applyFill="1" applyBorder="1" applyAlignment="1">
      <alignment horizontal="center"/>
    </xf>
    <xf numFmtId="0" fontId="14" fillId="3" borderId="0" xfId="17" applyFont="1" applyFill="1" applyAlignment="1">
      <alignment horizontal="center"/>
    </xf>
    <xf numFmtId="0" fontId="18" fillId="3" borderId="0" xfId="10" applyFont="1" applyFill="1" applyAlignment="1">
      <alignment horizontal="left" vertical="top" wrapText="1"/>
    </xf>
    <xf numFmtId="0" fontId="12" fillId="3" borderId="12" xfId="17" applyFont="1" applyFill="1" applyBorder="1" applyAlignment="1">
      <alignment horizontal="right"/>
    </xf>
    <xf numFmtId="0" fontId="12" fillId="3" borderId="0" xfId="17" applyFont="1" applyFill="1" applyAlignment="1">
      <alignment horizontal="right"/>
    </xf>
    <xf numFmtId="0" fontId="12" fillId="3" borderId="11" xfId="17" applyFont="1" applyFill="1" applyBorder="1" applyAlignment="1">
      <alignment horizontal="right"/>
    </xf>
    <xf numFmtId="0" fontId="17" fillId="3" borderId="11" xfId="17" applyFont="1" applyFill="1" applyBorder="1" applyAlignment="1">
      <alignment horizontal="right"/>
    </xf>
    <xf numFmtId="0" fontId="14" fillId="3" borderId="12" xfId="17" applyFont="1" applyFill="1" applyBorder="1" applyAlignment="1">
      <alignment horizontal="right"/>
    </xf>
    <xf numFmtId="0" fontId="14" fillId="3" borderId="0" xfId="17" applyFont="1" applyFill="1" applyAlignment="1">
      <alignment horizontal="right"/>
    </xf>
    <xf numFmtId="0" fontId="14" fillId="3" borderId="11" xfId="17" applyFont="1" applyFill="1" applyBorder="1" applyAlignment="1">
      <alignment horizontal="right"/>
    </xf>
    <xf numFmtId="0" fontId="24" fillId="3" borderId="0" xfId="11" applyFont="1" applyFill="1" applyAlignment="1">
      <alignment horizontal="left" vertical="center"/>
    </xf>
    <xf numFmtId="0" fontId="10" fillId="5" borderId="14" xfId="10" applyFont="1" applyFill="1" applyBorder="1" applyAlignment="1">
      <alignment horizontal="left" vertical="center" wrapText="1"/>
    </xf>
    <xf numFmtId="0" fontId="10" fillId="5" borderId="15" xfId="10" applyFont="1" applyFill="1" applyBorder="1" applyAlignment="1">
      <alignment horizontal="left" vertical="center" wrapText="1"/>
    </xf>
    <xf numFmtId="0" fontId="10" fillId="5" borderId="16" xfId="10" applyFont="1" applyFill="1" applyBorder="1" applyAlignment="1">
      <alignment horizontal="left" vertical="center" wrapText="1"/>
    </xf>
    <xf numFmtId="0" fontId="10" fillId="5" borderId="63" xfId="20" applyFont="1" applyFill="1" applyBorder="1" applyAlignment="1">
      <alignment horizontal="center" vertical="center"/>
    </xf>
    <xf numFmtId="0" fontId="10" fillId="5" borderId="61" xfId="20" applyFont="1" applyFill="1" applyBorder="1" applyAlignment="1">
      <alignment horizontal="center" vertical="center"/>
    </xf>
    <xf numFmtId="0" fontId="10" fillId="5" borderId="64" xfId="20" applyFont="1" applyFill="1" applyBorder="1" applyAlignment="1">
      <alignment horizontal="center" vertical="center"/>
    </xf>
    <xf numFmtId="0" fontId="10" fillId="5" borderId="60" xfId="20" applyFont="1" applyFill="1" applyBorder="1" applyAlignment="1">
      <alignment horizontal="center" vertical="center"/>
    </xf>
    <xf numFmtId="0" fontId="10" fillId="5" borderId="62" xfId="20" applyFont="1" applyFill="1" applyBorder="1" applyAlignment="1">
      <alignment horizontal="center" vertical="center"/>
    </xf>
    <xf numFmtId="0" fontId="10" fillId="5" borderId="65" xfId="20" applyFont="1" applyFill="1" applyBorder="1" applyAlignment="1">
      <alignment horizontal="center" vertical="center"/>
    </xf>
    <xf numFmtId="9" fontId="17" fillId="3" borderId="14" xfId="20" applyNumberFormat="1" applyFont="1" applyFill="1" applyBorder="1" applyAlignment="1">
      <alignment horizontal="center" vertical="center" wrapText="1"/>
    </xf>
    <xf numFmtId="9" fontId="17" fillId="3" borderId="15" xfId="20" applyNumberFormat="1" applyFont="1" applyFill="1" applyBorder="1" applyAlignment="1">
      <alignment horizontal="center" vertical="center" wrapText="1"/>
    </xf>
    <xf numFmtId="9" fontId="17" fillId="3" borderId="16" xfId="20" applyNumberFormat="1" applyFont="1" applyFill="1" applyBorder="1" applyAlignment="1">
      <alignment horizontal="center" vertical="center" wrapText="1"/>
    </xf>
    <xf numFmtId="9" fontId="17" fillId="3" borderId="14" xfId="20" applyNumberFormat="1" applyFont="1" applyFill="1" applyBorder="1" applyAlignment="1">
      <alignment horizontal="center" vertical="center"/>
    </xf>
    <xf numFmtId="9" fontId="17" fillId="3" borderId="15" xfId="20" applyNumberFormat="1" applyFont="1" applyFill="1" applyBorder="1" applyAlignment="1">
      <alignment horizontal="center" vertical="center"/>
    </xf>
    <xf numFmtId="9" fontId="17" fillId="3" borderId="16" xfId="20" applyNumberFormat="1" applyFont="1" applyFill="1" applyBorder="1" applyAlignment="1">
      <alignment horizontal="center" vertical="center"/>
    </xf>
    <xf numFmtId="14" fontId="12" fillId="3" borderId="0" xfId="7" applyNumberFormat="1" applyFont="1" applyFill="1" applyAlignment="1">
      <alignment horizontal="left"/>
    </xf>
    <xf numFmtId="0" fontId="10" fillId="5" borderId="17" xfId="20" applyFont="1" applyFill="1" applyBorder="1" applyAlignment="1">
      <alignment horizontal="left" vertical="center"/>
    </xf>
    <xf numFmtId="0" fontId="10" fillId="5" borderId="50" xfId="20" applyFont="1" applyFill="1" applyBorder="1" applyAlignment="1">
      <alignment horizontal="left" vertical="center"/>
    </xf>
    <xf numFmtId="0" fontId="10" fillId="5" borderId="52" xfId="20" applyFont="1" applyFill="1" applyBorder="1" applyAlignment="1">
      <alignment horizontal="center" vertical="center"/>
    </xf>
    <xf numFmtId="0" fontId="10" fillId="5" borderId="39" xfId="20" applyFont="1" applyFill="1" applyBorder="1" applyAlignment="1">
      <alignment horizontal="center" vertical="center"/>
    </xf>
    <xf numFmtId="0" fontId="10" fillId="5" borderId="13" xfId="20" applyFont="1" applyFill="1" applyBorder="1" applyAlignment="1">
      <alignment horizontal="left" vertical="center" wrapText="1"/>
    </xf>
    <xf numFmtId="0" fontId="10" fillId="5" borderId="8" xfId="20" applyFont="1" applyFill="1" applyBorder="1" applyAlignment="1">
      <alignment horizontal="left" vertical="center" wrapText="1"/>
    </xf>
    <xf numFmtId="0" fontId="10" fillId="5" borderId="6" xfId="20" applyFont="1" applyFill="1" applyBorder="1" applyAlignment="1">
      <alignment horizontal="left" vertical="center" wrapText="1"/>
    </xf>
    <xf numFmtId="0" fontId="10" fillId="5" borderId="1" xfId="20" applyFont="1" applyFill="1" applyBorder="1" applyAlignment="1">
      <alignment horizontal="left" vertical="center" wrapText="1"/>
    </xf>
    <xf numFmtId="0" fontId="1" fillId="3" borderId="12" xfId="10" applyFont="1" applyFill="1" applyBorder="1" applyAlignment="1">
      <alignment horizontal="left"/>
    </xf>
    <xf numFmtId="0" fontId="1" fillId="3" borderId="0" xfId="10" applyFont="1" applyFill="1" applyAlignment="1">
      <alignment horizontal="left"/>
    </xf>
    <xf numFmtId="0" fontId="1" fillId="3" borderId="11" xfId="10" applyFont="1" applyFill="1" applyBorder="1" applyAlignment="1">
      <alignment horizontal="left"/>
    </xf>
    <xf numFmtId="0" fontId="10" fillId="5" borderId="85" xfId="10" applyFont="1" applyFill="1" applyBorder="1" applyAlignment="1">
      <alignment horizontal="center" vertical="center" wrapText="1"/>
    </xf>
    <xf numFmtId="0" fontId="10" fillId="5" borderId="86" xfId="10" applyFont="1" applyFill="1" applyBorder="1" applyAlignment="1">
      <alignment horizontal="center" vertical="center" wrapText="1"/>
    </xf>
    <xf numFmtId="0" fontId="10" fillId="5" borderId="87" xfId="10" applyFont="1" applyFill="1" applyBorder="1" applyAlignment="1">
      <alignment horizontal="center" vertical="center" wrapText="1"/>
    </xf>
    <xf numFmtId="0" fontId="12" fillId="3" borderId="12" xfId="10" applyFont="1" applyFill="1" applyBorder="1" applyAlignment="1">
      <alignment horizontal="left"/>
    </xf>
    <xf numFmtId="0" fontId="12" fillId="3" borderId="0" xfId="10" applyFont="1" applyFill="1" applyAlignment="1">
      <alignment horizontal="left"/>
    </xf>
    <xf numFmtId="0" fontId="12" fillId="3" borderId="11" xfId="10" applyFont="1" applyFill="1" applyBorder="1" applyAlignment="1">
      <alignment horizontal="left"/>
    </xf>
    <xf numFmtId="0" fontId="12" fillId="3" borderId="0" xfId="10" applyFont="1" applyFill="1" applyAlignment="1">
      <alignment horizontal="left" vertical="center" wrapText="1"/>
    </xf>
    <xf numFmtId="0" fontId="12" fillId="3" borderId="12" xfId="10" applyFont="1" applyFill="1" applyBorder="1" applyAlignment="1">
      <alignment horizontal="center"/>
    </xf>
    <xf numFmtId="0" fontId="12" fillId="3" borderId="0" xfId="10" applyFont="1" applyFill="1" applyAlignment="1">
      <alignment horizontal="center"/>
    </xf>
    <xf numFmtId="0" fontId="12" fillId="3" borderId="11" xfId="10" applyFont="1" applyFill="1" applyBorder="1" applyAlignment="1">
      <alignment horizontal="center"/>
    </xf>
    <xf numFmtId="0" fontId="10" fillId="5" borderId="88" xfId="10" applyFont="1" applyFill="1" applyBorder="1" applyAlignment="1">
      <alignment horizontal="center" vertical="center"/>
    </xf>
    <xf numFmtId="0" fontId="10" fillId="5" borderId="89" xfId="10" applyFont="1" applyFill="1" applyBorder="1" applyAlignment="1">
      <alignment horizontal="center" vertical="center"/>
    </xf>
    <xf numFmtId="0" fontId="22" fillId="3" borderId="13" xfId="10" applyFont="1" applyFill="1" applyBorder="1" applyAlignment="1">
      <alignment horizontal="left"/>
    </xf>
    <xf numFmtId="0" fontId="22" fillId="3" borderId="35" xfId="10" applyFont="1" applyFill="1" applyBorder="1" applyAlignment="1">
      <alignment horizontal="left"/>
    </xf>
    <xf numFmtId="0" fontId="10" fillId="5" borderId="27" xfId="10" applyFont="1" applyFill="1" applyBorder="1" applyAlignment="1">
      <alignment horizontal="left" vertical="center" wrapText="1"/>
    </xf>
    <xf numFmtId="0" fontId="12" fillId="3" borderId="0" xfId="10" applyFont="1" applyFill="1" applyAlignment="1">
      <alignment horizontal="left" vertical="top" wrapText="1"/>
    </xf>
    <xf numFmtId="0" fontId="12" fillId="3" borderId="12" xfId="10" applyFont="1" applyFill="1" applyBorder="1" applyAlignment="1">
      <alignment horizontal="left" vertical="center" wrapText="1"/>
    </xf>
    <xf numFmtId="0" fontId="1" fillId="3" borderId="12" xfId="10" applyFont="1" applyFill="1" applyBorder="1" applyAlignment="1">
      <alignment horizontal="left" vertical="center" wrapText="1"/>
    </xf>
    <xf numFmtId="0" fontId="1" fillId="3" borderId="0" xfId="10" applyFont="1" applyFill="1" applyAlignment="1">
      <alignment horizontal="left" vertical="center" wrapText="1"/>
    </xf>
    <xf numFmtId="0" fontId="12" fillId="3" borderId="6" xfId="10" applyFont="1" applyFill="1" applyBorder="1" applyAlignment="1">
      <alignment horizontal="left" vertical="center" wrapText="1"/>
    </xf>
    <xf numFmtId="0" fontId="12" fillId="3" borderId="1" xfId="10" applyFont="1" applyFill="1" applyBorder="1" applyAlignment="1">
      <alignment horizontal="left" vertical="center" wrapText="1"/>
    </xf>
    <xf numFmtId="0" fontId="10" fillId="5" borderId="14" xfId="10" applyFont="1" applyFill="1" applyBorder="1" applyAlignment="1">
      <alignment horizontal="center" vertical="center"/>
    </xf>
    <xf numFmtId="0" fontId="10" fillId="5" borderId="15" xfId="10" applyFont="1" applyFill="1" applyBorder="1" applyAlignment="1">
      <alignment horizontal="center" vertical="center"/>
    </xf>
    <xf numFmtId="0" fontId="10" fillId="5" borderId="16" xfId="10" applyFont="1" applyFill="1" applyBorder="1" applyAlignment="1">
      <alignment horizontal="center" vertical="center"/>
    </xf>
    <xf numFmtId="0" fontId="12" fillId="3" borderId="13" xfId="10" applyFont="1" applyFill="1" applyBorder="1" applyAlignment="1">
      <alignment horizontal="left" vertical="center" wrapText="1"/>
    </xf>
    <xf numFmtId="0" fontId="12" fillId="3" borderId="8" xfId="10" applyFont="1" applyFill="1" applyBorder="1" applyAlignment="1">
      <alignment horizontal="left" vertical="center" wrapText="1"/>
    </xf>
    <xf numFmtId="0" fontId="10" fillId="5" borderId="14" xfId="10" applyFont="1" applyFill="1" applyBorder="1" applyAlignment="1">
      <alignment horizontal="center" vertical="center" wrapText="1"/>
    </xf>
    <xf numFmtId="0" fontId="10" fillId="5" borderId="15" xfId="10" applyFont="1" applyFill="1" applyBorder="1" applyAlignment="1">
      <alignment horizontal="center" vertical="center" wrapText="1"/>
    </xf>
    <xf numFmtId="0" fontId="10" fillId="5" borderId="16" xfId="10" applyFont="1" applyFill="1" applyBorder="1" applyAlignment="1">
      <alignment horizontal="center" vertical="center" wrapText="1"/>
    </xf>
    <xf numFmtId="0" fontId="10" fillId="5" borderId="14" xfId="10" applyFont="1" applyFill="1" applyBorder="1" applyAlignment="1">
      <alignment horizontal="left"/>
    </xf>
    <xf numFmtId="0" fontId="10" fillId="5" borderId="15" xfId="10" applyFont="1" applyFill="1" applyBorder="1" applyAlignment="1">
      <alignment horizontal="left"/>
    </xf>
    <xf numFmtId="0" fontId="10" fillId="5" borderId="16" xfId="10" applyFont="1" applyFill="1" applyBorder="1" applyAlignment="1">
      <alignment horizontal="left"/>
    </xf>
  </cellXfs>
  <cellStyles count="28">
    <cellStyle name="Euro" xfId="1" xr:uid="{00000000-0005-0000-0000-000000000000}"/>
    <cellStyle name="Hyperlink" xfId="2" builtinId="8"/>
    <cellStyle name="Normal 2 2" xfId="3" xr:uid="{00000000-0005-0000-0000-000002000000}"/>
    <cellStyle name="Normal 2 2 2" xfId="18" xr:uid="{00000000-0005-0000-0000-000003000000}"/>
    <cellStyle name="Normal 2 2 2 2" xfId="22" xr:uid="{00000000-0005-0000-0000-000004000000}"/>
    <cellStyle name="Normal 2 2 3" xfId="23" xr:uid="{00000000-0005-0000-0000-000005000000}"/>
    <cellStyle name="Procent" xfId="4" builtinId="5"/>
    <cellStyle name="Procent 2" xfId="5" xr:uid="{00000000-0005-0000-0000-000007000000}"/>
    <cellStyle name="Procent 2 2" xfId="6" xr:uid="{00000000-0005-0000-0000-000008000000}"/>
    <cellStyle name="Standaard" xfId="0" builtinId="0"/>
    <cellStyle name="Standaard 2" xfId="7" xr:uid="{00000000-0005-0000-0000-00000A000000}"/>
    <cellStyle name="Standaard 3" xfId="8" xr:uid="{00000000-0005-0000-0000-00000B000000}"/>
    <cellStyle name="Standaard 3 2" xfId="19" xr:uid="{00000000-0005-0000-0000-00000C000000}"/>
    <cellStyle name="Standaard 4" xfId="9" xr:uid="{00000000-0005-0000-0000-00000D000000}"/>
    <cellStyle name="Standaard 4 2" xfId="20" xr:uid="{00000000-0005-0000-0000-00000E000000}"/>
    <cellStyle name="Standaard_Begrotingsmodel NZa" xfId="27" xr:uid="{A46AC2B6-14F9-4D8D-A2BC-54B49D2EB57C}"/>
    <cellStyle name="Standaard_Gemeente Nijmegen-begrotingsmodel" xfId="10" xr:uid="{00000000-0005-0000-0000-000010000000}"/>
    <cellStyle name="Standaard_Gemeente Nijmegen-begrotingsmodel 2" xfId="17" xr:uid="{00000000-0005-0000-0000-000011000000}"/>
    <cellStyle name="Standard 2" xfId="11" xr:uid="{00000000-0005-0000-0000-000012000000}"/>
    <cellStyle name="Standard 2 2" xfId="21" xr:uid="{00000000-0005-0000-0000-000013000000}"/>
    <cellStyle name="Standard 2 2 2" xfId="24" xr:uid="{00000000-0005-0000-0000-000014000000}"/>
    <cellStyle name="Standard 2 3" xfId="25" xr:uid="{00000000-0005-0000-0000-000015000000}"/>
    <cellStyle name="Standard 2 4" xfId="26" xr:uid="{FE7EBE32-78CF-4986-A7D1-B5E223202CA8}"/>
    <cellStyle name="Standard_Ecklohn Baden Württemberg" xfId="12" xr:uid="{00000000-0005-0000-0000-000016000000}"/>
    <cellStyle name="Standard_Ecklohn Baden Württemberg 2" xfId="13" xr:uid="{00000000-0005-0000-0000-000017000000}"/>
    <cellStyle name="Valuta" xfId="14" builtinId="4"/>
    <cellStyle name="Valuta 2" xfId="15" xr:uid="{00000000-0005-0000-0000-000019000000}"/>
    <cellStyle name="Valuta 2 2" xfId="16" xr:uid="{00000000-0005-0000-0000-00001A000000}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2C415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8FA7CC"/>
      <rgbColor rgb="00F0F1F3"/>
      <rgbColor rgb="00E6E7E9"/>
      <rgbColor rgb="008C4F3F"/>
      <rgbColor rgb="00FFFFFF"/>
      <rgbColor rgb="00273524"/>
      <rgbColor rgb="008FA7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FA7CC"/>
      <color rgb="FFF0F1F3"/>
      <color rgb="FF92A7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3436130</xdr:colOff>
      <xdr:row>0</xdr:row>
      <xdr:rowOff>92196</xdr:rowOff>
    </xdr:from>
    <xdr:to>
      <xdr:col>7</xdr:col>
      <xdr:colOff>4311290</xdr:colOff>
      <xdr:row>7</xdr:row>
      <xdr:rowOff>118193</xdr:rowOff>
    </xdr:to>
    <xdr:pic>
      <xdr:nvPicPr>
        <xdr:cNvPr id="2" name="Afbeelding 1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CB3E2F64-D2AB-456C-82AA-1561AF81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2198" y="92196"/>
          <a:ext cx="875160" cy="129888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82924</xdr:rowOff>
    </xdr:from>
    <xdr:to>
      <xdr:col>15</xdr:col>
      <xdr:colOff>336636</xdr:colOff>
      <xdr:row>7</xdr:row>
      <xdr:rowOff>105111</xdr:rowOff>
    </xdr:to>
    <xdr:pic>
      <xdr:nvPicPr>
        <xdr:cNvPr id="2" name="Afbeelding 1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CBE27BCB-56AA-D087-AAE5-26EDE9BA7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9700" y="82924"/>
          <a:ext cx="841461" cy="127948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235884</xdr:colOff>
      <xdr:row>0</xdr:row>
      <xdr:rowOff>136712</xdr:rowOff>
    </xdr:from>
    <xdr:to>
      <xdr:col>9</xdr:col>
      <xdr:colOff>1089223</xdr:colOff>
      <xdr:row>7</xdr:row>
      <xdr:rowOff>168424</xdr:rowOff>
    </xdr:to>
    <xdr:pic>
      <xdr:nvPicPr>
        <xdr:cNvPr id="3" name="Afbeelding 2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7B202342-70AD-4799-B0C8-E95B75188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4684" y="136712"/>
          <a:ext cx="853339" cy="129853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212911</xdr:colOff>
      <xdr:row>0</xdr:row>
      <xdr:rowOff>82924</xdr:rowOff>
    </xdr:from>
    <xdr:to>
      <xdr:col>19</xdr:col>
      <xdr:colOff>1355</xdr:colOff>
      <xdr:row>7</xdr:row>
      <xdr:rowOff>110826</xdr:rowOff>
    </xdr:to>
    <xdr:pic>
      <xdr:nvPicPr>
        <xdr:cNvPr id="3" name="Afbeelding 2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4F01AA88-0177-46BA-8307-9842523C6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5611" y="82924"/>
          <a:ext cx="855244" cy="1294727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2524125</xdr:colOff>
      <xdr:row>1</xdr:row>
      <xdr:rowOff>95250</xdr:rowOff>
    </xdr:from>
    <xdr:to>
      <xdr:col>8</xdr:col>
      <xdr:colOff>5614</xdr:colOff>
      <xdr:row>8</xdr:row>
      <xdr:rowOff>126962</xdr:rowOff>
    </xdr:to>
    <xdr:pic>
      <xdr:nvPicPr>
        <xdr:cNvPr id="3" name="Afbeelding 2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79EA8A15-75FC-45C9-9E10-4CFC72885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76225"/>
          <a:ext cx="853339" cy="1298537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41686</xdr:rowOff>
    </xdr:from>
    <xdr:to>
      <xdr:col>7</xdr:col>
      <xdr:colOff>1273549</xdr:colOff>
      <xdr:row>7</xdr:row>
      <xdr:rowOff>119745</xdr:rowOff>
    </xdr:to>
    <xdr:pic>
      <xdr:nvPicPr>
        <xdr:cNvPr id="2" name="Afbeelding 1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D092C5FF-5FEF-4A3E-879A-8CAAB8089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1686"/>
          <a:ext cx="873499" cy="134488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115981</xdr:colOff>
      <xdr:row>0</xdr:row>
      <xdr:rowOff>71718</xdr:rowOff>
    </xdr:from>
    <xdr:to>
      <xdr:col>8</xdr:col>
      <xdr:colOff>181210</xdr:colOff>
      <xdr:row>7</xdr:row>
      <xdr:rowOff>101525</xdr:rowOff>
    </xdr:to>
    <xdr:pic>
      <xdr:nvPicPr>
        <xdr:cNvPr id="2" name="Afbeelding 1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8EC8C932-5331-4085-8770-9F45E7150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681" y="71718"/>
          <a:ext cx="836754" cy="129663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91889</xdr:colOff>
      <xdr:row>0</xdr:row>
      <xdr:rowOff>95250</xdr:rowOff>
    </xdr:from>
    <xdr:to>
      <xdr:col>19</xdr:col>
      <xdr:colOff>942090</xdr:colOff>
      <xdr:row>7</xdr:row>
      <xdr:rowOff>121247</xdr:rowOff>
    </xdr:to>
    <xdr:pic>
      <xdr:nvPicPr>
        <xdr:cNvPr id="2" name="Afbeelding 1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BBF03076-08DE-4002-9C4E-F7FE8C68E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7264" y="95250"/>
          <a:ext cx="850201" cy="129282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ijnijssel-my.sharepoint.com/Projecten/Catering/981.035Fuji/corresp/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Inzet personeelscalculatie"/>
      <sheetName val="Salarisschalen"/>
      <sheetName val="Hulpbestand inzet personeel"/>
      <sheetName val="Uitgangspu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hema">
  <a:themeElements>
    <a:clrScheme name="HTC 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8FA7CC"/>
      </a:accent1>
      <a:accent2>
        <a:srgbClr val="2C4154"/>
      </a:accent2>
      <a:accent3>
        <a:srgbClr val="F0F1F3"/>
      </a:accent3>
      <a:accent4>
        <a:srgbClr val="E6E7E9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11"/>
  <sheetViews>
    <sheetView tabSelected="1" zoomScale="110" zoomScaleNormal="110" zoomScaleSheetLayoutView="100" zoomScalePageLayoutView="85" workbookViewId="0">
      <selection activeCell="I27" sqref="I27"/>
    </sheetView>
  </sheetViews>
  <sheetFormatPr defaultColWidth="9.140625" defaultRowHeight="16.5" customHeight="1" x14ac:dyDescent="0.15"/>
  <cols>
    <col min="1" max="1" width="2.7109375" style="2" customWidth="1"/>
    <col min="2" max="2" width="10.140625" style="2" customWidth="1"/>
    <col min="3" max="4" width="13.42578125" style="2" customWidth="1"/>
    <col min="5" max="5" width="15.7109375" style="2" customWidth="1"/>
    <col min="6" max="6" width="17.7109375" style="2" customWidth="1"/>
    <col min="7" max="7" width="4" style="2" customWidth="1"/>
    <col min="8" max="8" width="65.5703125" style="2" customWidth="1"/>
    <col min="9" max="16384" width="9.140625" style="2"/>
  </cols>
  <sheetData>
    <row r="1" spans="1:10" ht="14.25" customHeight="1" x14ac:dyDescent="0.15">
      <c r="A1" s="276"/>
      <c r="B1" s="115" t="s">
        <v>0</v>
      </c>
      <c r="C1" s="4"/>
      <c r="D1" s="4"/>
      <c r="E1" s="4"/>
      <c r="F1" s="4"/>
      <c r="G1" s="4"/>
    </row>
    <row r="2" spans="1:10" ht="14.25" customHeight="1" x14ac:dyDescent="0.15">
      <c r="A2" s="276"/>
      <c r="B2" s="115" t="s">
        <v>1</v>
      </c>
      <c r="C2" s="4"/>
      <c r="D2" s="1"/>
      <c r="E2" s="4"/>
      <c r="F2" s="4"/>
      <c r="G2" s="4"/>
    </row>
    <row r="3" spans="1:10" ht="14.25" customHeight="1" x14ac:dyDescent="0.15">
      <c r="A3" s="276"/>
      <c r="B3" s="115"/>
      <c r="C3" s="4"/>
      <c r="D3" s="1"/>
      <c r="E3" s="4"/>
      <c r="F3" s="124" t="s">
        <v>2</v>
      </c>
      <c r="G3" s="3"/>
    </row>
    <row r="4" spans="1:10" ht="14.25" customHeight="1" x14ac:dyDescent="0.15">
      <c r="A4" s="276"/>
      <c r="B4" s="1" t="s">
        <v>3</v>
      </c>
      <c r="C4" s="4"/>
      <c r="D4" s="1" t="s">
        <v>4</v>
      </c>
      <c r="E4" s="4"/>
      <c r="F4" s="125"/>
      <c r="G4" s="33" t="s">
        <v>5</v>
      </c>
    </row>
    <row r="5" spans="1:10" ht="14.25" customHeight="1" x14ac:dyDescent="0.15">
      <c r="A5" s="276"/>
      <c r="B5" s="1" t="s">
        <v>6</v>
      </c>
      <c r="C5" s="4"/>
      <c r="D5" s="119"/>
      <c r="E5" s="1"/>
      <c r="F5" s="126"/>
      <c r="G5" s="33" t="s">
        <v>7</v>
      </c>
    </row>
    <row r="6" spans="1:10" ht="14.25" customHeight="1" x14ac:dyDescent="0.15">
      <c r="A6" s="276"/>
      <c r="B6" s="1" t="s">
        <v>8</v>
      </c>
      <c r="C6" s="4"/>
      <c r="D6" s="30">
        <v>45952</v>
      </c>
      <c r="E6" s="4"/>
      <c r="F6" s="216"/>
      <c r="G6" s="277" t="s">
        <v>9</v>
      </c>
    </row>
    <row r="7" spans="1:10" ht="14.25" customHeight="1" x14ac:dyDescent="0.15">
      <c r="A7" s="276"/>
      <c r="B7" s="1" t="s">
        <v>10</v>
      </c>
      <c r="C7" s="4"/>
      <c r="D7" s="1" t="s">
        <v>167</v>
      </c>
      <c r="E7" s="4"/>
      <c r="F7" s="4"/>
      <c r="G7" s="4"/>
    </row>
    <row r="8" spans="1:10" ht="14.25" customHeight="1" x14ac:dyDescent="0.15">
      <c r="A8" s="276"/>
      <c r="B8" s="1" t="s">
        <v>11</v>
      </c>
      <c r="C8" s="4"/>
      <c r="D8" s="1" t="s">
        <v>12</v>
      </c>
      <c r="E8" s="4"/>
      <c r="F8" s="4"/>
      <c r="G8" s="4"/>
    </row>
    <row r="9" spans="1:10" ht="15" customHeight="1" thickBot="1" x14ac:dyDescent="0.2">
      <c r="A9" s="276"/>
      <c r="B9" s="28"/>
      <c r="C9" s="29"/>
      <c r="D9" s="29"/>
      <c r="E9" s="29"/>
      <c r="F9" s="29"/>
      <c r="G9" s="29"/>
    </row>
    <row r="10" spans="1:10" s="5" customFormat="1" ht="14.25" customHeight="1" x14ac:dyDescent="0.15">
      <c r="A10" s="276"/>
      <c r="B10" s="405" t="s">
        <v>13</v>
      </c>
      <c r="C10" s="406"/>
      <c r="D10" s="406"/>
      <c r="E10" s="406"/>
      <c r="F10" s="209" t="s">
        <v>14</v>
      </c>
      <c r="G10" s="6"/>
      <c r="H10" s="2"/>
      <c r="I10" s="2"/>
      <c r="J10" s="2"/>
    </row>
    <row r="11" spans="1:10" s="5" customFormat="1" ht="14.25" customHeight="1" x14ac:dyDescent="0.15">
      <c r="A11" s="276"/>
      <c r="B11" s="401"/>
      <c r="C11" s="402"/>
      <c r="D11" s="402"/>
      <c r="E11" s="402"/>
      <c r="F11" s="7"/>
      <c r="G11" s="8"/>
      <c r="H11" s="2"/>
      <c r="I11" s="2"/>
      <c r="J11" s="2"/>
    </row>
    <row r="12" spans="1:10" s="5" customFormat="1" ht="14.25" customHeight="1" x14ac:dyDescent="0.15">
      <c r="A12" s="276"/>
      <c r="B12" s="401" t="s">
        <v>15</v>
      </c>
      <c r="C12" s="402"/>
      <c r="D12" s="402"/>
      <c r="E12" s="402"/>
      <c r="F12" s="210">
        <f>Deelbegroting!D12</f>
        <v>0</v>
      </c>
      <c r="G12" s="9"/>
      <c r="H12" s="2"/>
      <c r="I12" s="2"/>
      <c r="J12" s="2"/>
    </row>
    <row r="13" spans="1:10" s="5" customFormat="1" ht="14.25" customHeight="1" x14ac:dyDescent="0.15">
      <c r="A13" s="276"/>
      <c r="B13" s="401" t="s">
        <v>16</v>
      </c>
      <c r="C13" s="402"/>
      <c r="D13" s="402"/>
      <c r="E13" s="402"/>
      <c r="F13" s="211">
        <f>Deelbegroting!D13</f>
        <v>0</v>
      </c>
      <c r="G13" s="9"/>
      <c r="H13" s="2"/>
      <c r="I13" s="2"/>
      <c r="J13" s="2"/>
    </row>
    <row r="14" spans="1:10" s="5" customFormat="1" ht="14.25" customHeight="1" x14ac:dyDescent="0.15">
      <c r="A14" s="276"/>
      <c r="B14" s="401" t="s">
        <v>17</v>
      </c>
      <c r="C14" s="402"/>
      <c r="D14" s="402"/>
      <c r="E14" s="402"/>
      <c r="F14" s="211">
        <f>Deelbegroting!D14</f>
        <v>0</v>
      </c>
      <c r="G14" s="9"/>
      <c r="H14" s="2"/>
      <c r="I14" s="2"/>
      <c r="J14" s="2"/>
    </row>
    <row r="15" spans="1:10" s="5" customFormat="1" ht="14.25" customHeight="1" x14ac:dyDescent="0.15">
      <c r="A15" s="276"/>
      <c r="B15" s="401" t="s">
        <v>18</v>
      </c>
      <c r="C15" s="402"/>
      <c r="D15" s="402"/>
      <c r="E15" s="402"/>
      <c r="F15" s="211">
        <f>Deelbegroting!D15</f>
        <v>0</v>
      </c>
      <c r="G15" s="9"/>
      <c r="H15" s="2"/>
      <c r="I15" s="2"/>
      <c r="J15" s="2"/>
    </row>
    <row r="16" spans="1:10" s="5" customFormat="1" ht="14.25" customHeight="1" x14ac:dyDescent="0.15">
      <c r="A16" s="276"/>
      <c r="B16" s="407" t="s">
        <v>19</v>
      </c>
      <c r="C16" s="408"/>
      <c r="D16" s="408"/>
      <c r="E16" s="408"/>
      <c r="F16" s="212">
        <f>SUM(F12:F15)</f>
        <v>0</v>
      </c>
      <c r="G16" s="12"/>
      <c r="H16" s="2"/>
      <c r="I16" s="2"/>
      <c r="J16" s="2"/>
    </row>
    <row r="17" spans="1:10" s="5" customFormat="1" ht="14.25" customHeight="1" x14ac:dyDescent="0.15">
      <c r="A17" s="276"/>
      <c r="B17" s="409"/>
      <c r="C17" s="410"/>
      <c r="D17" s="410"/>
      <c r="E17" s="410"/>
      <c r="F17" s="13"/>
      <c r="G17" s="14"/>
      <c r="H17" s="2"/>
      <c r="I17" s="2"/>
      <c r="J17" s="2"/>
    </row>
    <row r="18" spans="1:10" s="5" customFormat="1" ht="14.25" customHeight="1" x14ac:dyDescent="0.15">
      <c r="A18" s="276"/>
      <c r="B18" s="401" t="s">
        <v>20</v>
      </c>
      <c r="C18" s="402"/>
      <c r="D18" s="402"/>
      <c r="E18" s="402"/>
      <c r="F18" s="210">
        <f>Deelbegroting!D18</f>
        <v>0</v>
      </c>
      <c r="G18" s="9"/>
      <c r="H18" s="2"/>
      <c r="I18" s="2"/>
      <c r="J18" s="2"/>
    </row>
    <row r="19" spans="1:10" s="5" customFormat="1" ht="14.25" customHeight="1" x14ac:dyDescent="0.15">
      <c r="A19" s="276"/>
      <c r="B19" s="403" t="s">
        <v>21</v>
      </c>
      <c r="C19" s="404"/>
      <c r="D19" s="404"/>
      <c r="E19" s="404"/>
      <c r="F19" s="213">
        <f>F18</f>
        <v>0</v>
      </c>
      <c r="G19" s="18"/>
      <c r="H19" s="2"/>
      <c r="I19" s="2"/>
      <c r="J19" s="2"/>
    </row>
    <row r="20" spans="1:10" s="5" customFormat="1" ht="13.9" customHeight="1" x14ac:dyDescent="0.15">
      <c r="A20" s="276"/>
      <c r="B20" s="15"/>
      <c r="C20" s="16"/>
      <c r="D20" s="16"/>
      <c r="E20" s="16"/>
      <c r="F20" s="17"/>
      <c r="G20" s="18"/>
      <c r="H20" s="2"/>
      <c r="I20" s="2"/>
      <c r="J20" s="2"/>
    </row>
    <row r="21" spans="1:10" s="5" customFormat="1" ht="14.25" customHeight="1" x14ac:dyDescent="0.15">
      <c r="A21" s="276"/>
      <c r="B21" s="407" t="s">
        <v>22</v>
      </c>
      <c r="C21" s="408"/>
      <c r="D21" s="408"/>
      <c r="E21" s="415"/>
      <c r="F21" s="208">
        <f>F16-F19</f>
        <v>0</v>
      </c>
      <c r="G21" s="18"/>
      <c r="H21" s="2"/>
      <c r="I21" s="2"/>
      <c r="J21" s="2"/>
    </row>
    <row r="22" spans="1:10" s="5" customFormat="1" ht="14.25" customHeight="1" x14ac:dyDescent="0.15">
      <c r="A22" s="276"/>
      <c r="B22" s="19"/>
      <c r="C22" s="20"/>
      <c r="D22" s="20"/>
      <c r="E22" s="20"/>
      <c r="F22" s="21"/>
      <c r="G22" s="18"/>
      <c r="H22" s="2"/>
      <c r="I22" s="2"/>
      <c r="J22" s="2"/>
    </row>
    <row r="23" spans="1:10" s="5" customFormat="1" ht="14.25" customHeight="1" x14ac:dyDescent="0.15">
      <c r="A23" s="276"/>
      <c r="B23" s="401" t="s">
        <v>23</v>
      </c>
      <c r="C23" s="402"/>
      <c r="D23" s="402"/>
      <c r="E23" s="402"/>
      <c r="F23" s="207">
        <f>Deelbegroting!D22</f>
        <v>0</v>
      </c>
      <c r="G23" s="18"/>
      <c r="H23" s="2"/>
      <c r="I23" s="2"/>
      <c r="J23" s="2"/>
    </row>
    <row r="24" spans="1:10" s="5" customFormat="1" ht="14.25" customHeight="1" x14ac:dyDescent="0.15">
      <c r="A24" s="276"/>
      <c r="B24" s="19"/>
      <c r="C24" s="20"/>
      <c r="D24" s="20"/>
      <c r="E24" s="20"/>
      <c r="F24" s="21"/>
      <c r="G24" s="18"/>
      <c r="H24" s="2"/>
      <c r="I24" s="2"/>
      <c r="J24" s="2"/>
    </row>
    <row r="25" spans="1:10" s="5" customFormat="1" ht="14.25" customHeight="1" x14ac:dyDescent="0.15">
      <c r="A25" s="276"/>
      <c r="B25" s="412" t="s">
        <v>24</v>
      </c>
      <c r="C25" s="413"/>
      <c r="D25" s="413"/>
      <c r="E25" s="414"/>
      <c r="F25" s="214">
        <f>F21+F23</f>
        <v>0</v>
      </c>
      <c r="G25" s="18"/>
      <c r="H25" s="411"/>
      <c r="I25" s="2"/>
      <c r="J25" s="2"/>
    </row>
    <row r="26" spans="1:10" s="5" customFormat="1" ht="14.25" customHeight="1" x14ac:dyDescent="0.15">
      <c r="A26" s="276"/>
      <c r="B26" s="19"/>
      <c r="C26" s="20"/>
      <c r="D26" s="20"/>
      <c r="E26" s="20"/>
      <c r="F26" s="21"/>
      <c r="G26" s="18"/>
      <c r="H26" s="411"/>
      <c r="I26" s="2"/>
      <c r="J26" s="2"/>
    </row>
    <row r="27" spans="1:10" s="5" customFormat="1" ht="11.25" x14ac:dyDescent="0.15">
      <c r="A27" s="276"/>
      <c r="B27" s="401" t="s">
        <v>25</v>
      </c>
      <c r="C27" s="402"/>
      <c r="D27" s="402"/>
      <c r="E27" s="402"/>
      <c r="F27" s="210">
        <f>'Gewogen vaste verrekenprijzen'!M32</f>
        <v>0</v>
      </c>
      <c r="G27" s="18"/>
      <c r="H27" s="411"/>
      <c r="I27" s="2"/>
      <c r="J27" s="2"/>
    </row>
    <row r="28" spans="1:10" s="5" customFormat="1" ht="14.25" customHeight="1" x14ac:dyDescent="0.15">
      <c r="A28" s="276"/>
      <c r="B28" s="401" t="s">
        <v>26</v>
      </c>
      <c r="C28" s="402"/>
      <c r="D28" s="402"/>
      <c r="E28" s="402"/>
      <c r="F28" s="211">
        <f>'Integraal uurtarief banqueting'!G23</f>
        <v>0</v>
      </c>
      <c r="G28" s="18"/>
      <c r="H28" s="22"/>
      <c r="I28" s="2"/>
      <c r="J28" s="2"/>
    </row>
    <row r="29" spans="1:10" s="5" customFormat="1" ht="14.25" customHeight="1" x14ac:dyDescent="0.15">
      <c r="A29" s="276"/>
      <c r="B29" s="407" t="s">
        <v>27</v>
      </c>
      <c r="C29" s="408"/>
      <c r="D29" s="408"/>
      <c r="E29" s="408"/>
      <c r="F29" s="213">
        <f>SUM(F27:F28)</f>
        <v>0</v>
      </c>
      <c r="G29" s="18"/>
      <c r="H29" s="2"/>
      <c r="I29" s="2"/>
      <c r="J29" s="2"/>
    </row>
    <row r="30" spans="1:10" s="5" customFormat="1" ht="14.25" customHeight="1" x14ac:dyDescent="0.15">
      <c r="A30" s="276"/>
      <c r="B30" s="416"/>
      <c r="C30" s="417"/>
      <c r="D30" s="417"/>
      <c r="E30" s="418"/>
      <c r="F30" s="17"/>
      <c r="G30" s="23"/>
      <c r="H30" s="2"/>
      <c r="I30" s="2"/>
      <c r="J30" s="2"/>
    </row>
    <row r="31" spans="1:10" s="5" customFormat="1" ht="14.25" customHeight="1" x14ac:dyDescent="0.15">
      <c r="A31" s="276"/>
      <c r="B31" s="401" t="s">
        <v>28</v>
      </c>
      <c r="C31" s="402"/>
      <c r="D31" s="402"/>
      <c r="E31" s="402"/>
      <c r="F31" s="210">
        <f>Opstartkosten!E26</f>
        <v>0</v>
      </c>
      <c r="G31" s="18"/>
      <c r="H31" s="2"/>
      <c r="I31" s="2"/>
      <c r="J31" s="2"/>
    </row>
    <row r="32" spans="1:10" s="5" customFormat="1" ht="14.25" customHeight="1" x14ac:dyDescent="0.15">
      <c r="A32" s="276"/>
      <c r="B32" s="407" t="s">
        <v>29</v>
      </c>
      <c r="C32" s="408"/>
      <c r="D32" s="408"/>
      <c r="E32" s="408"/>
      <c r="F32" s="213">
        <f>SUM(F31:F31)</f>
        <v>0</v>
      </c>
      <c r="G32" s="18"/>
      <c r="H32" s="2"/>
      <c r="I32" s="2"/>
      <c r="J32" s="2"/>
    </row>
    <row r="33" spans="1:10" s="5" customFormat="1" ht="14.25" customHeight="1" x14ac:dyDescent="0.15">
      <c r="A33" s="276"/>
      <c r="B33" s="10"/>
      <c r="C33" s="11"/>
      <c r="D33" s="11"/>
      <c r="E33" s="11"/>
      <c r="F33" s="17"/>
      <c r="G33" s="18"/>
      <c r="H33" s="2"/>
      <c r="I33" s="2"/>
      <c r="J33" s="2"/>
    </row>
    <row r="34" spans="1:10" s="5" customFormat="1" ht="14.25" customHeight="1" x14ac:dyDescent="0.15">
      <c r="A34" s="276"/>
      <c r="B34" s="412" t="s">
        <v>30</v>
      </c>
      <c r="C34" s="413"/>
      <c r="D34" s="413"/>
      <c r="E34" s="414"/>
      <c r="F34" s="215">
        <f>F25+F29+F32</f>
        <v>0</v>
      </c>
      <c r="G34" s="18"/>
      <c r="H34" s="378" t="str">
        <f>IF(F34=0,"",IF(OR(F34&lt;240000,F34&gt;320000),"Dit bedrag moet in de bandbreedte van minimaal €240.000,- en maximaal €320.000,- liggen!"))</f>
        <v/>
      </c>
      <c r="I34" s="2"/>
      <c r="J34" s="2"/>
    </row>
    <row r="35" spans="1:10" s="5" customFormat="1" ht="14.25" customHeight="1" thickBot="1" x14ac:dyDescent="0.2">
      <c r="A35" s="276"/>
      <c r="B35" s="24"/>
      <c r="C35" s="25"/>
      <c r="D35" s="25"/>
      <c r="E35" s="25"/>
      <c r="F35" s="26"/>
      <c r="G35" s="2"/>
      <c r="H35" s="2"/>
      <c r="I35" s="2"/>
      <c r="J35" s="2"/>
    </row>
    <row r="36" spans="1:10" s="5" customFormat="1" ht="14.25" customHeight="1" x14ac:dyDescent="0.15">
      <c r="A36" s="276"/>
      <c r="B36" s="11"/>
      <c r="C36" s="11"/>
      <c r="D36" s="11"/>
      <c r="E36" s="11"/>
      <c r="F36" s="27"/>
      <c r="G36" s="2"/>
      <c r="H36" s="2"/>
      <c r="I36" s="2"/>
      <c r="J36" s="2"/>
    </row>
    <row r="37" spans="1:10" s="5" customFormat="1" ht="15.75" customHeight="1" x14ac:dyDescent="0.15">
      <c r="A37" s="276"/>
      <c r="B37" s="219" t="s">
        <v>31</v>
      </c>
      <c r="C37" s="276"/>
      <c r="D37" s="276"/>
      <c r="E37" s="278"/>
      <c r="F37" s="278"/>
      <c r="G37" s="276"/>
      <c r="H37" s="2"/>
      <c r="I37" s="2"/>
      <c r="J37" s="2"/>
    </row>
    <row r="38" spans="1:10" s="5" customFormat="1" ht="15.75" customHeight="1" x14ac:dyDescent="0.15">
      <c r="A38" s="2"/>
      <c r="B38" s="276"/>
      <c r="C38" s="276"/>
      <c r="D38" s="276"/>
      <c r="E38" s="276"/>
      <c r="F38" s="276"/>
      <c r="G38" s="2"/>
      <c r="H38" s="2"/>
      <c r="I38" s="2"/>
      <c r="J38" s="2"/>
    </row>
    <row r="39" spans="1:10" s="5" customFormat="1" ht="15.75" customHeight="1" x14ac:dyDescent="0.15">
      <c r="A39" s="2"/>
      <c r="B39" s="220" t="s">
        <v>32</v>
      </c>
      <c r="C39" s="2"/>
      <c r="D39" s="2"/>
      <c r="E39" s="218"/>
      <c r="F39" s="218"/>
      <c r="G39" s="2"/>
      <c r="H39" s="2"/>
      <c r="I39" s="2"/>
      <c r="J39" s="2"/>
    </row>
    <row r="40" spans="1:10" s="5" customFormat="1" ht="15.75" customHeight="1" x14ac:dyDescent="0.15">
      <c r="A40" s="2"/>
      <c r="B40" s="2"/>
      <c r="C40" s="22"/>
      <c r="D40" s="2"/>
      <c r="E40" s="2"/>
      <c r="F40" s="2"/>
      <c r="G40" s="2"/>
      <c r="H40" s="2"/>
      <c r="I40" s="2"/>
      <c r="J40" s="2"/>
    </row>
    <row r="41" spans="1:10" s="5" customFormat="1" ht="15.75" customHeight="1" x14ac:dyDescent="0.15">
      <c r="A41" s="2"/>
      <c r="B41" s="220" t="s">
        <v>8</v>
      </c>
      <c r="C41" s="279"/>
      <c r="D41" s="218"/>
      <c r="E41" s="2"/>
      <c r="F41" s="2"/>
      <c r="G41" s="2"/>
      <c r="H41" s="2"/>
      <c r="I41" s="2"/>
      <c r="J41" s="2"/>
    </row>
    <row r="42" spans="1:10" s="5" customFormat="1" ht="15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s="5" customFormat="1" ht="15.75" customHeight="1" x14ac:dyDescent="0.15">
      <c r="A43" s="2"/>
      <c r="B43" s="220" t="s">
        <v>33</v>
      </c>
      <c r="C43" s="2"/>
      <c r="D43" s="218"/>
      <c r="E43" s="218"/>
      <c r="F43" s="2"/>
      <c r="G43" s="2"/>
      <c r="H43" s="2"/>
      <c r="I43" s="2"/>
      <c r="J43" s="2"/>
    </row>
    <row r="44" spans="1:10" s="5" customFormat="1" ht="15.75" customHeight="1" x14ac:dyDescent="0.15">
      <c r="A44" s="2"/>
      <c r="B44" s="2"/>
      <c r="C44" s="2"/>
      <c r="D44" s="218"/>
      <c r="E44" s="218"/>
      <c r="F44" s="2"/>
      <c r="G44" s="2"/>
      <c r="H44" s="2"/>
      <c r="I44" s="2"/>
      <c r="J44" s="2"/>
    </row>
    <row r="45" spans="1:10" s="5" customFormat="1" ht="15.75" customHeight="1" x14ac:dyDescent="0.15">
      <c r="A45" s="2"/>
      <c r="B45" s="2"/>
      <c r="C45" s="2"/>
      <c r="D45" s="218"/>
      <c r="E45" s="218"/>
      <c r="F45" s="2"/>
      <c r="G45" s="2"/>
      <c r="H45" s="2"/>
      <c r="I45" s="2"/>
      <c r="J45" s="2"/>
    </row>
    <row r="46" spans="1:10" s="5" customFormat="1" ht="15.75" customHeight="1" x14ac:dyDescent="0.15">
      <c r="A46" s="2"/>
      <c r="B46" s="2"/>
      <c r="C46" s="2"/>
      <c r="D46" s="218"/>
      <c r="E46" s="218"/>
      <c r="F46" s="2"/>
      <c r="G46" s="2"/>
      <c r="H46" s="2"/>
      <c r="I46" s="2"/>
      <c r="J46" s="2"/>
    </row>
    <row r="47" spans="1:10" s="5" customFormat="1" ht="15.7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s="5" customFormat="1" ht="15.7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s="5" customFormat="1" ht="15.7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s="5" customFormat="1" ht="15.7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s="5" customFormat="1" ht="15.7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s="5" customFormat="1" ht="15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s="5" customFormat="1" ht="15.7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s="5" customFormat="1" ht="15.7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s="5" customFormat="1" ht="15.7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s="5" customFormat="1" ht="15.7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s="5" customFormat="1" ht="15.7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s="5" customFormat="1" ht="15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s="5" customFormat="1" ht="15.7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s="5" customFormat="1" ht="15.7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s="5" customFormat="1" ht="15.7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s="5" customFormat="1" ht="15.75" customHeight="1" x14ac:dyDescent="0.15">
      <c r="A62" s="276"/>
      <c r="B62" s="2"/>
      <c r="C62" s="2"/>
      <c r="D62" s="2"/>
      <c r="E62" s="2"/>
      <c r="F62" s="2"/>
      <c r="G62" s="2"/>
      <c r="H62" s="2"/>
      <c r="I62" s="2"/>
      <c r="J62" s="2"/>
    </row>
    <row r="63" spans="1:10" s="5" customFormat="1" ht="15.75" customHeight="1" x14ac:dyDescent="0.15">
      <c r="A63" s="276"/>
      <c r="B63" s="2"/>
      <c r="C63" s="2"/>
      <c r="D63" s="2"/>
      <c r="E63" s="2"/>
      <c r="F63" s="2"/>
      <c r="G63" s="2"/>
      <c r="H63" s="2"/>
      <c r="I63" s="2"/>
      <c r="J63" s="2"/>
    </row>
    <row r="64" spans="1:10" s="5" customFormat="1" ht="15.75" customHeight="1" x14ac:dyDescent="0.15">
      <c r="A64" s="276"/>
      <c r="B64" s="2"/>
      <c r="C64" s="2"/>
      <c r="D64" s="2"/>
      <c r="E64" s="2"/>
      <c r="F64" s="2"/>
      <c r="G64" s="2"/>
      <c r="H64" s="2"/>
      <c r="I64" s="2"/>
      <c r="J64" s="2"/>
    </row>
    <row r="65" spans="1:10" s="5" customFormat="1" ht="15.75" customHeight="1" x14ac:dyDescent="0.15">
      <c r="A65" s="276"/>
      <c r="B65" s="2"/>
      <c r="C65" s="2"/>
      <c r="D65" s="2"/>
      <c r="E65" s="2"/>
      <c r="F65" s="2"/>
      <c r="G65" s="2"/>
      <c r="H65" s="2"/>
      <c r="I65" s="2"/>
      <c r="J65" s="2"/>
    </row>
    <row r="66" spans="1:10" s="5" customFormat="1" ht="15.75" customHeight="1" x14ac:dyDescent="0.15">
      <c r="A66" s="276"/>
      <c r="B66" s="2"/>
      <c r="C66" s="2"/>
      <c r="D66" s="2"/>
      <c r="E66" s="2"/>
      <c r="F66" s="2"/>
      <c r="G66" s="2"/>
      <c r="H66" s="2"/>
      <c r="I66" s="2"/>
      <c r="J66" s="2"/>
    </row>
    <row r="67" spans="1:10" s="5" customFormat="1" ht="15.75" customHeight="1" x14ac:dyDescent="0.15">
      <c r="A67" s="276"/>
      <c r="B67" s="2"/>
      <c r="C67" s="2"/>
      <c r="D67" s="2"/>
      <c r="E67" s="2"/>
      <c r="F67" s="2"/>
      <c r="G67" s="2"/>
      <c r="H67" s="2"/>
      <c r="I67" s="2"/>
      <c r="J67" s="2"/>
    </row>
    <row r="68" spans="1:10" s="5" customFormat="1" ht="15.75" customHeight="1" x14ac:dyDescent="0.15">
      <c r="A68" s="276"/>
      <c r="B68" s="2"/>
      <c r="C68" s="2"/>
      <c r="D68" s="2"/>
      <c r="E68" s="2"/>
      <c r="F68" s="2"/>
      <c r="G68" s="2"/>
      <c r="H68" s="2"/>
      <c r="I68" s="2"/>
      <c r="J68" s="2"/>
    </row>
    <row r="69" spans="1:10" s="5" customFormat="1" ht="15.75" customHeight="1" x14ac:dyDescent="0.15">
      <c r="A69" s="276"/>
      <c r="B69" s="2"/>
      <c r="C69" s="2"/>
      <c r="D69" s="2"/>
      <c r="E69" s="2"/>
      <c r="F69" s="2"/>
      <c r="G69" s="2"/>
      <c r="H69" s="2"/>
      <c r="I69" s="2"/>
      <c r="J69" s="2"/>
    </row>
    <row r="70" spans="1:10" s="5" customFormat="1" ht="15.75" customHeight="1" x14ac:dyDescent="0.15">
      <c r="A70" s="276"/>
      <c r="B70" s="2"/>
      <c r="C70" s="2"/>
      <c r="D70" s="2"/>
      <c r="E70" s="2"/>
      <c r="F70" s="2"/>
      <c r="G70" s="2"/>
      <c r="H70" s="2"/>
      <c r="I70" s="2"/>
      <c r="J70" s="2"/>
    </row>
    <row r="71" spans="1:10" s="5" customFormat="1" ht="15.75" customHeight="1" x14ac:dyDescent="0.15">
      <c r="A71" s="276"/>
      <c r="B71" s="2"/>
      <c r="C71" s="2"/>
      <c r="D71" s="2"/>
      <c r="E71" s="2"/>
      <c r="F71" s="2"/>
      <c r="G71" s="2"/>
      <c r="H71" s="2"/>
      <c r="I71" s="2"/>
      <c r="J71" s="2"/>
    </row>
    <row r="72" spans="1:10" s="5" customFormat="1" ht="11.25" x14ac:dyDescent="0.15">
      <c r="A72" s="276"/>
      <c r="B72" s="2"/>
      <c r="C72" s="2"/>
      <c r="D72" s="2"/>
      <c r="E72" s="2"/>
      <c r="F72" s="2"/>
      <c r="G72" s="2"/>
      <c r="H72" s="2"/>
      <c r="I72" s="2"/>
      <c r="J72" s="2"/>
    </row>
    <row r="73" spans="1:10" s="5" customFormat="1" ht="15.75" customHeight="1" x14ac:dyDescent="0.15">
      <c r="A73" s="276"/>
      <c r="B73" s="2"/>
      <c r="C73" s="2"/>
      <c r="D73" s="2"/>
      <c r="E73" s="2"/>
      <c r="F73" s="2"/>
      <c r="G73" s="2"/>
      <c r="H73" s="2"/>
      <c r="I73" s="2"/>
      <c r="J73" s="2"/>
    </row>
    <row r="74" spans="1:10" s="5" customFormat="1" ht="15.75" customHeight="1" x14ac:dyDescent="0.15">
      <c r="A74" s="276"/>
      <c r="B74" s="2"/>
      <c r="C74" s="2"/>
      <c r="D74" s="2"/>
      <c r="E74" s="2"/>
      <c r="F74" s="2"/>
      <c r="G74" s="2"/>
      <c r="H74" s="2"/>
      <c r="I74" s="2"/>
      <c r="J74" s="2"/>
    </row>
    <row r="75" spans="1:10" s="5" customFormat="1" ht="15.75" customHeight="1" x14ac:dyDescent="0.15">
      <c r="A75" s="276"/>
      <c r="B75" s="2"/>
      <c r="C75" s="2"/>
      <c r="D75" s="2"/>
      <c r="E75" s="2"/>
      <c r="F75" s="2"/>
      <c r="G75" s="2"/>
      <c r="H75" s="2"/>
      <c r="I75" s="2"/>
      <c r="J75" s="2"/>
    </row>
    <row r="76" spans="1:10" s="5" customFormat="1" ht="15.75" customHeight="1" x14ac:dyDescent="0.15">
      <c r="A76" s="276"/>
      <c r="B76" s="2"/>
      <c r="C76" s="2"/>
      <c r="D76" s="2"/>
      <c r="E76" s="2"/>
      <c r="F76" s="2"/>
      <c r="G76" s="2"/>
      <c r="H76" s="2"/>
      <c r="I76" s="2"/>
      <c r="J76" s="2"/>
    </row>
    <row r="77" spans="1:10" s="5" customFormat="1" ht="15.75" customHeight="1" x14ac:dyDescent="0.15">
      <c r="A77" s="276"/>
      <c r="B77" s="2"/>
      <c r="C77" s="2"/>
      <c r="D77" s="2"/>
      <c r="E77" s="2"/>
      <c r="F77" s="2"/>
      <c r="G77" s="2"/>
      <c r="H77" s="2"/>
      <c r="I77" s="2"/>
      <c r="J77" s="2"/>
    </row>
    <row r="78" spans="1:10" s="5" customFormat="1" ht="15.75" customHeight="1" x14ac:dyDescent="0.15">
      <c r="A78" s="276"/>
      <c r="B78" s="2"/>
      <c r="C78" s="2"/>
      <c r="D78" s="2"/>
      <c r="E78" s="2"/>
      <c r="F78" s="2"/>
      <c r="G78" s="2"/>
      <c r="H78" s="2"/>
      <c r="I78" s="2"/>
      <c r="J78" s="2"/>
    </row>
    <row r="79" spans="1:10" s="5" customFormat="1" ht="15.75" customHeight="1" x14ac:dyDescent="0.15">
      <c r="A79" s="276"/>
      <c r="B79" s="2"/>
      <c r="C79" s="2"/>
      <c r="D79" s="2"/>
      <c r="E79" s="2"/>
      <c r="F79" s="2"/>
      <c r="G79" s="2"/>
      <c r="H79" s="2"/>
      <c r="I79" s="2"/>
      <c r="J79" s="2"/>
    </row>
    <row r="80" spans="1:10" s="5" customFormat="1" ht="15.75" customHeight="1" x14ac:dyDescent="0.15">
      <c r="A80" s="276"/>
      <c r="B80" s="2"/>
      <c r="C80" s="2"/>
      <c r="D80" s="2"/>
      <c r="E80" s="2"/>
      <c r="F80" s="2"/>
      <c r="G80" s="2"/>
      <c r="H80" s="2"/>
      <c r="I80" s="2"/>
      <c r="J80" s="2"/>
    </row>
    <row r="81" spans="1:10" s="5" customFormat="1" ht="11.25" x14ac:dyDescent="0.15">
      <c r="A81" s="276"/>
      <c r="B81" s="2"/>
      <c r="C81" s="2"/>
      <c r="D81" s="2"/>
      <c r="E81" s="2"/>
      <c r="F81" s="2"/>
      <c r="G81" s="2"/>
      <c r="H81" s="2"/>
      <c r="I81" s="2"/>
      <c r="J81" s="2"/>
    </row>
    <row r="82" spans="1:10" s="5" customFormat="1" ht="15.75" customHeight="1" x14ac:dyDescent="0.15">
      <c r="A82" s="276"/>
      <c r="B82" s="2"/>
      <c r="C82" s="2"/>
      <c r="D82" s="2"/>
      <c r="E82" s="2"/>
      <c r="F82" s="2"/>
      <c r="G82" s="2"/>
      <c r="H82" s="2"/>
      <c r="I82" s="2"/>
      <c r="J82" s="2"/>
    </row>
    <row r="83" spans="1:10" s="5" customFormat="1" ht="15.75" customHeight="1" x14ac:dyDescent="0.15">
      <c r="A83" s="276"/>
      <c r="B83" s="2"/>
      <c r="C83" s="2"/>
      <c r="D83" s="2"/>
      <c r="E83" s="2"/>
      <c r="F83" s="2"/>
      <c r="G83" s="2"/>
      <c r="H83" s="2"/>
      <c r="I83" s="2"/>
      <c r="J83" s="2"/>
    </row>
    <row r="84" spans="1:10" s="5" customFormat="1" ht="15.75" customHeight="1" x14ac:dyDescent="0.15">
      <c r="A84" s="276"/>
      <c r="B84" s="2"/>
      <c r="C84" s="2"/>
      <c r="D84" s="2"/>
      <c r="E84" s="2"/>
      <c r="F84" s="2"/>
      <c r="G84" s="2"/>
      <c r="H84" s="2"/>
      <c r="I84" s="2"/>
      <c r="J84" s="2"/>
    </row>
    <row r="85" spans="1:10" s="5" customFormat="1" ht="15.75" customHeight="1" x14ac:dyDescent="0.15">
      <c r="A85" s="276"/>
      <c r="B85" s="2"/>
      <c r="C85" s="2"/>
      <c r="D85" s="2"/>
      <c r="E85" s="2"/>
      <c r="F85" s="2"/>
      <c r="G85" s="2"/>
      <c r="H85" s="2"/>
      <c r="I85" s="2"/>
      <c r="J85" s="2"/>
    </row>
    <row r="86" spans="1:10" s="5" customFormat="1" ht="15.75" customHeight="1" x14ac:dyDescent="0.15">
      <c r="A86" s="276"/>
      <c r="B86" s="2"/>
      <c r="C86" s="2"/>
      <c r="D86" s="2"/>
      <c r="E86" s="2"/>
      <c r="F86" s="2"/>
      <c r="G86" s="2"/>
      <c r="H86" s="2"/>
      <c r="I86" s="2"/>
      <c r="J86" s="2"/>
    </row>
    <row r="87" spans="1:10" s="5" customFormat="1" ht="15.75" customHeight="1" x14ac:dyDescent="0.15">
      <c r="A87" s="276"/>
      <c r="B87" s="2"/>
      <c r="C87" s="2"/>
      <c r="D87" s="2"/>
      <c r="E87" s="2"/>
      <c r="F87" s="2"/>
      <c r="G87" s="2"/>
      <c r="H87" s="2"/>
      <c r="I87" s="2"/>
      <c r="J87" s="2"/>
    </row>
    <row r="88" spans="1:10" s="5" customFormat="1" ht="15.75" customHeight="1" x14ac:dyDescent="0.15">
      <c r="A88" s="276"/>
      <c r="B88" s="2"/>
      <c r="C88" s="2"/>
      <c r="D88" s="2"/>
      <c r="E88" s="2"/>
      <c r="F88" s="2"/>
      <c r="G88" s="2"/>
      <c r="H88" s="2"/>
      <c r="I88" s="2"/>
      <c r="J88" s="2"/>
    </row>
    <row r="89" spans="1:10" s="5" customFormat="1" ht="15.75" customHeight="1" x14ac:dyDescent="0.15">
      <c r="A89" s="276"/>
      <c r="B89" s="2"/>
      <c r="C89" s="2"/>
      <c r="D89" s="2"/>
      <c r="E89" s="2"/>
      <c r="F89" s="2"/>
      <c r="G89" s="2"/>
      <c r="H89" s="2"/>
      <c r="I89" s="2"/>
      <c r="J89" s="2"/>
    </row>
    <row r="90" spans="1:10" s="5" customFormat="1" ht="15.75" customHeight="1" x14ac:dyDescent="0.15">
      <c r="A90" s="276"/>
      <c r="B90" s="2"/>
      <c r="C90" s="2"/>
      <c r="D90" s="2"/>
      <c r="E90" s="2"/>
      <c r="F90" s="2"/>
      <c r="G90" s="2"/>
      <c r="H90" s="2"/>
      <c r="I90" s="2"/>
      <c r="J90" s="2"/>
    </row>
    <row r="91" spans="1:10" s="5" customFormat="1" ht="15.75" customHeight="1" x14ac:dyDescent="0.15">
      <c r="A91" s="276"/>
      <c r="B91" s="2"/>
      <c r="C91" s="2"/>
      <c r="D91" s="2"/>
      <c r="E91" s="2"/>
      <c r="F91" s="2"/>
      <c r="G91" s="2"/>
      <c r="H91" s="2"/>
      <c r="I91" s="2"/>
      <c r="J91" s="2"/>
    </row>
    <row r="92" spans="1:10" s="5" customFormat="1" ht="15.75" customHeight="1" x14ac:dyDescent="0.15">
      <c r="A92" s="276"/>
      <c r="B92" s="2"/>
      <c r="C92" s="2"/>
      <c r="D92" s="2"/>
      <c r="E92" s="2"/>
      <c r="F92" s="2"/>
      <c r="G92" s="2"/>
      <c r="H92" s="2"/>
      <c r="I92" s="2"/>
      <c r="J92" s="2"/>
    </row>
    <row r="93" spans="1:10" s="5" customFormat="1" ht="15.75" customHeight="1" x14ac:dyDescent="0.15">
      <c r="A93" s="276"/>
      <c r="B93" s="2"/>
      <c r="C93" s="2"/>
      <c r="D93" s="2"/>
      <c r="E93" s="2"/>
      <c r="F93" s="2"/>
      <c r="G93" s="2"/>
      <c r="H93" s="2"/>
      <c r="I93" s="2"/>
      <c r="J93" s="2"/>
    </row>
    <row r="94" spans="1:10" s="5" customFormat="1" ht="15.75" customHeight="1" x14ac:dyDescent="0.15">
      <c r="A94" s="276"/>
      <c r="B94" s="2"/>
      <c r="C94" s="2"/>
      <c r="D94" s="2"/>
      <c r="E94" s="2"/>
      <c r="F94" s="2"/>
      <c r="G94" s="2"/>
      <c r="H94" s="2"/>
      <c r="I94" s="2"/>
      <c r="J94" s="2"/>
    </row>
    <row r="95" spans="1:10" s="5" customFormat="1" ht="15.75" customHeight="1" x14ac:dyDescent="0.15">
      <c r="A95" s="276"/>
      <c r="B95" s="2"/>
      <c r="C95" s="2"/>
      <c r="D95" s="2"/>
      <c r="E95" s="2"/>
      <c r="F95" s="2"/>
      <c r="G95" s="2"/>
      <c r="H95" s="2"/>
      <c r="I95" s="2"/>
      <c r="J95" s="2"/>
    </row>
    <row r="96" spans="1:10" s="5" customFormat="1" ht="15.75" customHeight="1" x14ac:dyDescent="0.15">
      <c r="A96" s="276"/>
      <c r="B96" s="2"/>
      <c r="C96" s="2"/>
      <c r="D96" s="2"/>
      <c r="E96" s="2"/>
      <c r="F96" s="2"/>
      <c r="G96" s="2"/>
      <c r="H96" s="2"/>
      <c r="I96" s="2"/>
      <c r="J96" s="2"/>
    </row>
    <row r="97" spans="1:10" s="5" customFormat="1" ht="15.75" customHeight="1" x14ac:dyDescent="0.15">
      <c r="A97" s="276"/>
      <c r="B97" s="2"/>
      <c r="C97" s="2"/>
      <c r="D97" s="2"/>
      <c r="E97" s="2"/>
      <c r="F97" s="2"/>
      <c r="G97" s="2"/>
      <c r="H97" s="2"/>
      <c r="I97" s="2"/>
      <c r="J97" s="2"/>
    </row>
    <row r="98" spans="1:10" s="5" customFormat="1" ht="15.75" customHeight="1" x14ac:dyDescent="0.15">
      <c r="A98" s="276"/>
      <c r="B98" s="2"/>
      <c r="C98" s="2"/>
      <c r="D98" s="2"/>
      <c r="E98" s="2"/>
      <c r="F98" s="2"/>
      <c r="G98" s="2"/>
      <c r="H98" s="2"/>
      <c r="I98" s="2"/>
      <c r="J98" s="2"/>
    </row>
    <row r="99" spans="1:10" s="5" customFormat="1" ht="15.75" customHeight="1" x14ac:dyDescent="0.15">
      <c r="A99" s="276"/>
      <c r="B99" s="2"/>
      <c r="C99" s="2"/>
      <c r="D99" s="2"/>
      <c r="E99" s="2"/>
      <c r="F99" s="2"/>
      <c r="G99" s="2"/>
      <c r="H99" s="2"/>
      <c r="I99" s="2"/>
      <c r="J99" s="2"/>
    </row>
    <row r="100" spans="1:10" s="5" customFormat="1" ht="15.75" customHeight="1" x14ac:dyDescent="0.15">
      <c r="A100" s="276"/>
      <c r="B100" s="2"/>
      <c r="C100" s="2"/>
      <c r="D100" s="2"/>
      <c r="E100" s="2"/>
      <c r="F100" s="2"/>
      <c r="G100" s="2"/>
      <c r="H100" s="2"/>
      <c r="I100" s="2"/>
      <c r="J100" s="2"/>
    </row>
    <row r="101" spans="1:10" s="5" customFormat="1" ht="15.75" customHeight="1" x14ac:dyDescent="0.15">
      <c r="A101" s="276"/>
      <c r="B101" s="2"/>
      <c r="C101" s="2"/>
      <c r="D101" s="2"/>
      <c r="E101" s="2"/>
      <c r="F101" s="2"/>
      <c r="G101" s="2"/>
      <c r="H101" s="2"/>
      <c r="I101" s="2"/>
      <c r="J101" s="2"/>
    </row>
    <row r="102" spans="1:10" s="5" customFormat="1" ht="15.75" customHeight="1" x14ac:dyDescent="0.15">
      <c r="A102" s="276"/>
      <c r="B102" s="2"/>
      <c r="C102" s="2"/>
      <c r="D102" s="2"/>
      <c r="E102" s="2"/>
      <c r="F102" s="2"/>
      <c r="G102" s="2"/>
      <c r="H102" s="2"/>
      <c r="I102" s="2"/>
      <c r="J102" s="2"/>
    </row>
    <row r="103" spans="1:10" s="5" customFormat="1" ht="15.75" customHeight="1" x14ac:dyDescent="0.15">
      <c r="A103" s="276"/>
      <c r="B103" s="2"/>
      <c r="C103" s="2"/>
      <c r="D103" s="2"/>
      <c r="E103" s="2"/>
      <c r="F103" s="2"/>
      <c r="G103" s="2"/>
      <c r="H103" s="2"/>
      <c r="I103" s="2"/>
      <c r="J103" s="2"/>
    </row>
    <row r="104" spans="1:10" s="5" customFormat="1" ht="15.75" customHeight="1" x14ac:dyDescent="0.15">
      <c r="A104" s="276"/>
      <c r="B104" s="2"/>
      <c r="C104" s="2"/>
      <c r="D104" s="2"/>
      <c r="E104" s="2"/>
      <c r="F104" s="2"/>
      <c r="G104" s="2"/>
      <c r="H104" s="2"/>
      <c r="I104" s="2"/>
      <c r="J104" s="2"/>
    </row>
    <row r="105" spans="1:10" s="5" customFormat="1" ht="15.75" customHeight="1" x14ac:dyDescent="0.15">
      <c r="A105" s="276"/>
      <c r="B105" s="2"/>
      <c r="C105" s="2"/>
      <c r="D105" s="2"/>
      <c r="E105" s="2"/>
      <c r="F105" s="2"/>
      <c r="G105" s="2"/>
      <c r="H105" s="2"/>
      <c r="I105" s="2"/>
      <c r="J105" s="2"/>
    </row>
    <row r="106" spans="1:10" s="5" customFormat="1" ht="15.75" customHeight="1" x14ac:dyDescent="0.15">
      <c r="A106" s="276"/>
      <c r="B106" s="2"/>
      <c r="C106" s="2"/>
      <c r="D106" s="2"/>
      <c r="E106" s="2"/>
      <c r="F106" s="2"/>
      <c r="G106" s="2"/>
      <c r="H106" s="2"/>
      <c r="I106" s="2"/>
      <c r="J106" s="2"/>
    </row>
    <row r="107" spans="1:10" s="5" customFormat="1" ht="15.75" customHeight="1" x14ac:dyDescent="0.15">
      <c r="A107" s="276"/>
      <c r="B107" s="2"/>
      <c r="C107" s="2"/>
      <c r="D107" s="2"/>
      <c r="E107" s="2"/>
      <c r="F107" s="2"/>
      <c r="G107" s="2"/>
      <c r="H107" s="2"/>
      <c r="I107" s="2"/>
      <c r="J107" s="2"/>
    </row>
    <row r="108" spans="1:10" s="5" customFormat="1" ht="15.75" customHeight="1" x14ac:dyDescent="0.15">
      <c r="A108" s="276"/>
      <c r="B108" s="2"/>
      <c r="C108" s="2"/>
      <c r="D108" s="2"/>
      <c r="E108" s="2"/>
      <c r="F108" s="2"/>
      <c r="G108" s="2"/>
      <c r="H108" s="2"/>
      <c r="I108" s="2"/>
      <c r="J108" s="2"/>
    </row>
    <row r="109" spans="1:10" s="5" customFormat="1" ht="28.5" customHeight="1" x14ac:dyDescent="0.15">
      <c r="A109" s="276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6.5" customHeight="1" x14ac:dyDescent="0.15">
      <c r="A110" s="276"/>
    </row>
    <row r="111" spans="1:10" ht="16.5" customHeight="1" x14ac:dyDescent="0.15">
      <c r="A111" s="280"/>
    </row>
  </sheetData>
  <mergeCells count="21">
    <mergeCell ref="H25:H27"/>
    <mergeCell ref="B34:E34"/>
    <mergeCell ref="B32:E32"/>
    <mergeCell ref="B31:E31"/>
    <mergeCell ref="B21:E21"/>
    <mergeCell ref="B30:E30"/>
    <mergeCell ref="B27:E27"/>
    <mergeCell ref="B28:E28"/>
    <mergeCell ref="B29:E29"/>
    <mergeCell ref="B23:E23"/>
    <mergeCell ref="B25:E25"/>
    <mergeCell ref="B14:E14"/>
    <mergeCell ref="B19:E19"/>
    <mergeCell ref="B10:E10"/>
    <mergeCell ref="B11:E11"/>
    <mergeCell ref="B12:E12"/>
    <mergeCell ref="B13:E13"/>
    <mergeCell ref="B16:E16"/>
    <mergeCell ref="B15:E15"/>
    <mergeCell ref="B17:E17"/>
    <mergeCell ref="B18:E18"/>
  </mergeCells>
  <conditionalFormatting sqref="F34">
    <cfRule type="expression" dxfId="0" priority="1">
      <formula>$H$34="Dit bedrag moet in de bandbreedte van minimaal €240.000,- en maximaal €320.000,- liggen!"</formula>
    </cfRule>
  </conditionalFormatting>
  <pageMargins left="0.7" right="0.7" top="0.75" bottom="0.75" header="0.3" footer="0.3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FA7B-EDA2-44CB-9F90-C82522D48081}">
  <sheetPr>
    <pageSetUpPr fitToPage="1"/>
  </sheetPr>
  <dimension ref="A1:AD37"/>
  <sheetViews>
    <sheetView zoomScaleNormal="100" zoomScaleSheetLayoutView="85" zoomScalePageLayoutView="85" workbookViewId="0">
      <selection activeCell="O21" sqref="O21"/>
    </sheetView>
  </sheetViews>
  <sheetFormatPr defaultColWidth="8.85546875" defaultRowHeight="16.5" customHeight="1" x14ac:dyDescent="0.15"/>
  <cols>
    <col min="1" max="1" width="2.7109375" style="33" customWidth="1"/>
    <col min="2" max="2" width="46.140625" style="33" customWidth="1"/>
    <col min="3" max="3" width="14.85546875" style="33" customWidth="1"/>
    <col min="4" max="5" width="14.42578125" style="33" bestFit="1" customWidth="1"/>
    <col min="6" max="6" width="12.28515625" style="33" bestFit="1" customWidth="1"/>
    <col min="7" max="7" width="15.140625" style="33" customWidth="1"/>
    <col min="8" max="8" width="14.5703125" style="33" bestFit="1" customWidth="1"/>
    <col min="9" max="9" width="13.85546875" style="33" bestFit="1" customWidth="1"/>
    <col min="10" max="10" width="11.7109375" style="33" bestFit="1" customWidth="1"/>
    <col min="11" max="11" width="9.85546875" style="33" bestFit="1" customWidth="1"/>
    <col min="12" max="13" width="16" style="33" customWidth="1"/>
    <col min="14" max="14" width="4.85546875" style="33" customWidth="1"/>
    <col min="15" max="15" width="2.7109375" style="33" customWidth="1"/>
    <col min="16" max="27" width="5.42578125" style="33" customWidth="1"/>
    <col min="28" max="28" width="2.85546875" style="33" customWidth="1"/>
    <col min="29" max="16384" width="8.85546875" style="33"/>
  </cols>
  <sheetData>
    <row r="1" spans="1:30" ht="14.25" customHeight="1" x14ac:dyDescent="0.15">
      <c r="A1" s="281"/>
      <c r="B1" s="419" t="str">
        <f>Voorblad!B1</f>
        <v>AANBESTEDING CATERINDIENSTEN MET TENDERNED KENMERK 543816</v>
      </c>
      <c r="C1" s="419"/>
      <c r="D1" s="419"/>
      <c r="E1" s="419"/>
      <c r="F1" s="3"/>
      <c r="G1" s="3"/>
      <c r="H1" s="3"/>
      <c r="I1" s="3"/>
      <c r="J1" s="3"/>
      <c r="K1" s="3"/>
      <c r="L1" s="31"/>
      <c r="M1" s="31"/>
      <c r="N1" s="31"/>
      <c r="O1" s="32"/>
    </row>
    <row r="2" spans="1:30" ht="14.25" customHeight="1" x14ac:dyDescent="0.15">
      <c r="A2" s="281"/>
      <c r="B2" s="114" t="str">
        <f>Voorblad!B2</f>
        <v>BIJLAGE 1. PRIJZENBLAD</v>
      </c>
      <c r="C2" s="114"/>
      <c r="D2" s="3"/>
      <c r="E2" s="3"/>
      <c r="F2" s="3"/>
      <c r="G2" s="3"/>
      <c r="H2" s="3"/>
      <c r="I2" s="3"/>
      <c r="J2" s="3"/>
      <c r="K2" s="3"/>
      <c r="L2" s="31"/>
      <c r="M2" s="31"/>
      <c r="N2" s="31"/>
      <c r="O2" s="32"/>
    </row>
    <row r="3" spans="1:30" ht="14.25" customHeight="1" x14ac:dyDescent="0.15">
      <c r="A3" s="281"/>
      <c r="B3" s="114"/>
      <c r="C3" s="114"/>
      <c r="D3" s="3"/>
      <c r="E3" s="3"/>
      <c r="F3" s="124" t="s">
        <v>2</v>
      </c>
      <c r="G3" s="3"/>
      <c r="H3" s="3"/>
      <c r="I3" s="3"/>
      <c r="J3" s="3"/>
      <c r="K3" s="3"/>
      <c r="L3" s="31"/>
      <c r="M3" s="31"/>
      <c r="N3" s="31"/>
      <c r="O3" s="32"/>
    </row>
    <row r="4" spans="1:30" ht="14.25" customHeight="1" x14ac:dyDescent="0.15">
      <c r="A4" s="281"/>
      <c r="B4" s="34" t="str">
        <f>Voorblad!B4</f>
        <v>Tabblad:</v>
      </c>
      <c r="C4" s="34" t="s">
        <v>34</v>
      </c>
      <c r="F4" s="125"/>
      <c r="G4" s="33" t="s">
        <v>5</v>
      </c>
      <c r="L4" s="31"/>
      <c r="M4" s="31"/>
      <c r="N4" s="31"/>
      <c r="O4" s="32"/>
    </row>
    <row r="5" spans="1:30" ht="14.25" customHeight="1" x14ac:dyDescent="0.15">
      <c r="A5" s="281"/>
      <c r="B5" s="34" t="str">
        <f>Voorblad!B5</f>
        <v>Naam inschrijver:</v>
      </c>
      <c r="C5" s="64" t="str">
        <f>IF(Voorblad!$D$5="","",Voorblad!D5)</f>
        <v/>
      </c>
      <c r="F5" s="126"/>
      <c r="G5" s="33" t="s">
        <v>35</v>
      </c>
      <c r="L5" s="31"/>
      <c r="M5" s="31"/>
      <c r="N5" s="31"/>
      <c r="O5" s="32"/>
    </row>
    <row r="6" spans="1:30" ht="14.25" customHeight="1" x14ac:dyDescent="0.15">
      <c r="A6" s="281"/>
      <c r="B6" s="34" t="str">
        <f>Voorblad!B6</f>
        <v>Datum:</v>
      </c>
      <c r="C6" s="35">
        <f>Voorblad!D6</f>
        <v>45952</v>
      </c>
      <c r="F6" s="127"/>
      <c r="G6" s="33" t="s">
        <v>36</v>
      </c>
      <c r="L6" s="31"/>
      <c r="M6" s="31"/>
      <c r="N6" s="31"/>
      <c r="O6" s="32"/>
    </row>
    <row r="7" spans="1:30" ht="13.9" customHeight="1" x14ac:dyDescent="0.15">
      <c r="A7" s="281"/>
      <c r="B7" s="34" t="str">
        <f>Voorblad!B7</f>
        <v>Versie:</v>
      </c>
      <c r="C7" s="35" t="str">
        <f>Voorblad!D7</f>
        <v>2.0</v>
      </c>
      <c r="L7" s="31"/>
      <c r="M7" s="31"/>
      <c r="N7" s="31"/>
      <c r="O7" s="32"/>
    </row>
    <row r="8" spans="1:30" ht="13.9" customHeight="1" x14ac:dyDescent="0.15">
      <c r="A8" s="281"/>
      <c r="B8" s="34" t="str">
        <f>Voorblad!B8</f>
        <v>Status:</v>
      </c>
      <c r="C8" s="35" t="str">
        <f>Voorblad!D8</f>
        <v>Definitief</v>
      </c>
      <c r="L8" s="31"/>
      <c r="M8" s="31"/>
      <c r="N8" s="31"/>
      <c r="O8" s="32"/>
    </row>
    <row r="9" spans="1:30" ht="14.25" customHeight="1" thickBot="1" x14ac:dyDescent="0.2">
      <c r="A9" s="281"/>
      <c r="L9" s="31"/>
      <c r="M9" s="31"/>
      <c r="N9" s="31"/>
      <c r="O9" s="32"/>
    </row>
    <row r="10" spans="1:30" ht="66.75" customHeight="1" thickBot="1" x14ac:dyDescent="0.2">
      <c r="A10" s="281"/>
      <c r="B10" s="381" t="s">
        <v>37</v>
      </c>
      <c r="C10" s="382" t="s">
        <v>38</v>
      </c>
      <c r="D10" s="382" t="s">
        <v>39</v>
      </c>
      <c r="E10" s="383" t="s">
        <v>40</v>
      </c>
      <c r="F10" s="383" t="s">
        <v>17</v>
      </c>
      <c r="G10" s="383" t="s">
        <v>41</v>
      </c>
      <c r="H10" s="383" t="s">
        <v>42</v>
      </c>
      <c r="I10" s="383" t="s">
        <v>43</v>
      </c>
      <c r="J10" s="383" t="s">
        <v>44</v>
      </c>
      <c r="K10" s="383" t="s">
        <v>45</v>
      </c>
      <c r="L10" s="383" t="s">
        <v>46</v>
      </c>
      <c r="M10" s="384" t="s">
        <v>47</v>
      </c>
      <c r="O10" s="36"/>
    </row>
    <row r="11" spans="1:30" ht="14.25" customHeight="1" x14ac:dyDescent="0.15">
      <c r="A11" s="281"/>
      <c r="B11" s="37"/>
      <c r="C11" s="385"/>
      <c r="D11" s="385"/>
      <c r="E11" s="386"/>
      <c r="F11" s="386"/>
      <c r="G11" s="387"/>
      <c r="H11" s="388"/>
      <c r="I11" s="388"/>
      <c r="J11" s="388"/>
      <c r="K11" s="387"/>
      <c r="L11" s="389"/>
      <c r="M11" s="390"/>
      <c r="O11" s="36"/>
    </row>
    <row r="12" spans="1:30" ht="14.25" customHeight="1" x14ac:dyDescent="0.15">
      <c r="A12" s="281"/>
      <c r="B12" s="38" t="s">
        <v>48</v>
      </c>
      <c r="C12" s="391"/>
      <c r="D12" s="392"/>
      <c r="E12" s="386"/>
      <c r="F12" s="386"/>
      <c r="G12" s="387"/>
      <c r="H12" s="39"/>
      <c r="I12" s="39"/>
      <c r="J12" s="39"/>
      <c r="K12" s="40"/>
      <c r="L12" s="389"/>
      <c r="M12" s="390"/>
      <c r="O12" s="36"/>
    </row>
    <row r="13" spans="1:30" ht="14.25" customHeight="1" x14ac:dyDescent="0.15">
      <c r="A13" s="281"/>
      <c r="B13" s="41" t="s">
        <v>49</v>
      </c>
      <c r="C13" s="128">
        <v>2500</v>
      </c>
      <c r="D13" s="129"/>
      <c r="E13" s="130"/>
      <c r="F13" s="129"/>
      <c r="G13" s="131">
        <f>SUM(E13)</f>
        <v>0</v>
      </c>
      <c r="H13" s="132"/>
      <c r="I13" s="132"/>
      <c r="J13" s="132"/>
      <c r="K13" s="133">
        <f>G13+(H13*D13)+(E13*I13)+(J13*F13)</f>
        <v>0</v>
      </c>
      <c r="L13" s="134"/>
      <c r="M13" s="135">
        <f>C13*G13</f>
        <v>0</v>
      </c>
      <c r="O13" s="36"/>
      <c r="AD13" s="42"/>
    </row>
    <row r="14" spans="1:30" ht="14.25" customHeight="1" x14ac:dyDescent="0.15">
      <c r="A14" s="281"/>
      <c r="B14" s="41" t="s">
        <v>50</v>
      </c>
      <c r="C14" s="136">
        <v>1500</v>
      </c>
      <c r="D14" s="137"/>
      <c r="E14" s="138"/>
      <c r="F14" s="137"/>
      <c r="G14" s="139">
        <f>SUM(E14)</f>
        <v>0</v>
      </c>
      <c r="H14" s="140"/>
      <c r="I14" s="140"/>
      <c r="J14" s="140"/>
      <c r="K14" s="141">
        <f>G14+(H14*D14)+(E14*I14)+(J14*F14)</f>
        <v>0</v>
      </c>
      <c r="L14" s="142"/>
      <c r="M14" s="135">
        <f>C14*G14</f>
        <v>0</v>
      </c>
      <c r="O14" s="36"/>
      <c r="AD14" s="42"/>
    </row>
    <row r="15" spans="1:30" ht="14.25" customHeight="1" x14ac:dyDescent="0.15">
      <c r="A15" s="281"/>
      <c r="B15" s="41"/>
      <c r="D15" s="43"/>
      <c r="E15" s="44"/>
      <c r="F15" s="43"/>
      <c r="G15" s="44"/>
      <c r="H15" s="45"/>
      <c r="I15" s="45"/>
      <c r="J15" s="45"/>
      <c r="K15" s="46"/>
      <c r="L15" s="47"/>
      <c r="M15" s="393"/>
      <c r="O15" s="36"/>
      <c r="AD15" s="42"/>
    </row>
    <row r="16" spans="1:30" ht="14.25" customHeight="1" x14ac:dyDescent="0.15">
      <c r="A16" s="281"/>
      <c r="B16" s="38" t="s">
        <v>51</v>
      </c>
      <c r="C16" s="394"/>
      <c r="D16" s="48"/>
      <c r="E16" s="48"/>
      <c r="F16" s="48"/>
      <c r="G16" s="48"/>
      <c r="H16" s="49"/>
      <c r="I16" s="49"/>
      <c r="J16" s="49"/>
      <c r="K16" s="40"/>
      <c r="L16" s="50"/>
      <c r="M16" s="395"/>
      <c r="O16" s="36"/>
      <c r="AD16" s="42"/>
    </row>
    <row r="17" spans="1:30" ht="14.25" customHeight="1" x14ac:dyDescent="0.15">
      <c r="A17" s="281"/>
      <c r="B17" s="41" t="s">
        <v>52</v>
      </c>
      <c r="C17" s="128">
        <v>550</v>
      </c>
      <c r="D17" s="130"/>
      <c r="E17" s="130"/>
      <c r="F17" s="130"/>
      <c r="G17" s="131">
        <f>SUM(D17:F17)</f>
        <v>0</v>
      </c>
      <c r="H17" s="132"/>
      <c r="I17" s="132"/>
      <c r="J17" s="132"/>
      <c r="K17" s="133">
        <f>G17+(H17*D17)+(E17*I17)+(J17*F17)</f>
        <v>0</v>
      </c>
      <c r="L17" s="143">
        <v>6.75</v>
      </c>
      <c r="M17" s="135">
        <f t="shared" ref="M17:M21" si="0">C17*G17</f>
        <v>0</v>
      </c>
      <c r="O17" s="379" t="str">
        <f>IF(K17&gt;L17,"De maximale VVP incl. btw mag niet overschreden worden!","")</f>
        <v/>
      </c>
      <c r="AD17" s="42"/>
    </row>
    <row r="18" spans="1:30" ht="13.9" customHeight="1" x14ac:dyDescent="0.15">
      <c r="A18" s="281"/>
      <c r="B18" s="41" t="s">
        <v>53</v>
      </c>
      <c r="C18" s="144">
        <v>50</v>
      </c>
      <c r="D18" s="145"/>
      <c r="E18" s="145"/>
      <c r="F18" s="145"/>
      <c r="G18" s="146">
        <f t="shared" ref="G18" si="1">SUM(D18:F18)</f>
        <v>0</v>
      </c>
      <c r="H18" s="147"/>
      <c r="I18" s="147"/>
      <c r="J18" s="147"/>
      <c r="K18" s="148">
        <f t="shared" ref="K18" si="2">G18+(H18*D18)+(E18*I18)+(J18*F18)</f>
        <v>0</v>
      </c>
      <c r="L18" s="149">
        <v>7.5</v>
      </c>
      <c r="M18" s="135">
        <f t="shared" si="0"/>
        <v>0</v>
      </c>
      <c r="O18" s="379" t="str">
        <f>IF(K18&gt;L18,"De maximale VVP incl. btw mag niet overschreden worden!","")</f>
        <v/>
      </c>
    </row>
    <row r="19" spans="1:30" ht="13.9" customHeight="1" x14ac:dyDescent="0.15">
      <c r="A19" s="281"/>
      <c r="B19" s="41" t="s">
        <v>54</v>
      </c>
      <c r="C19" s="144">
        <v>2000</v>
      </c>
      <c r="D19" s="145"/>
      <c r="E19" s="145"/>
      <c r="F19" s="145"/>
      <c r="G19" s="146">
        <f t="shared" ref="G19:G21" si="3">SUM(D19:F19)</f>
        <v>0</v>
      </c>
      <c r="H19" s="147"/>
      <c r="I19" s="147"/>
      <c r="J19" s="147"/>
      <c r="K19" s="148">
        <f t="shared" ref="K19:K21" si="4">G19+(H19*D19)+(E19*I19)+(J19*F19)</f>
        <v>0</v>
      </c>
      <c r="L19" s="149">
        <v>9</v>
      </c>
      <c r="M19" s="135">
        <f t="shared" si="0"/>
        <v>0</v>
      </c>
      <c r="O19" s="379" t="str">
        <f>IF(K19&gt;L19,"De maximale VVP incl. btw mag niet overschreden worden!","")</f>
        <v/>
      </c>
    </row>
    <row r="20" spans="1:30" ht="13.9" customHeight="1" x14ac:dyDescent="0.15">
      <c r="A20" s="281"/>
      <c r="B20" s="41" t="s">
        <v>55</v>
      </c>
      <c r="C20" s="144">
        <v>75</v>
      </c>
      <c r="D20" s="145"/>
      <c r="E20" s="145"/>
      <c r="F20" s="145"/>
      <c r="G20" s="146">
        <f>SUM(D20:F20)</f>
        <v>0</v>
      </c>
      <c r="H20" s="147"/>
      <c r="I20" s="147"/>
      <c r="J20" s="147"/>
      <c r="K20" s="148">
        <f t="shared" si="4"/>
        <v>0</v>
      </c>
      <c r="L20" s="149">
        <v>7</v>
      </c>
      <c r="M20" s="135">
        <f t="shared" si="0"/>
        <v>0</v>
      </c>
      <c r="O20" s="379" t="str">
        <f>IF(K20&gt;L20,"De maximale VVP incl. btw mag niet overschreden worden!","")</f>
        <v/>
      </c>
    </row>
    <row r="21" spans="1:30" ht="13.9" customHeight="1" x14ac:dyDescent="0.15">
      <c r="A21" s="281"/>
      <c r="B21" s="41" t="s">
        <v>56</v>
      </c>
      <c r="C21" s="136">
        <v>330</v>
      </c>
      <c r="D21" s="138"/>
      <c r="E21" s="138"/>
      <c r="F21" s="138"/>
      <c r="G21" s="139">
        <f t="shared" si="3"/>
        <v>0</v>
      </c>
      <c r="H21" s="140"/>
      <c r="I21" s="140"/>
      <c r="J21" s="140"/>
      <c r="K21" s="141">
        <f t="shared" si="4"/>
        <v>0</v>
      </c>
      <c r="L21" s="142"/>
      <c r="M21" s="135">
        <f t="shared" si="0"/>
        <v>0</v>
      </c>
      <c r="O21" s="36"/>
    </row>
    <row r="22" spans="1:30" ht="13.9" customHeight="1" x14ac:dyDescent="0.15">
      <c r="A22" s="281"/>
      <c r="B22" s="41"/>
      <c r="C22" s="396"/>
      <c r="D22" s="396"/>
      <c r="E22" s="51"/>
      <c r="F22" s="51"/>
      <c r="G22" s="43"/>
      <c r="H22" s="52"/>
      <c r="I22" s="52"/>
      <c r="J22" s="52"/>
      <c r="K22" s="387"/>
      <c r="L22" s="397"/>
      <c r="M22" s="398"/>
      <c r="O22" s="36"/>
    </row>
    <row r="23" spans="1:30" ht="14.25" customHeight="1" x14ac:dyDescent="0.15">
      <c r="A23" s="281"/>
      <c r="B23" s="38" t="s">
        <v>57</v>
      </c>
      <c r="C23" s="385"/>
      <c r="D23" s="48"/>
      <c r="E23" s="48"/>
      <c r="F23" s="48"/>
      <c r="G23" s="48"/>
      <c r="H23" s="49"/>
      <c r="I23" s="49"/>
      <c r="J23" s="49"/>
      <c r="K23" s="40"/>
      <c r="L23" s="50"/>
      <c r="M23" s="395"/>
      <c r="O23" s="36"/>
      <c r="AD23" s="42"/>
    </row>
    <row r="24" spans="1:30" ht="14.25" customHeight="1" x14ac:dyDescent="0.15">
      <c r="A24" s="281"/>
      <c r="B24" s="41" t="s">
        <v>58</v>
      </c>
      <c r="C24" s="128">
        <v>350</v>
      </c>
      <c r="D24" s="130"/>
      <c r="E24" s="130"/>
      <c r="F24" s="130"/>
      <c r="G24" s="131">
        <f t="shared" ref="G24:G29" si="5">SUM(D24:F24)</f>
        <v>0</v>
      </c>
      <c r="H24" s="132"/>
      <c r="I24" s="132"/>
      <c r="J24" s="132"/>
      <c r="K24" s="133">
        <f t="shared" ref="K24:K29" si="6">G24+(H24*D24)+(E24*I24)+(J24*F24)</f>
        <v>0</v>
      </c>
      <c r="L24" s="134"/>
      <c r="M24" s="135">
        <f t="shared" ref="M24:M29" si="7">C24*G24</f>
        <v>0</v>
      </c>
      <c r="O24" s="36"/>
      <c r="AD24" s="42"/>
    </row>
    <row r="25" spans="1:30" ht="14.25" customHeight="1" x14ac:dyDescent="0.15">
      <c r="A25" s="281"/>
      <c r="B25" s="41" t="s">
        <v>59</v>
      </c>
      <c r="C25" s="144">
        <v>20</v>
      </c>
      <c r="D25" s="145"/>
      <c r="E25" s="145"/>
      <c r="F25" s="145"/>
      <c r="G25" s="146">
        <f t="shared" si="5"/>
        <v>0</v>
      </c>
      <c r="H25" s="147"/>
      <c r="I25" s="147"/>
      <c r="J25" s="147"/>
      <c r="K25" s="148">
        <f t="shared" si="6"/>
        <v>0</v>
      </c>
      <c r="L25" s="150"/>
      <c r="M25" s="135">
        <f t="shared" si="7"/>
        <v>0</v>
      </c>
      <c r="O25" s="36"/>
      <c r="AD25" s="42"/>
    </row>
    <row r="26" spans="1:30" ht="14.25" customHeight="1" x14ac:dyDescent="0.15">
      <c r="A26" s="281"/>
      <c r="B26" s="41" t="s">
        <v>60</v>
      </c>
      <c r="C26" s="144">
        <v>2000</v>
      </c>
      <c r="D26" s="145"/>
      <c r="E26" s="145"/>
      <c r="F26" s="145"/>
      <c r="G26" s="146">
        <f t="shared" si="5"/>
        <v>0</v>
      </c>
      <c r="H26" s="147"/>
      <c r="I26" s="147"/>
      <c r="J26" s="147"/>
      <c r="K26" s="148">
        <f t="shared" si="6"/>
        <v>0</v>
      </c>
      <c r="L26" s="150"/>
      <c r="M26" s="135">
        <f t="shared" si="7"/>
        <v>0</v>
      </c>
      <c r="O26" s="36"/>
      <c r="AD26" s="42"/>
    </row>
    <row r="27" spans="1:30" ht="14.25" customHeight="1" x14ac:dyDescent="0.15">
      <c r="A27" s="281"/>
      <c r="B27" s="41" t="s">
        <v>61</v>
      </c>
      <c r="C27" s="144">
        <v>30</v>
      </c>
      <c r="D27" s="145"/>
      <c r="E27" s="145"/>
      <c r="F27" s="145"/>
      <c r="G27" s="146">
        <f t="shared" si="5"/>
        <v>0</v>
      </c>
      <c r="H27" s="147"/>
      <c r="I27" s="147"/>
      <c r="J27" s="147"/>
      <c r="K27" s="148">
        <f t="shared" si="6"/>
        <v>0</v>
      </c>
      <c r="L27" s="150"/>
      <c r="M27" s="135">
        <f t="shared" si="7"/>
        <v>0</v>
      </c>
      <c r="O27" s="36"/>
      <c r="AD27" s="42"/>
    </row>
    <row r="28" spans="1:30" ht="14.25" customHeight="1" x14ac:dyDescent="0.15">
      <c r="A28" s="281"/>
      <c r="B28" s="41" t="s">
        <v>62</v>
      </c>
      <c r="C28" s="144">
        <v>3300</v>
      </c>
      <c r="D28" s="145"/>
      <c r="E28" s="145"/>
      <c r="F28" s="145"/>
      <c r="G28" s="146">
        <f t="shared" si="5"/>
        <v>0</v>
      </c>
      <c r="H28" s="147"/>
      <c r="I28" s="147"/>
      <c r="J28" s="147"/>
      <c r="K28" s="148">
        <f t="shared" si="6"/>
        <v>0</v>
      </c>
      <c r="L28" s="150"/>
      <c r="M28" s="135">
        <f t="shared" si="7"/>
        <v>0</v>
      </c>
      <c r="O28" s="36"/>
      <c r="AD28" s="42"/>
    </row>
    <row r="29" spans="1:30" ht="14.25" customHeight="1" x14ac:dyDescent="0.15">
      <c r="A29" s="281"/>
      <c r="B29" s="41" t="s">
        <v>63</v>
      </c>
      <c r="C29" s="136">
        <v>800</v>
      </c>
      <c r="D29" s="138"/>
      <c r="E29" s="138"/>
      <c r="F29" s="138"/>
      <c r="G29" s="139">
        <f t="shared" si="5"/>
        <v>0</v>
      </c>
      <c r="H29" s="140"/>
      <c r="I29" s="140"/>
      <c r="J29" s="140"/>
      <c r="K29" s="141">
        <f t="shared" si="6"/>
        <v>0</v>
      </c>
      <c r="L29" s="142"/>
      <c r="M29" s="135">
        <f t="shared" si="7"/>
        <v>0</v>
      </c>
      <c r="O29" s="36"/>
      <c r="AD29" s="42"/>
    </row>
    <row r="30" spans="1:30" ht="14.25" customHeight="1" thickBot="1" x14ac:dyDescent="0.2">
      <c r="A30" s="281"/>
      <c r="B30" s="54"/>
      <c r="C30" s="55"/>
      <c r="D30" s="55"/>
      <c r="E30" s="56"/>
      <c r="F30" s="56"/>
      <c r="G30" s="57"/>
      <c r="H30" s="58"/>
      <c r="I30" s="58"/>
      <c r="J30" s="58"/>
      <c r="K30" s="57"/>
      <c r="L30" s="59"/>
      <c r="M30" s="399"/>
      <c r="N30" s="60"/>
      <c r="O30" s="281"/>
    </row>
    <row r="31" spans="1:30" ht="14.25" customHeight="1" thickBot="1" x14ac:dyDescent="0.2">
      <c r="A31" s="281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281"/>
    </row>
    <row r="32" spans="1:30" ht="14.25" customHeight="1" thickBot="1" x14ac:dyDescent="0.2">
      <c r="A32" s="281"/>
      <c r="B32" s="377"/>
      <c r="D32" s="60"/>
      <c r="E32" s="60"/>
      <c r="F32" s="61"/>
      <c r="G32" s="380"/>
      <c r="H32" s="377" t="s">
        <v>64</v>
      </c>
      <c r="K32" s="60"/>
      <c r="L32" s="62"/>
      <c r="M32" s="123">
        <f>SUM(M13:M29)</f>
        <v>0</v>
      </c>
      <c r="N32" s="60"/>
      <c r="O32" s="281"/>
    </row>
    <row r="33" spans="1:15" ht="14.25" customHeight="1" x14ac:dyDescent="0.15">
      <c r="A33" s="281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281"/>
    </row>
    <row r="34" spans="1:15" ht="14.25" customHeight="1" x14ac:dyDescent="0.15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</row>
    <row r="37" spans="1:15" ht="16.5" customHeight="1" x14ac:dyDescent="0.15">
      <c r="B37" s="63"/>
    </row>
  </sheetData>
  <mergeCells count="1">
    <mergeCell ref="B1:E1"/>
  </mergeCells>
  <pageMargins left="0.7" right="0.7" top="0.75" bottom="0.75" header="0.3" footer="0.3"/>
  <pageSetup paperSize="9" scale="43" fitToHeight="0" orientation="landscape" r:id="rId1"/>
  <ignoredErrors>
    <ignoredError sqref="G20:G21 G24:G29 G17:G19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2"/>
  <sheetViews>
    <sheetView topLeftCell="A23" zoomScaleNormal="100" zoomScaleSheetLayoutView="85" zoomScalePageLayoutView="85" workbookViewId="0">
      <selection activeCell="A40" sqref="A40"/>
    </sheetView>
  </sheetViews>
  <sheetFormatPr defaultColWidth="9.140625" defaultRowHeight="16.5" customHeight="1" x14ac:dyDescent="0.15"/>
  <cols>
    <col min="1" max="1" width="2.7109375" style="5" customWidth="1"/>
    <col min="2" max="2" width="42.140625" style="5" customWidth="1"/>
    <col min="3" max="3" width="18.5703125" style="5" customWidth="1"/>
    <col min="4" max="4" width="12.7109375" style="5" customWidth="1"/>
    <col min="5" max="5" width="10.7109375" style="5" customWidth="1"/>
    <col min="6" max="6" width="14" style="5" customWidth="1"/>
    <col min="7" max="8" width="14.28515625" style="5" customWidth="1"/>
    <col min="9" max="9" width="13.85546875" style="5" customWidth="1"/>
    <col min="10" max="10" width="16.5703125" style="5" customWidth="1"/>
    <col min="11" max="11" width="3.28515625" style="5" customWidth="1"/>
    <col min="12" max="12" width="2.85546875" style="5" customWidth="1"/>
    <col min="13" max="16384" width="9.140625" style="5"/>
  </cols>
  <sheetData>
    <row r="1" spans="1:12" ht="14.25" customHeight="1" x14ac:dyDescent="0.15">
      <c r="A1" s="276"/>
      <c r="B1" s="115" t="s">
        <v>65</v>
      </c>
      <c r="C1" s="73"/>
      <c r="D1" s="73"/>
      <c r="E1" s="73"/>
      <c r="F1" s="73"/>
      <c r="G1" s="73"/>
      <c r="H1" s="73"/>
      <c r="I1" s="73"/>
      <c r="J1" s="73"/>
      <c r="K1" s="73"/>
      <c r="L1" s="276"/>
    </row>
    <row r="2" spans="1:12" ht="14.25" customHeight="1" x14ac:dyDescent="0.15">
      <c r="A2" s="276"/>
      <c r="B2" s="115" t="s">
        <v>1</v>
      </c>
      <c r="C2" s="73"/>
      <c r="D2" s="73"/>
      <c r="E2" s="73"/>
      <c r="F2" s="73"/>
      <c r="G2" s="73"/>
      <c r="H2" s="73"/>
      <c r="I2" s="73"/>
      <c r="J2" s="73"/>
      <c r="K2" s="73"/>
      <c r="L2" s="276"/>
    </row>
    <row r="3" spans="1:12" ht="14.25" customHeight="1" x14ac:dyDescent="0.15">
      <c r="A3" s="276"/>
      <c r="B3" s="1"/>
      <c r="C3" s="73"/>
      <c r="D3" s="73"/>
      <c r="E3" s="73"/>
      <c r="F3" s="279"/>
      <c r="G3" s="279"/>
      <c r="H3" s="73"/>
      <c r="I3" s="73"/>
      <c r="J3" s="73"/>
      <c r="K3" s="73"/>
      <c r="L3" s="276"/>
    </row>
    <row r="4" spans="1:12" ht="14.25" customHeight="1" x14ac:dyDescent="0.15">
      <c r="A4" s="276"/>
      <c r="B4" s="1" t="s">
        <v>3</v>
      </c>
      <c r="C4" s="98" t="s">
        <v>16</v>
      </c>
      <c r="D4" s="73"/>
      <c r="E4" s="124" t="s">
        <v>2</v>
      </c>
      <c r="F4" s="3"/>
      <c r="G4" s="279"/>
      <c r="H4" s="73"/>
      <c r="I4" s="73"/>
      <c r="J4" s="73"/>
      <c r="K4" s="73"/>
      <c r="L4" s="276"/>
    </row>
    <row r="5" spans="1:12" ht="14.25" customHeight="1" x14ac:dyDescent="0.15">
      <c r="A5" s="276"/>
      <c r="B5" s="1" t="s">
        <v>6</v>
      </c>
      <c r="C5" s="217" t="str">
        <f>'Integraal uurtarief banqueting'!$C$5</f>
        <v/>
      </c>
      <c r="D5" s="73"/>
      <c r="E5" s="125"/>
      <c r="F5" s="33" t="s">
        <v>5</v>
      </c>
      <c r="G5" s="279"/>
      <c r="H5" s="73"/>
      <c r="I5" s="73"/>
      <c r="J5" s="73"/>
      <c r="K5" s="73"/>
      <c r="L5" s="276"/>
    </row>
    <row r="6" spans="1:12" ht="14.25" customHeight="1" x14ac:dyDescent="0.15">
      <c r="A6" s="276"/>
      <c r="B6" s="1" t="s">
        <v>8</v>
      </c>
      <c r="C6" s="99">
        <f>Voorblad!$D$6</f>
        <v>45952</v>
      </c>
      <c r="D6" s="73"/>
      <c r="E6" s="126"/>
      <c r="F6" s="33" t="s">
        <v>35</v>
      </c>
      <c r="G6" s="73"/>
      <c r="H6" s="73"/>
      <c r="I6" s="73"/>
      <c r="J6" s="73"/>
      <c r="K6" s="73"/>
      <c r="L6" s="276"/>
    </row>
    <row r="7" spans="1:12" ht="14.25" customHeight="1" x14ac:dyDescent="0.15">
      <c r="A7" s="276"/>
      <c r="B7" s="1" t="s">
        <v>10</v>
      </c>
      <c r="C7" s="98" t="str">
        <f>Voorblad!D7</f>
        <v>2.0</v>
      </c>
      <c r="D7" s="73"/>
      <c r="E7" s="73"/>
      <c r="F7" s="73"/>
      <c r="G7" s="73"/>
      <c r="H7" s="73"/>
      <c r="I7" s="73"/>
      <c r="J7" s="73"/>
      <c r="K7" s="73"/>
      <c r="L7" s="276"/>
    </row>
    <row r="8" spans="1:12" ht="14.25" customHeight="1" x14ac:dyDescent="0.15">
      <c r="A8" s="276"/>
      <c r="B8" s="1" t="s">
        <v>11</v>
      </c>
      <c r="C8" s="98" t="str">
        <f>Voorblad!D8</f>
        <v>Definitief</v>
      </c>
      <c r="D8" s="73"/>
      <c r="E8" s="73"/>
      <c r="F8" s="73"/>
      <c r="G8" s="73"/>
      <c r="H8" s="73"/>
      <c r="I8" s="73"/>
      <c r="J8" s="73"/>
      <c r="K8" s="73"/>
      <c r="L8" s="276"/>
    </row>
    <row r="9" spans="1:12" ht="14.25" customHeight="1" thickBot="1" x14ac:dyDescent="0.2">
      <c r="A9" s="276"/>
      <c r="B9" s="279"/>
      <c r="C9" s="279"/>
      <c r="D9" s="73"/>
      <c r="E9" s="73"/>
      <c r="F9" s="73"/>
      <c r="G9" s="73"/>
      <c r="H9" s="73"/>
      <c r="I9" s="73"/>
      <c r="J9" s="73"/>
      <c r="K9" s="73"/>
      <c r="L9" s="276"/>
    </row>
    <row r="10" spans="1:12" ht="28.15" customHeight="1" thickBot="1" x14ac:dyDescent="0.2">
      <c r="A10" s="276"/>
      <c r="B10" s="420" t="s">
        <v>66</v>
      </c>
      <c r="C10" s="421"/>
      <c r="D10" s="421"/>
      <c r="E10" s="421"/>
      <c r="F10" s="421"/>
      <c r="G10" s="421"/>
      <c r="H10" s="421"/>
      <c r="I10" s="421"/>
      <c r="J10" s="422"/>
      <c r="K10" s="284"/>
      <c r="L10" s="276"/>
    </row>
    <row r="11" spans="1:12" ht="28.15" customHeight="1" x14ac:dyDescent="0.15">
      <c r="A11" s="276"/>
      <c r="B11" s="78" t="s">
        <v>67</v>
      </c>
      <c r="C11" s="79" t="s">
        <v>68</v>
      </c>
      <c r="D11" s="80" t="s">
        <v>69</v>
      </c>
      <c r="E11" s="79" t="s">
        <v>70</v>
      </c>
      <c r="F11" s="79" t="s">
        <v>71</v>
      </c>
      <c r="G11" s="79" t="s">
        <v>72</v>
      </c>
      <c r="H11" s="79" t="s">
        <v>73</v>
      </c>
      <c r="I11" s="81" t="s">
        <v>74</v>
      </c>
      <c r="J11" s="82" t="s">
        <v>75</v>
      </c>
      <c r="K11" s="284"/>
      <c r="L11" s="276"/>
    </row>
    <row r="12" spans="1:12" ht="14.45" customHeight="1" x14ac:dyDescent="0.15">
      <c r="A12" s="276"/>
      <c r="B12" s="83" t="s">
        <v>76</v>
      </c>
      <c r="C12" s="285"/>
      <c r="D12" s="286"/>
      <c r="E12" s="287"/>
      <c r="F12" s="287"/>
      <c r="G12" s="287"/>
      <c r="H12" s="287"/>
      <c r="I12" s="288"/>
      <c r="J12" s="289"/>
      <c r="K12" s="284"/>
      <c r="L12" s="276"/>
    </row>
    <row r="13" spans="1:12" ht="14.45" customHeight="1" x14ac:dyDescent="0.15">
      <c r="A13" s="276"/>
      <c r="B13" s="188"/>
      <c r="C13" s="290"/>
      <c r="D13" s="291"/>
      <c r="E13" s="292"/>
      <c r="F13" s="292"/>
      <c r="G13" s="293">
        <f t="shared" ref="G13:G18" si="0">E13*F13</f>
        <v>0</v>
      </c>
      <c r="H13" s="294">
        <v>252</v>
      </c>
      <c r="I13" s="295">
        <f>E13*H13</f>
        <v>0</v>
      </c>
      <c r="J13" s="296">
        <f>D13*I13</f>
        <v>0</v>
      </c>
      <c r="K13" s="284"/>
      <c r="L13" s="276"/>
    </row>
    <row r="14" spans="1:12" ht="14.45" customHeight="1" x14ac:dyDescent="0.15">
      <c r="A14" s="276"/>
      <c r="B14" s="189"/>
      <c r="C14" s="297"/>
      <c r="D14" s="298"/>
      <c r="E14" s="299"/>
      <c r="F14" s="299"/>
      <c r="G14" s="300">
        <f>E14*F14</f>
        <v>0</v>
      </c>
      <c r="H14" s="301">
        <v>252</v>
      </c>
      <c r="I14" s="302">
        <f t="shared" ref="I14:I16" si="1">E14*H14</f>
        <v>0</v>
      </c>
      <c r="J14" s="303">
        <f>D14*I14</f>
        <v>0</v>
      </c>
      <c r="K14" s="284"/>
      <c r="L14" s="276"/>
    </row>
    <row r="15" spans="1:12" ht="14.45" customHeight="1" x14ac:dyDescent="0.15">
      <c r="A15" s="276"/>
      <c r="B15" s="189"/>
      <c r="C15" s="297"/>
      <c r="D15" s="298"/>
      <c r="E15" s="299"/>
      <c r="F15" s="299"/>
      <c r="G15" s="300">
        <f t="shared" si="0"/>
        <v>0</v>
      </c>
      <c r="H15" s="301">
        <v>252</v>
      </c>
      <c r="I15" s="302">
        <f t="shared" si="1"/>
        <v>0</v>
      </c>
      <c r="J15" s="303">
        <f>D15*I15</f>
        <v>0</v>
      </c>
      <c r="K15" s="284"/>
      <c r="L15" s="276"/>
    </row>
    <row r="16" spans="1:12" ht="14.45" customHeight="1" x14ac:dyDescent="0.15">
      <c r="A16" s="276"/>
      <c r="B16" s="189"/>
      <c r="C16" s="297"/>
      <c r="D16" s="298"/>
      <c r="E16" s="299"/>
      <c r="F16" s="299"/>
      <c r="G16" s="300">
        <f t="shared" si="0"/>
        <v>0</v>
      </c>
      <c r="H16" s="301">
        <v>252</v>
      </c>
      <c r="I16" s="302">
        <f t="shared" si="1"/>
        <v>0</v>
      </c>
      <c r="J16" s="303">
        <f>D16*I16</f>
        <v>0</v>
      </c>
      <c r="K16" s="284"/>
      <c r="L16" s="276"/>
    </row>
    <row r="17" spans="1:12" ht="14.45" customHeight="1" x14ac:dyDescent="0.15">
      <c r="A17" s="276"/>
      <c r="B17" s="189"/>
      <c r="C17" s="297"/>
      <c r="D17" s="298"/>
      <c r="E17" s="299"/>
      <c r="F17" s="299"/>
      <c r="G17" s="300">
        <f t="shared" si="0"/>
        <v>0</v>
      </c>
      <c r="H17" s="301">
        <v>252</v>
      </c>
      <c r="I17" s="302">
        <f>E17*H17</f>
        <v>0</v>
      </c>
      <c r="J17" s="303">
        <f>D17*I17</f>
        <v>0</v>
      </c>
      <c r="K17" s="284"/>
      <c r="L17" s="276"/>
    </row>
    <row r="18" spans="1:12" ht="14.45" customHeight="1" x14ac:dyDescent="0.15">
      <c r="A18" s="276"/>
      <c r="B18" s="190"/>
      <c r="C18" s="304"/>
      <c r="D18" s="305"/>
      <c r="E18" s="306"/>
      <c r="F18" s="306"/>
      <c r="G18" s="307">
        <f t="shared" si="0"/>
        <v>0</v>
      </c>
      <c r="H18" s="308">
        <v>252</v>
      </c>
      <c r="I18" s="309">
        <f>E18*H18</f>
        <v>0</v>
      </c>
      <c r="J18" s="310">
        <f t="shared" ref="J18" si="2">D18*I18</f>
        <v>0</v>
      </c>
      <c r="K18" s="284"/>
      <c r="L18" s="276"/>
    </row>
    <row r="19" spans="1:12" ht="14.45" customHeight="1" x14ac:dyDescent="0.15">
      <c r="A19" s="276"/>
      <c r="B19" s="83" t="s">
        <v>77</v>
      </c>
      <c r="C19" s="285"/>
      <c r="D19" s="286"/>
      <c r="E19" s="287"/>
      <c r="F19" s="287"/>
      <c r="G19" s="287"/>
      <c r="H19" s="287"/>
      <c r="I19" s="288"/>
      <c r="J19" s="289"/>
      <c r="K19" s="284"/>
      <c r="L19" s="276"/>
    </row>
    <row r="20" spans="1:12" ht="14.45" customHeight="1" x14ac:dyDescent="0.15">
      <c r="A20" s="276"/>
      <c r="B20" s="188"/>
      <c r="C20" s="290"/>
      <c r="D20" s="291"/>
      <c r="E20" s="292"/>
      <c r="F20" s="292"/>
      <c r="G20" s="293">
        <f t="shared" ref="G20:G22" si="3">E20*F20</f>
        <v>0</v>
      </c>
      <c r="H20" s="294">
        <v>252</v>
      </c>
      <c r="I20" s="295">
        <f t="shared" ref="I20:I22" si="4">E20*H20</f>
        <v>0</v>
      </c>
      <c r="J20" s="296">
        <f t="shared" ref="J20:J22" si="5">D20*I20</f>
        <v>0</v>
      </c>
      <c r="K20" s="284"/>
      <c r="L20" s="276"/>
    </row>
    <row r="21" spans="1:12" ht="14.45" customHeight="1" x14ac:dyDescent="0.15">
      <c r="A21" s="276"/>
      <c r="B21" s="189"/>
      <c r="C21" s="297"/>
      <c r="D21" s="298"/>
      <c r="E21" s="299"/>
      <c r="F21" s="299"/>
      <c r="G21" s="300">
        <f t="shared" si="3"/>
        <v>0</v>
      </c>
      <c r="H21" s="301">
        <v>252</v>
      </c>
      <c r="I21" s="302">
        <f t="shared" si="4"/>
        <v>0</v>
      </c>
      <c r="J21" s="303">
        <f t="shared" si="5"/>
        <v>0</v>
      </c>
      <c r="K21" s="284"/>
      <c r="L21" s="276"/>
    </row>
    <row r="22" spans="1:12" ht="14.45" customHeight="1" x14ac:dyDescent="0.15">
      <c r="A22" s="276"/>
      <c r="B22" s="190"/>
      <c r="C22" s="304"/>
      <c r="D22" s="305"/>
      <c r="E22" s="306"/>
      <c r="F22" s="306"/>
      <c r="G22" s="307">
        <f t="shared" si="3"/>
        <v>0</v>
      </c>
      <c r="H22" s="308">
        <v>252</v>
      </c>
      <c r="I22" s="309">
        <f t="shared" si="4"/>
        <v>0</v>
      </c>
      <c r="J22" s="310">
        <f t="shared" si="5"/>
        <v>0</v>
      </c>
      <c r="K22" s="284"/>
      <c r="L22" s="276"/>
    </row>
    <row r="23" spans="1:12" ht="14.45" customHeight="1" x14ac:dyDescent="0.15">
      <c r="A23" s="276"/>
      <c r="B23" s="84" t="s">
        <v>78</v>
      </c>
      <c r="C23" s="97"/>
      <c r="D23" s="311"/>
      <c r="E23" s="287"/>
      <c r="F23" s="287"/>
      <c r="G23" s="287"/>
      <c r="H23" s="287"/>
      <c r="I23" s="288"/>
      <c r="J23" s="289"/>
      <c r="K23" s="284"/>
      <c r="L23" s="276"/>
    </row>
    <row r="24" spans="1:12" ht="14.45" customHeight="1" x14ac:dyDescent="0.15">
      <c r="A24" s="276"/>
      <c r="B24" s="312"/>
      <c r="C24" s="290"/>
      <c r="D24" s="291"/>
      <c r="E24" s="292"/>
      <c r="F24" s="292"/>
      <c r="G24" s="293">
        <f t="shared" ref="G24:G26" si="6">E24*F24</f>
        <v>0</v>
      </c>
      <c r="H24" s="294">
        <v>252</v>
      </c>
      <c r="I24" s="295">
        <f>E24*H24</f>
        <v>0</v>
      </c>
      <c r="J24" s="296">
        <f>D24*I24</f>
        <v>0</v>
      </c>
      <c r="K24" s="284"/>
      <c r="L24" s="276"/>
    </row>
    <row r="25" spans="1:12" ht="14.45" customHeight="1" x14ac:dyDescent="0.15">
      <c r="A25" s="276"/>
      <c r="B25" s="313"/>
      <c r="C25" s="297"/>
      <c r="D25" s="298"/>
      <c r="E25" s="299"/>
      <c r="F25" s="299"/>
      <c r="G25" s="300">
        <f t="shared" ref="G25" si="7">E25*F25</f>
        <v>0</v>
      </c>
      <c r="H25" s="301">
        <v>252</v>
      </c>
      <c r="I25" s="302">
        <f>E25*H25</f>
        <v>0</v>
      </c>
      <c r="J25" s="303">
        <f>D25*I25</f>
        <v>0</v>
      </c>
      <c r="K25" s="284"/>
      <c r="L25" s="276"/>
    </row>
    <row r="26" spans="1:12" ht="14.45" customHeight="1" x14ac:dyDescent="0.15">
      <c r="A26" s="276"/>
      <c r="B26" s="313"/>
      <c r="C26" s="297"/>
      <c r="D26" s="298"/>
      <c r="E26" s="299"/>
      <c r="F26" s="299"/>
      <c r="G26" s="300">
        <f t="shared" si="6"/>
        <v>0</v>
      </c>
      <c r="H26" s="301">
        <v>252</v>
      </c>
      <c r="I26" s="302">
        <f>E26*H26</f>
        <v>0</v>
      </c>
      <c r="J26" s="303">
        <f>D26*I26</f>
        <v>0</v>
      </c>
      <c r="K26" s="284"/>
      <c r="L26" s="276"/>
    </row>
    <row r="27" spans="1:12" ht="14.45" customHeight="1" x14ac:dyDescent="0.15">
      <c r="A27" s="276"/>
      <c r="B27" s="314"/>
      <c r="C27" s="304"/>
      <c r="D27" s="305"/>
      <c r="E27" s="306"/>
      <c r="F27" s="306"/>
      <c r="G27" s="307">
        <f>E27*F27</f>
        <v>0</v>
      </c>
      <c r="H27" s="308">
        <v>252</v>
      </c>
      <c r="I27" s="309">
        <f>E27*H27</f>
        <v>0</v>
      </c>
      <c r="J27" s="310">
        <f>D27*I27</f>
        <v>0</v>
      </c>
      <c r="K27" s="284"/>
      <c r="L27" s="276"/>
    </row>
    <row r="28" spans="1:12" ht="14.45" customHeight="1" thickBot="1" x14ac:dyDescent="0.2">
      <c r="A28" s="276"/>
      <c r="B28" s="315"/>
      <c r="C28" s="316"/>
      <c r="D28" s="317"/>
      <c r="E28" s="318"/>
      <c r="F28" s="318"/>
      <c r="G28" s="287"/>
      <c r="H28" s="287"/>
      <c r="I28" s="288"/>
      <c r="J28" s="289"/>
      <c r="K28" s="284"/>
      <c r="L28" s="276"/>
    </row>
    <row r="29" spans="1:12" ht="14.45" customHeight="1" thickBot="1" x14ac:dyDescent="0.2">
      <c r="A29" s="276"/>
      <c r="B29" s="187" t="s">
        <v>79</v>
      </c>
      <c r="C29" s="85"/>
      <c r="D29" s="87"/>
      <c r="E29" s="184">
        <f>SUM(E12:E28)</f>
        <v>0</v>
      </c>
      <c r="F29" s="88"/>
      <c r="G29" s="184">
        <f>SUM(G12:G28)</f>
        <v>0</v>
      </c>
      <c r="H29" s="86"/>
      <c r="I29" s="185">
        <f>SUM(I12:I28)</f>
        <v>0</v>
      </c>
      <c r="J29" s="186">
        <f>SUM(J12:J28)</f>
        <v>0</v>
      </c>
      <c r="K29" s="284"/>
      <c r="L29" s="276"/>
    </row>
    <row r="30" spans="1:12" ht="14.45" customHeight="1" thickBot="1" x14ac:dyDescent="0.2">
      <c r="A30" s="276"/>
      <c r="B30" s="319"/>
      <c r="C30" s="320"/>
      <c r="D30" s="320"/>
      <c r="E30" s="320"/>
      <c r="F30" s="320"/>
      <c r="G30" s="320"/>
      <c r="H30" s="320"/>
      <c r="I30" s="89"/>
      <c r="J30" s="321"/>
      <c r="K30" s="284"/>
      <c r="L30" s="276"/>
    </row>
    <row r="31" spans="1:12" ht="28.15" customHeight="1" thickBot="1" x14ac:dyDescent="0.2">
      <c r="A31" s="276"/>
      <c r="B31" s="420" t="s">
        <v>80</v>
      </c>
      <c r="C31" s="421"/>
      <c r="D31" s="421"/>
      <c r="E31" s="421"/>
      <c r="F31" s="421"/>
      <c r="G31" s="421"/>
      <c r="H31" s="421"/>
      <c r="I31" s="421"/>
      <c r="J31" s="422"/>
      <c r="K31" s="284"/>
      <c r="L31" s="276"/>
    </row>
    <row r="32" spans="1:12" ht="28.15" customHeight="1" x14ac:dyDescent="0.15">
      <c r="A32" s="276"/>
      <c r="B32" s="78" t="s">
        <v>67</v>
      </c>
      <c r="C32" s="79" t="s">
        <v>68</v>
      </c>
      <c r="D32" s="80" t="s">
        <v>69</v>
      </c>
      <c r="E32" s="79" t="s">
        <v>70</v>
      </c>
      <c r="F32" s="79" t="s">
        <v>71</v>
      </c>
      <c r="G32" s="79" t="s">
        <v>72</v>
      </c>
      <c r="H32" s="79" t="s">
        <v>73</v>
      </c>
      <c r="I32" s="81" t="s">
        <v>74</v>
      </c>
      <c r="J32" s="82" t="s">
        <v>75</v>
      </c>
      <c r="K32" s="284"/>
      <c r="L32" s="276"/>
    </row>
    <row r="33" spans="1:12" ht="14.45" customHeight="1" x14ac:dyDescent="0.15">
      <c r="A33" s="276"/>
      <c r="B33" s="83"/>
      <c r="C33" s="285"/>
      <c r="D33" s="286"/>
      <c r="E33" s="287"/>
      <c r="F33" s="287"/>
      <c r="G33" s="287"/>
      <c r="H33" s="287"/>
      <c r="I33" s="288"/>
      <c r="J33" s="289"/>
      <c r="K33" s="284"/>
      <c r="L33" s="276"/>
    </row>
    <row r="34" spans="1:12" ht="14.45" customHeight="1" x14ac:dyDescent="0.15">
      <c r="A34" s="276"/>
      <c r="B34" s="188"/>
      <c r="C34" s="290"/>
      <c r="D34" s="291"/>
      <c r="E34" s="292"/>
      <c r="F34" s="292"/>
      <c r="G34" s="293">
        <f>E34*F34</f>
        <v>0</v>
      </c>
      <c r="H34" s="294">
        <v>252</v>
      </c>
      <c r="I34" s="295">
        <f>E34*H34</f>
        <v>0</v>
      </c>
      <c r="J34" s="296">
        <f>D34*I34</f>
        <v>0</v>
      </c>
      <c r="K34" s="284"/>
      <c r="L34" s="276"/>
    </row>
    <row r="35" spans="1:12" ht="14.45" customHeight="1" x14ac:dyDescent="0.15">
      <c r="A35" s="276"/>
      <c r="B35" s="189"/>
      <c r="C35" s="297"/>
      <c r="D35" s="298"/>
      <c r="E35" s="299"/>
      <c r="F35" s="299"/>
      <c r="G35" s="300">
        <f>E35*F35</f>
        <v>0</v>
      </c>
      <c r="H35" s="301">
        <v>252</v>
      </c>
      <c r="I35" s="302">
        <f>E35*H35</f>
        <v>0</v>
      </c>
      <c r="J35" s="303">
        <f>D35*I35</f>
        <v>0</v>
      </c>
      <c r="K35" s="284"/>
      <c r="L35" s="276"/>
    </row>
    <row r="36" spans="1:12" ht="14.45" customHeight="1" x14ac:dyDescent="0.15">
      <c r="A36" s="276"/>
      <c r="B36" s="190"/>
      <c r="C36" s="304"/>
      <c r="D36" s="305"/>
      <c r="E36" s="306"/>
      <c r="F36" s="306"/>
      <c r="G36" s="307">
        <f>E36*F36</f>
        <v>0</v>
      </c>
      <c r="H36" s="308">
        <v>252</v>
      </c>
      <c r="I36" s="309">
        <f t="shared" ref="I36" si="8">E36*H36</f>
        <v>0</v>
      </c>
      <c r="J36" s="310">
        <f>D36*I36</f>
        <v>0</v>
      </c>
      <c r="K36" s="284"/>
      <c r="L36" s="276"/>
    </row>
    <row r="37" spans="1:12" ht="14.45" customHeight="1" thickBot="1" x14ac:dyDescent="0.2">
      <c r="A37" s="276"/>
      <c r="B37" s="90"/>
      <c r="C37" s="287"/>
      <c r="D37" s="287"/>
      <c r="E37" s="287"/>
      <c r="F37" s="287"/>
      <c r="G37" s="287"/>
      <c r="H37" s="287"/>
      <c r="I37" s="91"/>
      <c r="J37" s="289"/>
      <c r="K37" s="284"/>
      <c r="L37" s="276"/>
    </row>
    <row r="38" spans="1:12" ht="14.45" customHeight="1" thickBot="1" x14ac:dyDescent="0.2">
      <c r="A38" s="276"/>
      <c r="B38" s="187" t="s">
        <v>81</v>
      </c>
      <c r="C38" s="85"/>
      <c r="D38" s="87"/>
      <c r="E38" s="184">
        <f>SUM(E33:E37)</f>
        <v>0</v>
      </c>
      <c r="F38" s="88"/>
      <c r="G38" s="184">
        <f>SUM(G33:G37)</f>
        <v>0</v>
      </c>
      <c r="H38" s="86"/>
      <c r="I38" s="185">
        <f>SUM(I33:I37)</f>
        <v>0</v>
      </c>
      <c r="J38" s="186">
        <f>SUM(J33:J37)</f>
        <v>0</v>
      </c>
      <c r="K38" s="284"/>
      <c r="L38" s="276"/>
    </row>
    <row r="39" spans="1:12" ht="14.45" customHeight="1" x14ac:dyDescent="0.15">
      <c r="A39" s="276"/>
      <c r="B39" s="92"/>
      <c r="C39" s="93"/>
      <c r="D39" s="95"/>
      <c r="E39" s="96"/>
      <c r="F39" s="96"/>
      <c r="G39" s="96"/>
      <c r="H39" s="94"/>
      <c r="I39" s="96"/>
      <c r="J39" s="95"/>
      <c r="K39" s="284"/>
      <c r="L39" s="276"/>
    </row>
    <row r="40" spans="1:12" ht="16.5" customHeight="1" x14ac:dyDescent="0.15">
      <c r="A40" s="276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6"/>
    </row>
    <row r="41" spans="1:12" ht="16.5" customHeight="1" x14ac:dyDescent="0.15">
      <c r="A41" s="276"/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6"/>
    </row>
    <row r="42" spans="1:12" ht="16.5" customHeight="1" x14ac:dyDescent="0.15">
      <c r="A42" s="279"/>
      <c r="B42" s="279"/>
      <c r="C42" s="279"/>
      <c r="D42" s="279"/>
      <c r="E42" s="279"/>
      <c r="F42" s="279"/>
      <c r="G42" s="279"/>
      <c r="H42" s="279"/>
      <c r="I42" s="279"/>
      <c r="J42" s="279"/>
      <c r="K42" s="279"/>
      <c r="L42" s="276"/>
    </row>
    <row r="43" spans="1:12" ht="16.5" customHeight="1" x14ac:dyDescent="0.15">
      <c r="A43" s="279"/>
      <c r="B43" s="279"/>
      <c r="C43" s="279"/>
      <c r="D43" s="279"/>
      <c r="E43" s="279"/>
      <c r="F43" s="279"/>
      <c r="G43" s="279"/>
      <c r="H43" s="279"/>
      <c r="I43" s="279"/>
      <c r="J43" s="279"/>
      <c r="K43" s="279"/>
      <c r="L43" s="276"/>
    </row>
    <row r="44" spans="1:12" ht="16.5" customHeight="1" x14ac:dyDescent="0.15">
      <c r="A44" s="279"/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6"/>
    </row>
    <row r="45" spans="1:12" ht="16.5" customHeight="1" x14ac:dyDescent="0.15">
      <c r="A45" s="279"/>
      <c r="B45" s="279"/>
      <c r="C45" s="279"/>
      <c r="D45" s="279"/>
      <c r="E45" s="279"/>
      <c r="F45" s="279"/>
      <c r="G45" s="279"/>
      <c r="H45" s="279"/>
      <c r="I45" s="279"/>
      <c r="J45" s="279"/>
      <c r="K45" s="279"/>
      <c r="L45" s="276"/>
    </row>
    <row r="46" spans="1:12" ht="16.5" customHeight="1" x14ac:dyDescent="0.15">
      <c r="A46" s="279"/>
      <c r="B46" s="279"/>
      <c r="C46" s="279"/>
      <c r="D46" s="279"/>
      <c r="E46" s="279"/>
      <c r="F46" s="279"/>
      <c r="G46" s="279"/>
      <c r="H46" s="279"/>
      <c r="I46" s="279"/>
      <c r="J46" s="279"/>
      <c r="K46" s="279"/>
      <c r="L46" s="276"/>
    </row>
    <row r="47" spans="1:12" ht="16.5" customHeight="1" x14ac:dyDescent="0.15">
      <c r="A47" s="279"/>
      <c r="B47" s="279"/>
      <c r="C47" s="279"/>
      <c r="D47" s="279"/>
      <c r="E47" s="279"/>
      <c r="F47" s="279"/>
      <c r="G47" s="279"/>
      <c r="H47" s="279"/>
      <c r="I47" s="279"/>
      <c r="J47" s="279"/>
      <c r="K47" s="279"/>
      <c r="L47" s="276"/>
    </row>
    <row r="48" spans="1:12" ht="16.5" customHeight="1" x14ac:dyDescent="0.15">
      <c r="A48" s="279"/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76"/>
    </row>
    <row r="49" spans="1:12" ht="16.5" customHeight="1" x14ac:dyDescent="0.15">
      <c r="A49" s="279"/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6"/>
    </row>
    <row r="50" spans="1:12" ht="16.5" customHeight="1" x14ac:dyDescent="0.15">
      <c r="A50" s="279"/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6"/>
    </row>
    <row r="51" spans="1:12" ht="16.5" customHeight="1" x14ac:dyDescent="0.15">
      <c r="A51" s="279"/>
      <c r="B51" s="279"/>
      <c r="C51" s="279"/>
      <c r="D51" s="279"/>
      <c r="E51" s="279"/>
      <c r="F51" s="279"/>
      <c r="G51" s="279"/>
      <c r="H51" s="279"/>
      <c r="I51" s="279"/>
      <c r="J51" s="279"/>
      <c r="K51" s="279"/>
      <c r="L51" s="276"/>
    </row>
    <row r="52" spans="1:12" ht="16.5" customHeight="1" x14ac:dyDescent="0.15">
      <c r="A52" s="279"/>
      <c r="B52" s="279"/>
      <c r="C52" s="279"/>
      <c r="D52" s="279"/>
      <c r="E52" s="279"/>
      <c r="F52" s="279"/>
      <c r="G52" s="279"/>
      <c r="H52" s="279"/>
      <c r="I52" s="279"/>
      <c r="J52" s="279"/>
      <c r="K52" s="279"/>
      <c r="L52" s="276"/>
    </row>
    <row r="53" spans="1:12" ht="16.5" customHeight="1" x14ac:dyDescent="0.15">
      <c r="A53" s="279"/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6"/>
    </row>
    <row r="54" spans="1:12" ht="16.5" customHeight="1" x14ac:dyDescent="0.15">
      <c r="A54" s="279"/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6"/>
    </row>
    <row r="55" spans="1:12" ht="16.5" customHeight="1" x14ac:dyDescent="0.15">
      <c r="A55" s="279"/>
      <c r="B55" s="279"/>
      <c r="C55" s="279"/>
      <c r="D55" s="279"/>
      <c r="E55" s="279"/>
      <c r="F55" s="279"/>
      <c r="G55" s="279"/>
      <c r="H55" s="279"/>
      <c r="I55" s="279"/>
      <c r="J55" s="279"/>
      <c r="K55" s="279"/>
      <c r="L55" s="276"/>
    </row>
    <row r="56" spans="1:12" ht="16.5" customHeight="1" x14ac:dyDescent="0.15">
      <c r="A56" s="279"/>
      <c r="B56" s="279"/>
      <c r="C56" s="279"/>
      <c r="D56" s="279"/>
      <c r="E56" s="279"/>
      <c r="F56" s="279"/>
      <c r="G56" s="279"/>
      <c r="H56" s="279"/>
      <c r="I56" s="279"/>
      <c r="J56" s="279"/>
      <c r="K56" s="279"/>
      <c r="L56" s="276"/>
    </row>
    <row r="57" spans="1:12" ht="16.5" customHeight="1" x14ac:dyDescent="0.15">
      <c r="A57" s="279"/>
      <c r="B57" s="279"/>
      <c r="C57" s="279"/>
      <c r="D57" s="279"/>
      <c r="E57" s="279"/>
      <c r="F57" s="279"/>
      <c r="G57" s="279"/>
      <c r="H57" s="279"/>
      <c r="I57" s="279"/>
      <c r="J57" s="279"/>
      <c r="K57" s="279"/>
      <c r="L57" s="276"/>
    </row>
    <row r="58" spans="1:12" ht="16.5" customHeight="1" x14ac:dyDescent="0.15">
      <c r="A58" s="279"/>
      <c r="B58" s="279"/>
      <c r="C58" s="279"/>
      <c r="D58" s="279"/>
      <c r="E58" s="279"/>
      <c r="F58" s="279"/>
      <c r="G58" s="279"/>
      <c r="H58" s="279"/>
      <c r="I58" s="279"/>
      <c r="J58" s="279"/>
      <c r="K58" s="279"/>
      <c r="L58" s="276"/>
    </row>
    <row r="59" spans="1:12" ht="16.5" customHeight="1" x14ac:dyDescent="0.15">
      <c r="A59" s="279"/>
      <c r="B59" s="279"/>
      <c r="C59" s="279"/>
      <c r="D59" s="279"/>
      <c r="E59" s="279"/>
      <c r="F59" s="279"/>
      <c r="G59" s="279"/>
      <c r="H59" s="279"/>
      <c r="I59" s="279"/>
      <c r="J59" s="279"/>
      <c r="K59" s="279"/>
      <c r="L59" s="276"/>
    </row>
    <row r="60" spans="1:12" ht="16.5" customHeight="1" x14ac:dyDescent="0.15">
      <c r="A60" s="279"/>
      <c r="B60" s="279"/>
      <c r="C60" s="279"/>
      <c r="D60" s="279"/>
      <c r="E60" s="279"/>
      <c r="F60" s="279"/>
      <c r="G60" s="279"/>
      <c r="H60" s="279"/>
      <c r="I60" s="279"/>
      <c r="J60" s="279"/>
      <c r="K60" s="279"/>
      <c r="L60" s="276"/>
    </row>
    <row r="61" spans="1:12" ht="16.5" customHeight="1" x14ac:dyDescent="0.15">
      <c r="A61" s="279"/>
      <c r="B61" s="279"/>
      <c r="C61" s="279"/>
      <c r="D61" s="279"/>
      <c r="E61" s="279"/>
      <c r="F61" s="279"/>
      <c r="G61" s="279"/>
      <c r="H61" s="279"/>
      <c r="I61" s="279"/>
      <c r="J61" s="279"/>
      <c r="K61" s="279"/>
      <c r="L61" s="276"/>
    </row>
    <row r="62" spans="1:12" ht="16.5" customHeight="1" x14ac:dyDescent="0.15">
      <c r="A62" s="279"/>
      <c r="B62" s="279"/>
      <c r="C62" s="279"/>
      <c r="D62" s="279"/>
      <c r="E62" s="279"/>
      <c r="F62" s="279"/>
      <c r="G62" s="279"/>
      <c r="H62" s="279"/>
      <c r="I62" s="279"/>
      <c r="J62" s="279"/>
      <c r="K62" s="279"/>
      <c r="L62" s="276"/>
    </row>
    <row r="63" spans="1:12" ht="16.5" customHeight="1" x14ac:dyDescent="0.15">
      <c r="A63" s="279"/>
      <c r="B63" s="279"/>
      <c r="C63" s="279"/>
      <c r="D63" s="279"/>
      <c r="E63" s="279"/>
      <c r="F63" s="279"/>
      <c r="G63" s="279"/>
      <c r="H63" s="279"/>
      <c r="I63" s="279"/>
      <c r="J63" s="279"/>
      <c r="K63" s="279"/>
      <c r="L63" s="276"/>
    </row>
    <row r="64" spans="1:12" ht="16.5" customHeight="1" x14ac:dyDescent="0.15">
      <c r="A64" s="279"/>
      <c r="B64" s="279"/>
      <c r="C64" s="279"/>
      <c r="D64" s="279"/>
      <c r="E64" s="279"/>
      <c r="F64" s="279"/>
      <c r="G64" s="279"/>
      <c r="H64" s="279"/>
      <c r="I64" s="279"/>
      <c r="J64" s="279"/>
      <c r="K64" s="279"/>
      <c r="L64" s="276"/>
    </row>
    <row r="65" spans="12:12" ht="16.5" customHeight="1" x14ac:dyDescent="0.15">
      <c r="L65" s="276"/>
    </row>
    <row r="66" spans="12:12" ht="16.5" customHeight="1" x14ac:dyDescent="0.15">
      <c r="L66" s="276"/>
    </row>
    <row r="67" spans="12:12" ht="16.5" customHeight="1" x14ac:dyDescent="0.15">
      <c r="L67" s="276"/>
    </row>
    <row r="68" spans="12:12" ht="16.5" customHeight="1" x14ac:dyDescent="0.15">
      <c r="L68" s="276"/>
    </row>
    <row r="69" spans="12:12" ht="16.5" customHeight="1" x14ac:dyDescent="0.15">
      <c r="L69" s="276"/>
    </row>
    <row r="70" spans="12:12" ht="16.5" customHeight="1" x14ac:dyDescent="0.15">
      <c r="L70" s="276"/>
    </row>
    <row r="71" spans="12:12" ht="16.5" customHeight="1" x14ac:dyDescent="0.15">
      <c r="L71" s="276"/>
    </row>
    <row r="72" spans="12:12" ht="16.5" customHeight="1" x14ac:dyDescent="0.15">
      <c r="L72" s="276"/>
    </row>
    <row r="73" spans="12:12" ht="16.5" customHeight="1" x14ac:dyDescent="0.15">
      <c r="L73" s="276"/>
    </row>
    <row r="74" spans="12:12" ht="16.5" customHeight="1" x14ac:dyDescent="0.15">
      <c r="L74" s="276"/>
    </row>
    <row r="75" spans="12:12" ht="16.5" customHeight="1" x14ac:dyDescent="0.15">
      <c r="L75" s="276"/>
    </row>
    <row r="76" spans="12:12" ht="16.5" customHeight="1" x14ac:dyDescent="0.15">
      <c r="L76" s="276"/>
    </row>
    <row r="77" spans="12:12" ht="16.5" customHeight="1" x14ac:dyDescent="0.15">
      <c r="L77" s="276"/>
    </row>
    <row r="78" spans="12:12" ht="16.5" customHeight="1" x14ac:dyDescent="0.15">
      <c r="L78" s="276"/>
    </row>
    <row r="79" spans="12:12" ht="16.5" customHeight="1" x14ac:dyDescent="0.15">
      <c r="L79" s="276"/>
    </row>
    <row r="80" spans="12:12" ht="16.5" customHeight="1" x14ac:dyDescent="0.15">
      <c r="L80" s="276"/>
    </row>
    <row r="81" spans="12:12" ht="16.5" customHeight="1" x14ac:dyDescent="0.15">
      <c r="L81" s="276"/>
    </row>
    <row r="82" spans="12:12" ht="16.5" customHeight="1" x14ac:dyDescent="0.15">
      <c r="L82" s="276"/>
    </row>
    <row r="83" spans="12:12" ht="16.5" customHeight="1" x14ac:dyDescent="0.15">
      <c r="L83" s="276"/>
    </row>
    <row r="84" spans="12:12" ht="16.5" customHeight="1" x14ac:dyDescent="0.15">
      <c r="L84" s="276"/>
    </row>
    <row r="85" spans="12:12" ht="16.5" customHeight="1" x14ac:dyDescent="0.15">
      <c r="L85" s="276"/>
    </row>
    <row r="86" spans="12:12" ht="16.5" customHeight="1" x14ac:dyDescent="0.15">
      <c r="L86" s="276"/>
    </row>
    <row r="87" spans="12:12" ht="16.5" customHeight="1" x14ac:dyDescent="0.15">
      <c r="L87" s="276"/>
    </row>
    <row r="88" spans="12:12" ht="16.5" customHeight="1" x14ac:dyDescent="0.15">
      <c r="L88" s="276"/>
    </row>
    <row r="89" spans="12:12" ht="16.5" customHeight="1" x14ac:dyDescent="0.15">
      <c r="L89" s="276"/>
    </row>
    <row r="90" spans="12:12" ht="16.5" customHeight="1" x14ac:dyDescent="0.15">
      <c r="L90" s="276"/>
    </row>
    <row r="91" spans="12:12" ht="16.5" customHeight="1" x14ac:dyDescent="0.15">
      <c r="L91" s="276"/>
    </row>
    <row r="92" spans="12:12" ht="16.5" customHeight="1" x14ac:dyDescent="0.15">
      <c r="L92" s="276"/>
    </row>
    <row r="93" spans="12:12" ht="16.5" customHeight="1" x14ac:dyDescent="0.15">
      <c r="L93" s="276"/>
    </row>
    <row r="94" spans="12:12" ht="16.5" customHeight="1" x14ac:dyDescent="0.15">
      <c r="L94" s="276"/>
    </row>
    <row r="95" spans="12:12" ht="16.5" customHeight="1" x14ac:dyDescent="0.15">
      <c r="L95" s="276"/>
    </row>
    <row r="96" spans="12:12" ht="16.5" customHeight="1" x14ac:dyDescent="0.15">
      <c r="L96" s="276"/>
    </row>
    <row r="97" spans="12:12" ht="16.5" customHeight="1" x14ac:dyDescent="0.15">
      <c r="L97" s="276"/>
    </row>
    <row r="98" spans="12:12" ht="16.5" customHeight="1" x14ac:dyDescent="0.15">
      <c r="L98" s="276"/>
    </row>
    <row r="99" spans="12:12" ht="16.5" customHeight="1" x14ac:dyDescent="0.15">
      <c r="L99" s="276"/>
    </row>
    <row r="100" spans="12:12" ht="16.5" customHeight="1" x14ac:dyDescent="0.15">
      <c r="L100" s="276"/>
    </row>
    <row r="101" spans="12:12" ht="16.5" customHeight="1" x14ac:dyDescent="0.15">
      <c r="L101" s="276"/>
    </row>
    <row r="102" spans="12:12" ht="16.5" customHeight="1" x14ac:dyDescent="0.15">
      <c r="L102" s="276"/>
    </row>
    <row r="103" spans="12:12" ht="16.5" customHeight="1" x14ac:dyDescent="0.15">
      <c r="L103" s="276"/>
    </row>
    <row r="104" spans="12:12" ht="16.5" customHeight="1" x14ac:dyDescent="0.15">
      <c r="L104" s="276"/>
    </row>
    <row r="105" spans="12:12" ht="16.5" customHeight="1" x14ac:dyDescent="0.15">
      <c r="L105" s="276"/>
    </row>
    <row r="106" spans="12:12" ht="16.5" customHeight="1" x14ac:dyDescent="0.15">
      <c r="L106" s="276"/>
    </row>
    <row r="107" spans="12:12" ht="16.5" customHeight="1" x14ac:dyDescent="0.15">
      <c r="L107" s="276"/>
    </row>
    <row r="108" spans="12:12" ht="16.5" customHeight="1" x14ac:dyDescent="0.15">
      <c r="L108" s="276"/>
    </row>
    <row r="109" spans="12:12" ht="16.5" customHeight="1" x14ac:dyDescent="0.15">
      <c r="L109" s="276"/>
    </row>
    <row r="110" spans="12:12" ht="16.5" customHeight="1" x14ac:dyDescent="0.15">
      <c r="L110" s="276"/>
    </row>
    <row r="111" spans="12:12" ht="16.5" customHeight="1" x14ac:dyDescent="0.15">
      <c r="L111" s="276"/>
    </row>
    <row r="112" spans="12:12" ht="16.5" customHeight="1" x14ac:dyDescent="0.15">
      <c r="L112" s="276"/>
    </row>
    <row r="113" spans="12:12" ht="16.5" customHeight="1" x14ac:dyDescent="0.15">
      <c r="L113" s="276"/>
    </row>
    <row r="114" spans="12:12" ht="16.5" customHeight="1" x14ac:dyDescent="0.15">
      <c r="L114" s="276"/>
    </row>
    <row r="115" spans="12:12" ht="16.5" customHeight="1" x14ac:dyDescent="0.15">
      <c r="L115" s="276"/>
    </row>
    <row r="116" spans="12:12" ht="16.5" customHeight="1" x14ac:dyDescent="0.15">
      <c r="L116" s="276"/>
    </row>
    <row r="117" spans="12:12" ht="16.5" customHeight="1" x14ac:dyDescent="0.15">
      <c r="L117" s="276"/>
    </row>
    <row r="118" spans="12:12" ht="16.5" customHeight="1" x14ac:dyDescent="0.15">
      <c r="L118" s="276"/>
    </row>
    <row r="119" spans="12:12" ht="16.5" customHeight="1" x14ac:dyDescent="0.15">
      <c r="L119" s="276"/>
    </row>
    <row r="120" spans="12:12" ht="16.5" customHeight="1" x14ac:dyDescent="0.15">
      <c r="L120" s="276"/>
    </row>
    <row r="121" spans="12:12" ht="16.5" customHeight="1" x14ac:dyDescent="0.15">
      <c r="L121" s="276"/>
    </row>
    <row r="122" spans="12:12" ht="16.5" customHeight="1" x14ac:dyDescent="0.15">
      <c r="L122" s="276"/>
    </row>
    <row r="123" spans="12:12" ht="16.5" customHeight="1" x14ac:dyDescent="0.15">
      <c r="L123" s="276"/>
    </row>
    <row r="124" spans="12:12" ht="16.5" customHeight="1" x14ac:dyDescent="0.15">
      <c r="L124" s="276"/>
    </row>
    <row r="125" spans="12:12" ht="16.5" customHeight="1" x14ac:dyDescent="0.15">
      <c r="L125" s="276"/>
    </row>
    <row r="126" spans="12:12" ht="16.5" customHeight="1" x14ac:dyDescent="0.15">
      <c r="L126" s="276"/>
    </row>
    <row r="127" spans="12:12" ht="16.5" customHeight="1" x14ac:dyDescent="0.15">
      <c r="L127" s="276"/>
    </row>
    <row r="128" spans="12:12" ht="16.5" customHeight="1" x14ac:dyDescent="0.15">
      <c r="L128" s="276"/>
    </row>
    <row r="129" spans="12:12" ht="16.5" customHeight="1" x14ac:dyDescent="0.15">
      <c r="L129" s="276"/>
    </row>
    <row r="130" spans="12:12" ht="16.5" customHeight="1" x14ac:dyDescent="0.15">
      <c r="L130" s="276"/>
    </row>
    <row r="131" spans="12:12" ht="16.5" customHeight="1" x14ac:dyDescent="0.15">
      <c r="L131" s="276"/>
    </row>
    <row r="132" spans="12:12" ht="16.5" customHeight="1" x14ac:dyDescent="0.15">
      <c r="L132" s="276"/>
    </row>
    <row r="133" spans="12:12" ht="16.5" customHeight="1" x14ac:dyDescent="0.15">
      <c r="L133" s="276"/>
    </row>
    <row r="134" spans="12:12" ht="16.5" customHeight="1" x14ac:dyDescent="0.15">
      <c r="L134" s="276"/>
    </row>
    <row r="135" spans="12:12" ht="16.5" customHeight="1" x14ac:dyDescent="0.15">
      <c r="L135" s="276"/>
    </row>
    <row r="136" spans="12:12" ht="16.5" customHeight="1" x14ac:dyDescent="0.15">
      <c r="L136" s="276"/>
    </row>
    <row r="137" spans="12:12" ht="16.5" customHeight="1" x14ac:dyDescent="0.15">
      <c r="L137" s="276"/>
    </row>
    <row r="138" spans="12:12" ht="16.5" customHeight="1" x14ac:dyDescent="0.15">
      <c r="L138" s="276"/>
    </row>
    <row r="139" spans="12:12" ht="16.5" customHeight="1" x14ac:dyDescent="0.15">
      <c r="L139" s="276"/>
    </row>
    <row r="140" spans="12:12" ht="16.5" customHeight="1" x14ac:dyDescent="0.15">
      <c r="L140" s="276"/>
    </row>
    <row r="141" spans="12:12" ht="16.5" customHeight="1" x14ac:dyDescent="0.15">
      <c r="L141" s="276"/>
    </row>
    <row r="142" spans="12:12" ht="16.5" customHeight="1" x14ac:dyDescent="0.15">
      <c r="L142" s="276"/>
    </row>
    <row r="143" spans="12:12" ht="16.5" customHeight="1" x14ac:dyDescent="0.15">
      <c r="L143" s="276"/>
    </row>
    <row r="144" spans="12:12" ht="16.5" customHeight="1" x14ac:dyDescent="0.15">
      <c r="L144" s="276"/>
    </row>
    <row r="145" spans="12:12" ht="16.5" customHeight="1" x14ac:dyDescent="0.15">
      <c r="L145" s="276"/>
    </row>
    <row r="146" spans="12:12" ht="16.5" customHeight="1" x14ac:dyDescent="0.15">
      <c r="L146" s="276"/>
    </row>
    <row r="147" spans="12:12" ht="16.5" customHeight="1" x14ac:dyDescent="0.15">
      <c r="L147" s="276"/>
    </row>
    <row r="148" spans="12:12" ht="16.5" customHeight="1" x14ac:dyDescent="0.15">
      <c r="L148" s="276"/>
    </row>
    <row r="149" spans="12:12" ht="16.5" customHeight="1" x14ac:dyDescent="0.15">
      <c r="L149" s="276"/>
    </row>
    <row r="150" spans="12:12" ht="16.5" customHeight="1" x14ac:dyDescent="0.15">
      <c r="L150" s="276"/>
    </row>
    <row r="151" spans="12:12" ht="16.5" customHeight="1" x14ac:dyDescent="0.15">
      <c r="L151" s="276"/>
    </row>
    <row r="152" spans="12:12" ht="16.5" customHeight="1" x14ac:dyDescent="0.15">
      <c r="L152" s="276"/>
    </row>
    <row r="153" spans="12:12" ht="16.5" customHeight="1" x14ac:dyDescent="0.15">
      <c r="L153" s="276"/>
    </row>
    <row r="154" spans="12:12" ht="16.5" customHeight="1" x14ac:dyDescent="0.15">
      <c r="L154" s="276"/>
    </row>
    <row r="155" spans="12:12" ht="16.5" customHeight="1" x14ac:dyDescent="0.15">
      <c r="L155" s="276"/>
    </row>
    <row r="156" spans="12:12" ht="16.5" customHeight="1" x14ac:dyDescent="0.15">
      <c r="L156" s="276"/>
    </row>
    <row r="157" spans="12:12" ht="16.5" customHeight="1" x14ac:dyDescent="0.15">
      <c r="L157" s="276"/>
    </row>
    <row r="158" spans="12:12" ht="16.5" customHeight="1" x14ac:dyDescent="0.15">
      <c r="L158" s="276"/>
    </row>
    <row r="159" spans="12:12" ht="16.5" customHeight="1" x14ac:dyDescent="0.15">
      <c r="L159" s="276"/>
    </row>
    <row r="160" spans="12:12" ht="16.5" customHeight="1" x14ac:dyDescent="0.15">
      <c r="L160" s="276"/>
    </row>
    <row r="161" spans="12:12" ht="16.5" customHeight="1" x14ac:dyDescent="0.15">
      <c r="L161" s="276"/>
    </row>
    <row r="162" spans="12:12" ht="16.5" customHeight="1" x14ac:dyDescent="0.15">
      <c r="L162" s="276"/>
    </row>
  </sheetData>
  <mergeCells count="2">
    <mergeCell ref="B10:J10"/>
    <mergeCell ref="B31:J31"/>
  </mergeCells>
  <pageMargins left="0.7" right="0.7" top="0.75" bottom="0.75" header="0.3" footer="0.3"/>
  <pageSetup paperSize="9" scale="4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B8A8-3AD3-4320-9E2F-D820F05AFB1D}">
  <dimension ref="A1:U35"/>
  <sheetViews>
    <sheetView zoomScaleNormal="100" zoomScaleSheetLayoutView="85" zoomScalePageLayoutView="85" workbookViewId="0">
      <selection activeCell="H23" sqref="H23"/>
    </sheetView>
  </sheetViews>
  <sheetFormatPr defaultColWidth="8.85546875" defaultRowHeight="11.25" x14ac:dyDescent="0.15"/>
  <cols>
    <col min="1" max="1" width="2.7109375" style="33" customWidth="1"/>
    <col min="2" max="2" width="32.85546875" style="33" bestFit="1" customWidth="1"/>
    <col min="3" max="3" width="10.28515625" style="33" customWidth="1"/>
    <col min="4" max="4" width="13.7109375" style="33" customWidth="1"/>
    <col min="5" max="5" width="13.85546875" style="33" customWidth="1"/>
    <col min="6" max="7" width="16" style="33" customWidth="1"/>
    <col min="8" max="8" width="13.140625" style="33" customWidth="1"/>
    <col min="9" max="9" width="14.140625" style="33" customWidth="1"/>
    <col min="10" max="11" width="16" style="33" customWidth="1"/>
    <col min="12" max="12" width="13.42578125" style="33" customWidth="1"/>
    <col min="13" max="13" width="14.140625" style="33" customWidth="1"/>
    <col min="14" max="15" width="16" style="33" customWidth="1"/>
    <col min="16" max="16" width="13.85546875" style="33" customWidth="1"/>
    <col min="17" max="17" width="12.7109375" style="33" customWidth="1"/>
    <col min="18" max="19" width="16" style="33" customWidth="1"/>
    <col min="20" max="20" width="3.5703125" style="33" customWidth="1"/>
    <col min="21" max="21" width="2.7109375" style="33" customWidth="1"/>
    <col min="22" max="16384" width="8.85546875" style="33"/>
  </cols>
  <sheetData>
    <row r="1" spans="1:21" ht="14.25" customHeight="1" x14ac:dyDescent="0.15">
      <c r="A1" s="281"/>
      <c r="B1" s="114" t="s">
        <v>65</v>
      </c>
      <c r="C1" s="114"/>
      <c r="D1" s="114"/>
      <c r="E1" s="114"/>
      <c r="F1" s="116"/>
      <c r="G1" s="116"/>
      <c r="H1" s="3"/>
      <c r="I1" s="31"/>
      <c r="J1" s="31"/>
      <c r="K1" s="31"/>
      <c r="L1" s="31"/>
      <c r="M1" s="31"/>
      <c r="N1" s="31"/>
      <c r="O1" s="31"/>
      <c r="P1" s="31"/>
      <c r="Q1" s="32"/>
      <c r="R1" s="32"/>
      <c r="S1" s="32"/>
      <c r="T1" s="32"/>
      <c r="U1" s="32"/>
    </row>
    <row r="2" spans="1:21" ht="14.25" customHeight="1" x14ac:dyDescent="0.15">
      <c r="A2" s="281"/>
      <c r="B2" s="114" t="s">
        <v>1</v>
      </c>
      <c r="C2" s="113"/>
      <c r="D2" s="113"/>
      <c r="E2" s="113"/>
      <c r="F2" s="3"/>
      <c r="G2" s="3"/>
      <c r="H2" s="3"/>
      <c r="I2" s="31"/>
      <c r="J2" s="31"/>
      <c r="K2" s="31"/>
      <c r="L2" s="31"/>
      <c r="M2" s="31"/>
      <c r="N2" s="31"/>
      <c r="O2" s="31"/>
      <c r="P2" s="31"/>
      <c r="Q2" s="32"/>
      <c r="R2" s="32"/>
      <c r="S2" s="32"/>
      <c r="T2" s="32"/>
      <c r="U2" s="32"/>
    </row>
    <row r="3" spans="1:21" ht="14.25" customHeight="1" x14ac:dyDescent="0.15">
      <c r="A3" s="281"/>
      <c r="B3" s="113"/>
      <c r="C3" s="113"/>
      <c r="D3" s="113"/>
      <c r="E3" s="113"/>
      <c r="F3" s="124" t="s">
        <v>2</v>
      </c>
      <c r="G3" s="3"/>
      <c r="H3" s="3"/>
      <c r="I3" s="31"/>
      <c r="J3" s="31"/>
      <c r="K3" s="31"/>
      <c r="L3" s="31"/>
      <c r="M3" s="31"/>
      <c r="N3" s="31"/>
      <c r="O3" s="31"/>
      <c r="P3" s="31"/>
      <c r="Q3" s="32"/>
      <c r="R3" s="32"/>
      <c r="S3" s="32"/>
      <c r="T3" s="32"/>
      <c r="U3" s="32"/>
    </row>
    <row r="4" spans="1:21" ht="14.25" customHeight="1" x14ac:dyDescent="0.15">
      <c r="A4" s="281"/>
      <c r="B4" s="74" t="str">
        <f>Voorblad!B4</f>
        <v>Tabblad:</v>
      </c>
      <c r="C4" s="74" t="s">
        <v>82</v>
      </c>
      <c r="F4" s="125"/>
      <c r="G4" s="33" t="s">
        <v>5</v>
      </c>
      <c r="H4" s="3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2"/>
    </row>
    <row r="5" spans="1:21" ht="14.25" customHeight="1" x14ac:dyDescent="0.15">
      <c r="A5" s="281"/>
      <c r="B5" s="74" t="str">
        <f>Voorblad!B5</f>
        <v>Naam inschrijver:</v>
      </c>
      <c r="C5" s="74" t="str">
        <f>'Gewogen vaste verrekenprijzen'!$C$5</f>
        <v/>
      </c>
      <c r="F5" s="126"/>
      <c r="G5" s="33" t="s">
        <v>35</v>
      </c>
      <c r="H5" s="3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2"/>
    </row>
    <row r="6" spans="1:21" ht="14.25" customHeight="1" x14ac:dyDescent="0.15">
      <c r="A6" s="281"/>
      <c r="B6" s="74" t="str">
        <f>Voorblad!B6</f>
        <v>Datum:</v>
      </c>
      <c r="C6" s="435">
        <f>Voorblad!$D$6</f>
        <v>45952</v>
      </c>
      <c r="D6" s="435"/>
      <c r="H6" s="3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2"/>
    </row>
    <row r="7" spans="1:21" ht="14.25" customHeight="1" x14ac:dyDescent="0.15">
      <c r="A7" s="281"/>
      <c r="B7" s="74" t="str">
        <f>Voorblad!B7</f>
        <v>Versie:</v>
      </c>
      <c r="C7" s="74" t="str">
        <f>Voorblad!D7</f>
        <v>2.0</v>
      </c>
      <c r="H7" s="3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2"/>
    </row>
    <row r="8" spans="1:21" ht="14.25" customHeight="1" x14ac:dyDescent="0.15">
      <c r="A8" s="281"/>
      <c r="B8" s="74" t="str">
        <f>Voorblad!B8</f>
        <v>Status:</v>
      </c>
      <c r="C8" s="74" t="str">
        <f>Voorblad!D8</f>
        <v>Definitief</v>
      </c>
      <c r="H8" s="3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2"/>
    </row>
    <row r="9" spans="1:21" ht="14.25" customHeight="1" thickBot="1" x14ac:dyDescent="0.2">
      <c r="A9" s="281"/>
      <c r="H9" s="3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2"/>
    </row>
    <row r="10" spans="1:21" ht="15" customHeight="1" x14ac:dyDescent="0.15">
      <c r="A10" s="281"/>
      <c r="B10" s="436" t="s">
        <v>83</v>
      </c>
      <c r="C10" s="438" t="s">
        <v>84</v>
      </c>
      <c r="D10" s="426" t="s">
        <v>85</v>
      </c>
      <c r="E10" s="424"/>
      <c r="F10" s="424"/>
      <c r="G10" s="427"/>
      <c r="H10" s="423" t="s">
        <v>86</v>
      </c>
      <c r="I10" s="424"/>
      <c r="J10" s="424"/>
      <c r="K10" s="425"/>
      <c r="L10" s="426" t="s">
        <v>87</v>
      </c>
      <c r="M10" s="424"/>
      <c r="N10" s="424"/>
      <c r="O10" s="427"/>
      <c r="P10" s="423" t="s">
        <v>88</v>
      </c>
      <c r="Q10" s="424"/>
      <c r="R10" s="424"/>
      <c r="S10" s="428"/>
      <c r="U10" s="281"/>
    </row>
    <row r="11" spans="1:21" ht="27" customHeight="1" thickBot="1" x14ac:dyDescent="0.2">
      <c r="A11" s="281"/>
      <c r="B11" s="437"/>
      <c r="C11" s="439"/>
      <c r="D11" s="151" t="s">
        <v>89</v>
      </c>
      <c r="E11" s="152" t="s">
        <v>90</v>
      </c>
      <c r="F11" s="152" t="s">
        <v>91</v>
      </c>
      <c r="G11" s="153" t="s">
        <v>92</v>
      </c>
      <c r="H11" s="154" t="s">
        <v>89</v>
      </c>
      <c r="I11" s="155" t="s">
        <v>90</v>
      </c>
      <c r="J11" s="155" t="s">
        <v>91</v>
      </c>
      <c r="K11" s="156" t="s">
        <v>92</v>
      </c>
      <c r="L11" s="151" t="s">
        <v>89</v>
      </c>
      <c r="M11" s="152" t="s">
        <v>90</v>
      </c>
      <c r="N11" s="152" t="s">
        <v>91</v>
      </c>
      <c r="O11" s="153" t="s">
        <v>92</v>
      </c>
      <c r="P11" s="154" t="s">
        <v>89</v>
      </c>
      <c r="Q11" s="155" t="s">
        <v>90</v>
      </c>
      <c r="R11" s="155" t="s">
        <v>91</v>
      </c>
      <c r="S11" s="157" t="s">
        <v>92</v>
      </c>
      <c r="U11" s="281"/>
    </row>
    <row r="12" spans="1:21" ht="15" customHeight="1" x14ac:dyDescent="0.15">
      <c r="A12" s="281"/>
      <c r="B12" s="65" t="s">
        <v>93</v>
      </c>
      <c r="C12" s="66">
        <v>0.7</v>
      </c>
      <c r="D12" s="159"/>
      <c r="E12" s="160"/>
      <c r="F12" s="161">
        <f>+$C12*D12</f>
        <v>0</v>
      </c>
      <c r="G12" s="162">
        <f>+$C12*E12</f>
        <v>0</v>
      </c>
      <c r="H12" s="163"/>
      <c r="I12" s="164"/>
      <c r="J12" s="165">
        <f>+$C12*H12</f>
        <v>0</v>
      </c>
      <c r="K12" s="166">
        <f>+$C12*I12</f>
        <v>0</v>
      </c>
      <c r="L12" s="159"/>
      <c r="M12" s="160"/>
      <c r="N12" s="161">
        <f>+$C12*L12</f>
        <v>0</v>
      </c>
      <c r="O12" s="167">
        <f>+$C12*M12</f>
        <v>0</v>
      </c>
      <c r="P12" s="163"/>
      <c r="Q12" s="164"/>
      <c r="R12" s="165">
        <f>+$C12*P12</f>
        <v>0</v>
      </c>
      <c r="S12" s="166">
        <f>+$C12*Q12</f>
        <v>0</v>
      </c>
      <c r="U12" s="281"/>
    </row>
    <row r="13" spans="1:21" ht="15" customHeight="1" x14ac:dyDescent="0.15">
      <c r="A13" s="281"/>
      <c r="B13" s="65" t="s">
        <v>94</v>
      </c>
      <c r="C13" s="66">
        <v>0.1</v>
      </c>
      <c r="D13" s="168"/>
      <c r="E13" s="169"/>
      <c r="F13" s="170">
        <f>+$C13*D13</f>
        <v>0</v>
      </c>
      <c r="G13" s="171">
        <f t="shared" ref="G13:G15" si="0">+$C13*E13</f>
        <v>0</v>
      </c>
      <c r="H13" s="168"/>
      <c r="I13" s="169"/>
      <c r="J13" s="170">
        <f>+$C13*H13</f>
        <v>0</v>
      </c>
      <c r="K13" s="172">
        <f t="shared" ref="K13:K15" si="1">+$C13*I13</f>
        <v>0</v>
      </c>
      <c r="L13" s="168"/>
      <c r="M13" s="169"/>
      <c r="N13" s="170">
        <f t="shared" ref="N13:O15" si="2">+$C13*L13</f>
        <v>0</v>
      </c>
      <c r="O13" s="172">
        <f t="shared" si="2"/>
        <v>0</v>
      </c>
      <c r="P13" s="168"/>
      <c r="Q13" s="169"/>
      <c r="R13" s="170">
        <f t="shared" ref="R13:S15" si="3">+$C13*P13</f>
        <v>0</v>
      </c>
      <c r="S13" s="172">
        <f t="shared" si="3"/>
        <v>0</v>
      </c>
      <c r="U13" s="281"/>
    </row>
    <row r="14" spans="1:21" ht="15" customHeight="1" x14ac:dyDescent="0.15">
      <c r="A14" s="281"/>
      <c r="B14" s="65" t="s">
        <v>95</v>
      </c>
      <c r="C14" s="66">
        <v>0.1</v>
      </c>
      <c r="D14" s="168"/>
      <c r="E14" s="169"/>
      <c r="F14" s="170">
        <f t="shared" ref="F14:F15" si="4">+$C14*D14</f>
        <v>0</v>
      </c>
      <c r="G14" s="171">
        <f t="shared" si="0"/>
        <v>0</v>
      </c>
      <c r="H14" s="168"/>
      <c r="I14" s="169"/>
      <c r="J14" s="170">
        <f>+$C14*H14</f>
        <v>0</v>
      </c>
      <c r="K14" s="172">
        <f t="shared" si="1"/>
        <v>0</v>
      </c>
      <c r="L14" s="168"/>
      <c r="M14" s="169"/>
      <c r="N14" s="170">
        <f t="shared" si="2"/>
        <v>0</v>
      </c>
      <c r="O14" s="172">
        <f t="shared" si="2"/>
        <v>0</v>
      </c>
      <c r="P14" s="168"/>
      <c r="Q14" s="169"/>
      <c r="R14" s="170">
        <f t="shared" si="3"/>
        <v>0</v>
      </c>
      <c r="S14" s="172">
        <f t="shared" si="3"/>
        <v>0</v>
      </c>
      <c r="U14" s="281"/>
    </row>
    <row r="15" spans="1:21" ht="15" customHeight="1" x14ac:dyDescent="0.15">
      <c r="A15" s="281"/>
      <c r="B15" s="65" t="s">
        <v>96</v>
      </c>
      <c r="C15" s="66">
        <v>0.1</v>
      </c>
      <c r="D15" s="168"/>
      <c r="E15" s="169"/>
      <c r="F15" s="170">
        <f t="shared" si="4"/>
        <v>0</v>
      </c>
      <c r="G15" s="171">
        <f t="shared" si="0"/>
        <v>0</v>
      </c>
      <c r="H15" s="168"/>
      <c r="I15" s="169"/>
      <c r="J15" s="170">
        <f>+$C15*H15</f>
        <v>0</v>
      </c>
      <c r="K15" s="172">
        <f t="shared" si="1"/>
        <v>0</v>
      </c>
      <c r="L15" s="168"/>
      <c r="M15" s="169"/>
      <c r="N15" s="170">
        <f t="shared" si="2"/>
        <v>0</v>
      </c>
      <c r="O15" s="172">
        <f t="shared" si="2"/>
        <v>0</v>
      </c>
      <c r="P15" s="168"/>
      <c r="Q15" s="169"/>
      <c r="R15" s="170">
        <f t="shared" si="3"/>
        <v>0</v>
      </c>
      <c r="S15" s="172">
        <f t="shared" si="3"/>
        <v>0</v>
      </c>
      <c r="U15" s="281"/>
    </row>
    <row r="16" spans="1:21" ht="15" customHeight="1" thickBot="1" x14ac:dyDescent="0.2">
      <c r="A16" s="281"/>
      <c r="B16" s="65"/>
      <c r="C16" s="66">
        <f>SUM(C12:C15)</f>
        <v>0.99999999999999989</v>
      </c>
      <c r="D16" s="173"/>
      <c r="E16" s="174"/>
      <c r="F16" s="175">
        <f>SUM(F12:F15)</f>
        <v>0</v>
      </c>
      <c r="G16" s="176">
        <f>SUM(G12:G15)</f>
        <v>0</v>
      </c>
      <c r="H16" s="173"/>
      <c r="I16" s="174"/>
      <c r="J16" s="175">
        <f>SUM(J12:J15)</f>
        <v>0</v>
      </c>
      <c r="K16" s="177">
        <f>SUM(K12:K15)</f>
        <v>0</v>
      </c>
      <c r="L16" s="173"/>
      <c r="M16" s="174"/>
      <c r="N16" s="175">
        <f>SUM(N12:N15)</f>
        <v>0</v>
      </c>
      <c r="O16" s="177">
        <f>SUM(O12:O15)</f>
        <v>0</v>
      </c>
      <c r="P16" s="173"/>
      <c r="Q16" s="174"/>
      <c r="R16" s="175">
        <f>SUM(R12:R15)</f>
        <v>0</v>
      </c>
      <c r="S16" s="177">
        <f>SUM(S12:S15)</f>
        <v>0</v>
      </c>
      <c r="U16" s="281"/>
    </row>
    <row r="17" spans="1:21" ht="40.5" customHeight="1" thickBot="1" x14ac:dyDescent="0.2">
      <c r="A17" s="281"/>
      <c r="B17" s="158" t="s">
        <v>97</v>
      </c>
      <c r="C17" s="68"/>
      <c r="D17" s="429">
        <v>0.9</v>
      </c>
      <c r="E17" s="430"/>
      <c r="F17" s="430"/>
      <c r="G17" s="431"/>
      <c r="H17" s="429">
        <v>0.1</v>
      </c>
      <c r="I17" s="430"/>
      <c r="J17" s="430"/>
      <c r="K17" s="431"/>
      <c r="L17" s="429">
        <v>0</v>
      </c>
      <c r="M17" s="430"/>
      <c r="N17" s="430"/>
      <c r="O17" s="431"/>
      <c r="P17" s="432">
        <v>0</v>
      </c>
      <c r="Q17" s="433"/>
      <c r="R17" s="433"/>
      <c r="S17" s="434"/>
      <c r="U17" s="281"/>
    </row>
    <row r="18" spans="1:21" ht="12" thickBot="1" x14ac:dyDescent="0.2">
      <c r="A18" s="281"/>
      <c r="B18" s="69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9"/>
      <c r="Q18" s="69"/>
      <c r="R18" s="69"/>
      <c r="S18" s="69"/>
      <c r="U18" s="281"/>
    </row>
    <row r="19" spans="1:21" x14ac:dyDescent="0.15">
      <c r="A19" s="281"/>
      <c r="B19" s="69"/>
      <c r="C19" s="440" t="s">
        <v>98</v>
      </c>
      <c r="D19" s="441"/>
      <c r="E19" s="441"/>
      <c r="F19" s="178" t="s">
        <v>99</v>
      </c>
      <c r="G19" s="179" t="s">
        <v>100</v>
      </c>
      <c r="H19" s="282"/>
      <c r="I19" s="2"/>
      <c r="J19" s="67"/>
      <c r="K19" s="67"/>
      <c r="L19" s="67"/>
      <c r="M19" s="67"/>
      <c r="N19" s="67"/>
      <c r="O19" s="67"/>
      <c r="P19" s="67"/>
      <c r="Q19" s="69"/>
      <c r="U19" s="281"/>
    </row>
    <row r="20" spans="1:21" ht="12" thickBot="1" x14ac:dyDescent="0.2">
      <c r="A20" s="281"/>
      <c r="B20" s="69"/>
      <c r="C20" s="442"/>
      <c r="D20" s="443"/>
      <c r="E20" s="443"/>
      <c r="F20" s="180">
        <f>+F16*D17+J16*H17+N16*L17+R16*P17</f>
        <v>0</v>
      </c>
      <c r="G20" s="181">
        <f>+G16*D17+K16*H17+O16*L17+S16*P17</f>
        <v>0</v>
      </c>
      <c r="H20" s="282"/>
      <c r="I20" s="67"/>
      <c r="J20" s="67"/>
      <c r="K20" s="67"/>
      <c r="L20" s="67"/>
      <c r="M20" s="67"/>
      <c r="N20" s="67"/>
      <c r="O20" s="67"/>
      <c r="P20" s="67"/>
      <c r="Q20" s="67"/>
      <c r="U20" s="281"/>
    </row>
    <row r="21" spans="1:21" ht="12" thickBot="1" x14ac:dyDescent="0.2">
      <c r="A21" s="281"/>
      <c r="B21" s="69"/>
      <c r="C21" s="75"/>
      <c r="D21" s="75"/>
      <c r="E21" s="75"/>
      <c r="F21" s="76"/>
      <c r="G21" s="77"/>
      <c r="H21" s="282"/>
      <c r="I21" s="67"/>
      <c r="J21" s="67"/>
      <c r="K21" s="67"/>
      <c r="L21" s="67"/>
      <c r="M21" s="67"/>
      <c r="N21" s="67"/>
      <c r="O21" s="67"/>
      <c r="P21" s="67"/>
      <c r="Q21" s="67"/>
      <c r="U21" s="281"/>
    </row>
    <row r="22" spans="1:21" x14ac:dyDescent="0.15">
      <c r="A22" s="281"/>
      <c r="B22" s="69"/>
      <c r="C22" s="440" t="s">
        <v>101</v>
      </c>
      <c r="D22" s="441"/>
      <c r="E22" s="441"/>
      <c r="F22" s="178" t="s">
        <v>102</v>
      </c>
      <c r="G22" s="182" t="s">
        <v>99</v>
      </c>
      <c r="H22" s="179" t="s">
        <v>100</v>
      </c>
      <c r="I22" s="67"/>
      <c r="J22" s="67"/>
      <c r="K22" s="67"/>
      <c r="L22" s="67"/>
      <c r="M22" s="67"/>
      <c r="N22" s="67"/>
      <c r="O22" s="67"/>
      <c r="P22" s="67"/>
      <c r="Q22" s="67"/>
      <c r="U22" s="281"/>
    </row>
    <row r="23" spans="1:21" ht="12" thickBot="1" x14ac:dyDescent="0.2">
      <c r="A23" s="281"/>
      <c r="B23" s="69"/>
      <c r="C23" s="442"/>
      <c r="D23" s="443"/>
      <c r="E23" s="443"/>
      <c r="F23" s="283">
        <v>300</v>
      </c>
      <c r="G23" s="183">
        <f>F23*F20</f>
        <v>0</v>
      </c>
      <c r="H23" s="181">
        <f>F23*G20</f>
        <v>0</v>
      </c>
      <c r="I23" s="67"/>
      <c r="J23" s="67"/>
      <c r="K23" s="67"/>
      <c r="L23" s="67"/>
      <c r="M23" s="67"/>
      <c r="N23" s="67"/>
      <c r="O23" s="67"/>
      <c r="P23" s="67"/>
      <c r="Q23" s="67"/>
      <c r="U23" s="281"/>
    </row>
    <row r="24" spans="1:21" x14ac:dyDescent="0.15">
      <c r="A24" s="281"/>
      <c r="B24" s="69"/>
      <c r="C24" s="70"/>
      <c r="D24" s="70"/>
      <c r="E24" s="70"/>
      <c r="F24" s="71"/>
      <c r="G24" s="72"/>
      <c r="H24" s="67"/>
      <c r="I24" s="67"/>
      <c r="J24" s="67"/>
      <c r="K24" s="67"/>
      <c r="L24" s="67"/>
      <c r="M24" s="67"/>
      <c r="N24" s="67"/>
      <c r="O24" s="67"/>
      <c r="P24" s="67"/>
      <c r="Q24" s="67"/>
      <c r="U24" s="281"/>
    </row>
    <row r="25" spans="1:21" x14ac:dyDescent="0.15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</row>
    <row r="26" spans="1:21" x14ac:dyDescent="0.15">
      <c r="A26" s="281"/>
      <c r="B26" s="60"/>
      <c r="Q26" s="36"/>
    </row>
    <row r="27" spans="1:21" x14ac:dyDescent="0.15">
      <c r="A27" s="281"/>
      <c r="B27" s="60"/>
      <c r="Q27" s="36"/>
    </row>
    <row r="28" spans="1:21" x14ac:dyDescent="0.15">
      <c r="A28" s="281"/>
      <c r="B28" s="60"/>
      <c r="Q28" s="36"/>
    </row>
    <row r="29" spans="1:21" x14ac:dyDescent="0.15">
      <c r="A29" s="281"/>
      <c r="B29" s="60"/>
      <c r="Q29" s="36"/>
    </row>
    <row r="30" spans="1:21" x14ac:dyDescent="0.15">
      <c r="A30" s="281"/>
      <c r="B30" s="60"/>
      <c r="P30" s="60"/>
      <c r="Q30" s="36"/>
    </row>
    <row r="31" spans="1:21" x14ac:dyDescent="0.15">
      <c r="A31" s="281"/>
      <c r="B31" s="60"/>
      <c r="P31" s="60"/>
      <c r="Q31" s="281"/>
    </row>
    <row r="32" spans="1:21" x14ac:dyDescent="0.15">
      <c r="A32" s="281"/>
      <c r="B32" s="60"/>
      <c r="P32" s="60"/>
      <c r="Q32" s="281"/>
    </row>
    <row r="33" spans="1:17" x14ac:dyDescent="0.15">
      <c r="A33" s="281"/>
      <c r="B33" s="60"/>
      <c r="P33" s="60"/>
      <c r="Q33" s="281"/>
    </row>
    <row r="34" spans="1:17" x14ac:dyDescent="0.15">
      <c r="A34" s="281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281"/>
    </row>
    <row r="35" spans="1:17" x14ac:dyDescent="0.15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</row>
  </sheetData>
  <mergeCells count="13">
    <mergeCell ref="C6:D6"/>
    <mergeCell ref="B10:B11"/>
    <mergeCell ref="C10:C11"/>
    <mergeCell ref="C19:E20"/>
    <mergeCell ref="C22:E23"/>
    <mergeCell ref="D10:G10"/>
    <mergeCell ref="H10:K10"/>
    <mergeCell ref="L10:O10"/>
    <mergeCell ref="P10:S10"/>
    <mergeCell ref="D17:G17"/>
    <mergeCell ref="H17:K17"/>
    <mergeCell ref="L17:O17"/>
    <mergeCell ref="P17:S17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"/>
  <sheetViews>
    <sheetView zoomScaleNormal="100" zoomScaleSheetLayoutView="85" zoomScalePageLayoutView="85" workbookViewId="0">
      <selection activeCell="B19" sqref="B19:D19"/>
    </sheetView>
  </sheetViews>
  <sheetFormatPr defaultColWidth="9.140625" defaultRowHeight="16.5" customHeight="1" x14ac:dyDescent="0.15"/>
  <cols>
    <col min="1" max="1" width="2.7109375" style="5" customWidth="1"/>
    <col min="2" max="2" width="11.85546875" style="5" customWidth="1"/>
    <col min="3" max="3" width="13.42578125" style="5" customWidth="1"/>
    <col min="4" max="4" width="32.7109375" style="5" customWidth="1"/>
    <col min="5" max="5" width="15.140625" style="5" customWidth="1"/>
    <col min="6" max="7" width="4.28515625" style="5" customWidth="1"/>
    <col min="8" max="8" width="50.5703125" style="5" customWidth="1"/>
    <col min="9" max="9" width="3.85546875" style="5" customWidth="1"/>
    <col min="10" max="10" width="2.85546875" style="5" customWidth="1"/>
    <col min="11" max="16384" width="9.140625" style="5"/>
  </cols>
  <sheetData>
    <row r="1" spans="1:10" s="101" customFormat="1" ht="14.25" customHeight="1" x14ac:dyDescent="0.15">
      <c r="A1" s="280"/>
      <c r="B1" s="453"/>
      <c r="C1" s="453"/>
      <c r="D1" s="453"/>
      <c r="E1" s="453"/>
      <c r="F1" s="453"/>
      <c r="G1" s="453"/>
      <c r="H1" s="453"/>
      <c r="I1" s="453"/>
      <c r="J1" s="280"/>
    </row>
    <row r="2" spans="1:10" ht="14.25" customHeight="1" x14ac:dyDescent="0.15">
      <c r="A2" s="276"/>
      <c r="B2" s="115" t="s">
        <v>65</v>
      </c>
      <c r="C2" s="279"/>
      <c r="D2" s="102"/>
      <c r="E2" s="102"/>
      <c r="F2" s="102"/>
      <c r="G2" s="102"/>
      <c r="H2" s="102"/>
      <c r="I2" s="102"/>
      <c r="J2" s="276"/>
    </row>
    <row r="3" spans="1:10" ht="14.25" customHeight="1" x14ac:dyDescent="0.15">
      <c r="A3" s="276"/>
      <c r="B3" s="115" t="s">
        <v>1</v>
      </c>
      <c r="C3" s="279"/>
      <c r="D3" s="102"/>
      <c r="E3" s="102"/>
      <c r="F3" s="102"/>
      <c r="G3" s="102"/>
      <c r="H3" s="102"/>
      <c r="I3" s="102"/>
      <c r="J3" s="276"/>
    </row>
    <row r="4" spans="1:10" ht="14.25" customHeight="1" x14ac:dyDescent="0.15">
      <c r="A4" s="276"/>
      <c r="B4" s="115"/>
      <c r="C4" s="279"/>
      <c r="D4" s="102"/>
      <c r="E4" s="124" t="s">
        <v>2</v>
      </c>
      <c r="F4" s="3"/>
      <c r="G4" s="102"/>
      <c r="H4" s="102"/>
      <c r="I4" s="102"/>
      <c r="J4" s="276"/>
    </row>
    <row r="5" spans="1:10" ht="14.25" customHeight="1" x14ac:dyDescent="0.15">
      <c r="A5" s="276"/>
      <c r="B5" s="1" t="s">
        <v>3</v>
      </c>
      <c r="C5" s="279"/>
      <c r="D5" s="98" t="s">
        <v>17</v>
      </c>
      <c r="E5" s="125"/>
      <c r="F5" s="33" t="s">
        <v>5</v>
      </c>
      <c r="G5" s="102"/>
      <c r="H5" s="102"/>
      <c r="I5" s="102"/>
      <c r="J5" s="276"/>
    </row>
    <row r="6" spans="1:10" ht="14.25" customHeight="1" x14ac:dyDescent="0.15">
      <c r="A6" s="276"/>
      <c r="B6" s="1" t="s">
        <v>6</v>
      </c>
      <c r="C6" s="279"/>
      <c r="D6" s="217" t="str">
        <f>Personeelskosten!$C$5</f>
        <v/>
      </c>
      <c r="E6" s="126"/>
      <c r="F6" s="33" t="s">
        <v>35</v>
      </c>
      <c r="G6" s="102"/>
      <c r="H6" s="102"/>
      <c r="I6" s="102"/>
      <c r="J6" s="276"/>
    </row>
    <row r="7" spans="1:10" ht="14.25" customHeight="1" x14ac:dyDescent="0.15">
      <c r="A7" s="276"/>
      <c r="B7" s="1" t="s">
        <v>8</v>
      </c>
      <c r="C7" s="279"/>
      <c r="D7" s="99">
        <f>Voorblad!$D$6</f>
        <v>45952</v>
      </c>
      <c r="E7" s="102"/>
      <c r="F7" s="102"/>
      <c r="G7" s="102"/>
      <c r="H7" s="102"/>
      <c r="I7" s="102"/>
      <c r="J7" s="276"/>
    </row>
    <row r="8" spans="1:10" ht="14.25" customHeight="1" x14ac:dyDescent="0.15">
      <c r="A8" s="276"/>
      <c r="B8" s="1" t="s">
        <v>10</v>
      </c>
      <c r="C8" s="279"/>
      <c r="D8" s="98" t="str">
        <f>Voorblad!D7</f>
        <v>2.0</v>
      </c>
      <c r="E8" s="102"/>
      <c r="F8" s="102"/>
      <c r="G8" s="102"/>
      <c r="H8" s="102"/>
      <c r="I8" s="102"/>
      <c r="J8" s="276"/>
    </row>
    <row r="9" spans="1:10" ht="14.25" customHeight="1" x14ac:dyDescent="0.15">
      <c r="A9" s="276"/>
      <c r="B9" s="1" t="s">
        <v>11</v>
      </c>
      <c r="C9" s="279"/>
      <c r="D9" s="98" t="str">
        <f>Voorblad!D8</f>
        <v>Definitief</v>
      </c>
      <c r="E9" s="102"/>
      <c r="F9" s="102"/>
      <c r="G9" s="102"/>
      <c r="H9" s="102"/>
      <c r="I9" s="102"/>
      <c r="J9" s="276"/>
    </row>
    <row r="10" spans="1:10" ht="14.25" customHeight="1" thickBot="1" x14ac:dyDescent="0.2">
      <c r="A10" s="276"/>
      <c r="B10" s="103"/>
      <c r="C10" s="103"/>
      <c r="D10" s="103"/>
      <c r="E10" s="103"/>
      <c r="F10" s="103"/>
      <c r="G10" s="103"/>
      <c r="H10" s="103"/>
      <c r="I10" s="103"/>
      <c r="J10" s="276"/>
    </row>
    <row r="11" spans="1:10" ht="22.15" customHeight="1" x14ac:dyDescent="0.15">
      <c r="A11" s="276"/>
      <c r="B11" s="447" t="s">
        <v>76</v>
      </c>
      <c r="C11" s="448"/>
      <c r="D11" s="448"/>
      <c r="E11" s="449"/>
      <c r="F11" s="100"/>
      <c r="G11" s="100"/>
      <c r="H11" s="100"/>
      <c r="I11" s="100"/>
      <c r="J11" s="276"/>
    </row>
    <row r="12" spans="1:10" ht="14.25" customHeight="1" thickBot="1" x14ac:dyDescent="0.2">
      <c r="A12" s="276"/>
      <c r="B12" s="457" t="s">
        <v>103</v>
      </c>
      <c r="C12" s="458"/>
      <c r="D12" s="458"/>
      <c r="E12" s="197" t="s">
        <v>104</v>
      </c>
      <c r="F12" s="100"/>
      <c r="G12" s="100"/>
      <c r="H12" s="100"/>
      <c r="I12" s="100"/>
      <c r="J12" s="276"/>
    </row>
    <row r="13" spans="1:10" ht="11.25" x14ac:dyDescent="0.15">
      <c r="A13" s="276"/>
      <c r="B13" s="454"/>
      <c r="C13" s="455"/>
      <c r="D13" s="456"/>
      <c r="E13" s="104"/>
      <c r="F13" s="100"/>
      <c r="G13" s="100"/>
      <c r="H13" s="100"/>
      <c r="I13" s="100"/>
      <c r="J13" s="276"/>
    </row>
    <row r="14" spans="1:10" ht="12" thickBot="1" x14ac:dyDescent="0.2">
      <c r="A14" s="276"/>
      <c r="B14" s="444" t="s">
        <v>105</v>
      </c>
      <c r="C14" s="445"/>
      <c r="D14" s="446"/>
      <c r="E14" s="323"/>
      <c r="F14" s="100"/>
      <c r="G14" s="100"/>
      <c r="H14" s="100"/>
      <c r="I14" s="100"/>
      <c r="J14" s="276"/>
    </row>
    <row r="15" spans="1:10" ht="14.25" customHeight="1" x14ac:dyDescent="0.15">
      <c r="A15" s="276"/>
      <c r="B15" s="444" t="s">
        <v>106</v>
      </c>
      <c r="C15" s="445"/>
      <c r="D15" s="446"/>
      <c r="E15" s="324">
        <v>0</v>
      </c>
      <c r="F15" s="100"/>
      <c r="G15" s="459" t="s">
        <v>107</v>
      </c>
      <c r="H15" s="460"/>
      <c r="I15" s="325"/>
      <c r="J15" s="276"/>
    </row>
    <row r="16" spans="1:10" ht="14.25" customHeight="1" x14ac:dyDescent="0.15">
      <c r="A16" s="276"/>
      <c r="B16" s="444" t="s">
        <v>108</v>
      </c>
      <c r="C16" s="445"/>
      <c r="D16" s="446"/>
      <c r="E16" s="326">
        <v>0</v>
      </c>
      <c r="F16" s="100"/>
      <c r="G16" s="322" t="s">
        <v>109</v>
      </c>
      <c r="H16" s="191"/>
      <c r="I16" s="100"/>
      <c r="J16" s="276"/>
    </row>
    <row r="17" spans="1:10" ht="14.25" customHeight="1" x14ac:dyDescent="0.15">
      <c r="A17" s="276"/>
      <c r="B17" s="444" t="s">
        <v>110</v>
      </c>
      <c r="C17" s="445"/>
      <c r="D17" s="446"/>
      <c r="E17" s="326">
        <v>0</v>
      </c>
      <c r="F17" s="100"/>
      <c r="G17" s="322" t="s">
        <v>111</v>
      </c>
      <c r="H17" s="192"/>
      <c r="I17" s="100"/>
      <c r="J17" s="276"/>
    </row>
    <row r="18" spans="1:10" ht="14.25" customHeight="1" x14ac:dyDescent="0.15">
      <c r="A18" s="276"/>
      <c r="B18" s="444" t="s">
        <v>112</v>
      </c>
      <c r="C18" s="445"/>
      <c r="D18" s="446"/>
      <c r="E18" s="326">
        <v>0</v>
      </c>
      <c r="F18" s="100"/>
      <c r="G18" s="322" t="s">
        <v>113</v>
      </c>
      <c r="H18" s="192"/>
      <c r="I18" s="100"/>
      <c r="J18" s="276"/>
    </row>
    <row r="19" spans="1:10" ht="14.25" customHeight="1" x14ac:dyDescent="0.15">
      <c r="A19" s="276"/>
      <c r="B19" s="444" t="s">
        <v>114</v>
      </c>
      <c r="C19" s="445"/>
      <c r="D19" s="446"/>
      <c r="E19" s="327">
        <v>0</v>
      </c>
      <c r="F19" s="100"/>
      <c r="G19" s="322" t="s">
        <v>115</v>
      </c>
      <c r="H19" s="192"/>
      <c r="I19" s="100"/>
      <c r="J19" s="276"/>
    </row>
    <row r="20" spans="1:10" ht="14.25" customHeight="1" thickBot="1" x14ac:dyDescent="0.2">
      <c r="A20" s="276"/>
      <c r="B20" s="444"/>
      <c r="C20" s="445"/>
      <c r="D20" s="446"/>
      <c r="E20" s="328"/>
      <c r="F20" s="100"/>
      <c r="G20" s="329" t="s">
        <v>116</v>
      </c>
      <c r="H20" s="193"/>
      <c r="I20" s="100"/>
      <c r="J20" s="276"/>
    </row>
    <row r="21" spans="1:10" ht="14.25" customHeight="1" x14ac:dyDescent="0.15">
      <c r="A21" s="276"/>
      <c r="B21" s="450" t="s">
        <v>117</v>
      </c>
      <c r="C21" s="451"/>
      <c r="D21" s="452"/>
      <c r="E21" s="194">
        <f>SUM(E15:E19)</f>
        <v>0</v>
      </c>
      <c r="F21" s="100"/>
      <c r="G21" s="100"/>
      <c r="H21" s="100"/>
      <c r="I21" s="100"/>
      <c r="J21" s="276"/>
    </row>
    <row r="22" spans="1:10" ht="14.25" customHeight="1" x14ac:dyDescent="0.15">
      <c r="A22" s="276"/>
      <c r="B22" s="450"/>
      <c r="C22" s="451"/>
      <c r="D22" s="452"/>
      <c r="E22" s="323"/>
      <c r="F22" s="100"/>
      <c r="G22" s="100"/>
      <c r="H22" s="100"/>
      <c r="I22" s="100"/>
      <c r="J22" s="276"/>
    </row>
    <row r="23" spans="1:10" ht="14.25" customHeight="1" thickBot="1" x14ac:dyDescent="0.2">
      <c r="A23" s="276"/>
      <c r="B23" s="444" t="s">
        <v>118</v>
      </c>
      <c r="C23" s="445"/>
      <c r="D23" s="446"/>
      <c r="E23" s="323"/>
      <c r="F23" s="100"/>
      <c r="G23" s="100"/>
      <c r="H23" s="100"/>
      <c r="I23" s="100"/>
      <c r="J23" s="276"/>
    </row>
    <row r="24" spans="1:10" ht="14.25" customHeight="1" x14ac:dyDescent="0.15">
      <c r="A24" s="276"/>
      <c r="B24" s="444" t="s">
        <v>119</v>
      </c>
      <c r="C24" s="445"/>
      <c r="D24" s="446"/>
      <c r="E24" s="330">
        <v>0</v>
      </c>
      <c r="F24" s="100"/>
      <c r="G24" s="105" t="s">
        <v>120</v>
      </c>
      <c r="H24" s="106"/>
      <c r="I24" s="100"/>
      <c r="J24" s="276"/>
    </row>
    <row r="25" spans="1:10" ht="14.25" customHeight="1" x14ac:dyDescent="0.15">
      <c r="A25" s="276"/>
      <c r="B25" s="444" t="s">
        <v>121</v>
      </c>
      <c r="C25" s="445"/>
      <c r="D25" s="446"/>
      <c r="E25" s="331">
        <v>0</v>
      </c>
      <c r="F25" s="100"/>
      <c r="G25" s="322" t="s">
        <v>109</v>
      </c>
      <c r="H25" s="191"/>
      <c r="I25" s="100"/>
      <c r="J25" s="276"/>
    </row>
    <row r="26" spans="1:10" ht="14.25" customHeight="1" x14ac:dyDescent="0.15">
      <c r="A26" s="276"/>
      <c r="B26" s="444" t="s">
        <v>122</v>
      </c>
      <c r="C26" s="445"/>
      <c r="D26" s="446"/>
      <c r="E26" s="331">
        <v>0</v>
      </c>
      <c r="F26" s="100"/>
      <c r="G26" s="322" t="s">
        <v>111</v>
      </c>
      <c r="H26" s="192"/>
      <c r="I26" s="100"/>
      <c r="J26" s="276"/>
    </row>
    <row r="27" spans="1:10" ht="14.25" customHeight="1" x14ac:dyDescent="0.15">
      <c r="A27" s="276"/>
      <c r="B27" s="444" t="s">
        <v>123</v>
      </c>
      <c r="C27" s="445"/>
      <c r="D27" s="446"/>
      <c r="E27" s="331">
        <v>0</v>
      </c>
      <c r="F27" s="100"/>
      <c r="G27" s="322" t="s">
        <v>113</v>
      </c>
      <c r="H27" s="192"/>
      <c r="I27" s="100"/>
      <c r="J27" s="276"/>
    </row>
    <row r="28" spans="1:10" ht="14.25" customHeight="1" x14ac:dyDescent="0.15">
      <c r="A28" s="276"/>
      <c r="B28" s="444" t="s">
        <v>124</v>
      </c>
      <c r="C28" s="445"/>
      <c r="D28" s="446"/>
      <c r="E28" s="331">
        <v>0</v>
      </c>
      <c r="F28" s="100"/>
      <c r="G28" s="322" t="s">
        <v>115</v>
      </c>
      <c r="H28" s="192"/>
      <c r="I28" s="100"/>
      <c r="J28" s="276"/>
    </row>
    <row r="29" spans="1:10" ht="14.25" customHeight="1" x14ac:dyDescent="0.15">
      <c r="A29" s="276"/>
      <c r="B29" s="444" t="s">
        <v>125</v>
      </c>
      <c r="C29" s="445"/>
      <c r="D29" s="446"/>
      <c r="E29" s="331">
        <v>0</v>
      </c>
      <c r="F29" s="100"/>
      <c r="G29" s="322" t="s">
        <v>116</v>
      </c>
      <c r="H29" s="192"/>
      <c r="I29" s="100"/>
      <c r="J29" s="276"/>
    </row>
    <row r="30" spans="1:10" ht="14.25" customHeight="1" thickBot="1" x14ac:dyDescent="0.2">
      <c r="A30" s="276"/>
      <c r="B30" s="444" t="s">
        <v>126</v>
      </c>
      <c r="C30" s="445"/>
      <c r="D30" s="446"/>
      <c r="E30" s="327">
        <v>0</v>
      </c>
      <c r="F30" s="100"/>
      <c r="G30" s="329" t="s">
        <v>127</v>
      </c>
      <c r="H30" s="193"/>
      <c r="I30" s="100"/>
      <c r="J30" s="276"/>
    </row>
    <row r="31" spans="1:10" ht="14.25" customHeight="1" x14ac:dyDescent="0.15">
      <c r="A31" s="276"/>
      <c r="B31" s="450"/>
      <c r="C31" s="451"/>
      <c r="D31" s="452"/>
      <c r="E31" s="328"/>
      <c r="F31" s="100"/>
      <c r="G31" s="279"/>
      <c r="H31" s="279"/>
      <c r="I31" s="100"/>
      <c r="J31" s="276"/>
    </row>
    <row r="32" spans="1:10" ht="14.25" customHeight="1" x14ac:dyDescent="0.15">
      <c r="A32" s="276"/>
      <c r="B32" s="450" t="s">
        <v>128</v>
      </c>
      <c r="C32" s="451"/>
      <c r="D32" s="452"/>
      <c r="E32" s="195">
        <f>SUM(E24:E30)</f>
        <v>0</v>
      </c>
      <c r="F32" s="100"/>
      <c r="G32" s="100"/>
      <c r="H32" s="100"/>
      <c r="I32" s="100"/>
      <c r="J32" s="276"/>
    </row>
    <row r="33" spans="1:10" ht="14.25" customHeight="1" thickBot="1" x14ac:dyDescent="0.2">
      <c r="A33" s="276"/>
      <c r="B33" s="450"/>
      <c r="C33" s="451"/>
      <c r="D33" s="452"/>
      <c r="E33" s="332"/>
      <c r="F33" s="100"/>
      <c r="G33" s="100"/>
      <c r="H33" s="100"/>
      <c r="I33" s="100"/>
      <c r="J33" s="276"/>
    </row>
    <row r="34" spans="1:10" ht="14.25" customHeight="1" thickBot="1" x14ac:dyDescent="0.2">
      <c r="A34" s="276"/>
      <c r="B34" s="420" t="s">
        <v>129</v>
      </c>
      <c r="C34" s="421"/>
      <c r="D34" s="461"/>
      <c r="E34" s="196">
        <f>E21+E32</f>
        <v>0</v>
      </c>
      <c r="F34" s="100"/>
      <c r="G34" s="100"/>
      <c r="H34" s="100"/>
      <c r="I34" s="100"/>
      <c r="J34" s="276"/>
    </row>
    <row r="35" spans="1:10" ht="14.25" customHeight="1" x14ac:dyDescent="0.15">
      <c r="A35" s="276"/>
      <c r="B35" s="279"/>
      <c r="C35" s="279"/>
      <c r="D35" s="279"/>
      <c r="E35" s="279"/>
      <c r="F35" s="100"/>
      <c r="G35" s="100"/>
      <c r="H35" s="100"/>
      <c r="I35" s="100"/>
      <c r="J35" s="276"/>
    </row>
    <row r="36" spans="1:10" ht="13.9" customHeight="1" x14ac:dyDescent="0.15">
      <c r="A36" s="276"/>
      <c r="B36" s="279"/>
      <c r="C36" s="279"/>
      <c r="D36" s="279"/>
      <c r="E36" s="279"/>
      <c r="F36" s="279"/>
      <c r="G36" s="279"/>
      <c r="H36" s="279"/>
      <c r="I36" s="279"/>
      <c r="J36" s="276"/>
    </row>
    <row r="37" spans="1:10" ht="14.25" customHeight="1" x14ac:dyDescent="0.15">
      <c r="A37" s="279"/>
      <c r="B37" s="279"/>
      <c r="C37" s="279"/>
      <c r="D37" s="279"/>
      <c r="E37" s="279"/>
      <c r="F37" s="279"/>
      <c r="G37" s="279"/>
      <c r="H37" s="279"/>
      <c r="I37" s="279"/>
      <c r="J37" s="276"/>
    </row>
  </sheetData>
  <mergeCells count="26">
    <mergeCell ref="B33:D33"/>
    <mergeCell ref="B34:D34"/>
    <mergeCell ref="B28:D28"/>
    <mergeCell ref="B29:D29"/>
    <mergeCell ref="B30:D30"/>
    <mergeCell ref="B31:D31"/>
    <mergeCell ref="B32:D32"/>
    <mergeCell ref="B1:I1"/>
    <mergeCell ref="B22:D22"/>
    <mergeCell ref="B23:D23"/>
    <mergeCell ref="B24:D24"/>
    <mergeCell ref="B13:D13"/>
    <mergeCell ref="B14:D14"/>
    <mergeCell ref="B18:D18"/>
    <mergeCell ref="B12:D12"/>
    <mergeCell ref="G15:H15"/>
    <mergeCell ref="B27:D27"/>
    <mergeCell ref="B19:D19"/>
    <mergeCell ref="B20:D20"/>
    <mergeCell ref="B11:E11"/>
    <mergeCell ref="B16:D16"/>
    <mergeCell ref="B21:D21"/>
    <mergeCell ref="B25:D25"/>
    <mergeCell ref="B26:D26"/>
    <mergeCell ref="B15:D15"/>
    <mergeCell ref="B17:D17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6"/>
  <sheetViews>
    <sheetView zoomScaleNormal="100" zoomScaleSheetLayoutView="85" zoomScalePageLayoutView="85" workbookViewId="0">
      <selection activeCell="D22" sqref="D22"/>
    </sheetView>
  </sheetViews>
  <sheetFormatPr defaultColWidth="9.140625" defaultRowHeight="16.5" customHeight="1" x14ac:dyDescent="0.15"/>
  <cols>
    <col min="1" max="1" width="2.7109375" style="5" customWidth="1"/>
    <col min="2" max="2" width="13.42578125" style="5" customWidth="1"/>
    <col min="3" max="3" width="30" style="5" customWidth="1"/>
    <col min="4" max="4" width="20.28515625" style="5" customWidth="1"/>
    <col min="5" max="5" width="3.42578125" style="5" customWidth="1"/>
    <col min="6" max="6" width="19.42578125" style="5" customWidth="1"/>
    <col min="7" max="7" width="27.28515625" style="5" customWidth="1"/>
    <col min="8" max="8" width="19.28515625" style="5" bestFit="1" customWidth="1"/>
    <col min="9" max="9" width="5.28515625" style="5" customWidth="1"/>
    <col min="10" max="10" width="2.7109375" style="5" customWidth="1"/>
    <col min="11" max="12" width="9.140625" style="5"/>
    <col min="13" max="13" width="17.42578125" style="5" customWidth="1"/>
    <col min="14" max="16384" width="9.140625" style="5"/>
  </cols>
  <sheetData>
    <row r="1" spans="1:10" s="101" customFormat="1" ht="14.25" customHeight="1" x14ac:dyDescent="0.15">
      <c r="A1" s="280"/>
      <c r="B1" s="115" t="s">
        <v>65</v>
      </c>
      <c r="C1" s="93"/>
      <c r="D1" s="93"/>
      <c r="E1" s="93"/>
      <c r="F1" s="319"/>
      <c r="G1" s="319"/>
      <c r="H1" s="333"/>
      <c r="I1" s="333"/>
      <c r="J1" s="280"/>
    </row>
    <row r="2" spans="1:10" s="101" customFormat="1" ht="14.25" customHeight="1" x14ac:dyDescent="0.15">
      <c r="A2" s="280"/>
      <c r="B2" s="115" t="s">
        <v>1</v>
      </c>
      <c r="C2" s="93"/>
      <c r="D2" s="93"/>
      <c r="E2" s="93"/>
      <c r="F2" s="319"/>
      <c r="G2" s="319"/>
      <c r="H2" s="333"/>
      <c r="I2" s="333"/>
      <c r="J2" s="280"/>
    </row>
    <row r="3" spans="1:10" s="101" customFormat="1" ht="14.25" customHeight="1" x14ac:dyDescent="0.15">
      <c r="A3" s="280"/>
      <c r="B3" s="1"/>
      <c r="C3" s="93"/>
      <c r="D3" s="93"/>
      <c r="E3" s="93"/>
      <c r="F3" s="124" t="s">
        <v>2</v>
      </c>
      <c r="G3" s="3"/>
      <c r="H3" s="333"/>
      <c r="I3" s="333"/>
      <c r="J3" s="280"/>
    </row>
    <row r="4" spans="1:10" ht="14.25" customHeight="1" x14ac:dyDescent="0.15">
      <c r="A4" s="276"/>
      <c r="B4" s="1" t="s">
        <v>3</v>
      </c>
      <c r="C4" s="279"/>
      <c r="D4" s="98" t="s">
        <v>130</v>
      </c>
      <c r="E4" s="73"/>
      <c r="F4" s="125"/>
      <c r="G4" s="33" t="s">
        <v>5</v>
      </c>
      <c r="H4" s="73"/>
      <c r="I4" s="73"/>
      <c r="J4" s="276"/>
    </row>
    <row r="5" spans="1:10" ht="14.25" customHeight="1" x14ac:dyDescent="0.15">
      <c r="A5" s="276"/>
      <c r="B5" s="1" t="s">
        <v>6</v>
      </c>
      <c r="C5" s="279"/>
      <c r="D5" s="217" t="str">
        <f>'Algemene kosten'!$D$6</f>
        <v/>
      </c>
      <c r="E5" s="73"/>
      <c r="F5" s="126"/>
      <c r="G5" s="33" t="s">
        <v>131</v>
      </c>
      <c r="H5" s="73"/>
      <c r="I5" s="73"/>
      <c r="J5" s="276"/>
    </row>
    <row r="6" spans="1:10" ht="14.25" customHeight="1" x14ac:dyDescent="0.15">
      <c r="A6" s="276"/>
      <c r="B6" s="1" t="s">
        <v>8</v>
      </c>
      <c r="C6" s="279"/>
      <c r="D6" s="99">
        <f>Voorblad!$D$6</f>
        <v>45952</v>
      </c>
      <c r="E6" s="73"/>
      <c r="F6" s="73"/>
      <c r="G6" s="334" t="s">
        <v>132</v>
      </c>
      <c r="H6" s="73"/>
      <c r="I6" s="73"/>
      <c r="J6" s="276"/>
    </row>
    <row r="7" spans="1:10" ht="14.25" customHeight="1" x14ac:dyDescent="0.15">
      <c r="A7" s="276"/>
      <c r="B7" s="1" t="s">
        <v>10</v>
      </c>
      <c r="C7" s="279"/>
      <c r="D7" s="98" t="str">
        <f>Voorblad!$D$7</f>
        <v>2.0</v>
      </c>
      <c r="E7" s="73"/>
      <c r="F7" s="73"/>
      <c r="G7" s="73"/>
      <c r="H7" s="73"/>
      <c r="I7" s="73"/>
      <c r="J7" s="276"/>
    </row>
    <row r="8" spans="1:10" ht="14.25" customHeight="1" x14ac:dyDescent="0.15">
      <c r="A8" s="276"/>
      <c r="B8" s="1" t="s">
        <v>11</v>
      </c>
      <c r="C8" s="279"/>
      <c r="D8" s="98" t="str">
        <f>Voorblad!$D$8</f>
        <v>Definitief</v>
      </c>
      <c r="E8" s="73"/>
      <c r="F8" s="73"/>
      <c r="G8" s="73"/>
      <c r="H8" s="73"/>
      <c r="I8" s="73"/>
      <c r="J8" s="276"/>
    </row>
    <row r="9" spans="1:10" ht="14.25" customHeight="1" thickBot="1" x14ac:dyDescent="0.2">
      <c r="A9" s="276"/>
      <c r="B9" s="279"/>
      <c r="C9" s="279"/>
      <c r="D9" s="279"/>
      <c r="E9" s="73"/>
      <c r="F9" s="73"/>
      <c r="G9" s="73"/>
      <c r="H9" s="73"/>
      <c r="I9" s="73"/>
      <c r="J9" s="276"/>
    </row>
    <row r="10" spans="1:10" ht="18.600000000000001" customHeight="1" thickBot="1" x14ac:dyDescent="0.2">
      <c r="A10" s="276"/>
      <c r="B10" s="473" t="s">
        <v>76</v>
      </c>
      <c r="C10" s="474"/>
      <c r="D10" s="475"/>
      <c r="E10" s="325"/>
      <c r="F10" s="468" t="s">
        <v>133</v>
      </c>
      <c r="G10" s="469"/>
      <c r="H10" s="470"/>
      <c r="I10" s="335"/>
      <c r="J10" s="276"/>
    </row>
    <row r="11" spans="1:10" ht="14.25" customHeight="1" x14ac:dyDescent="0.15">
      <c r="A11" s="276"/>
      <c r="B11" s="471"/>
      <c r="C11" s="472"/>
      <c r="D11" s="107"/>
      <c r="E11" s="100"/>
      <c r="F11" s="108"/>
      <c r="G11" s="109"/>
      <c r="H11" s="107"/>
      <c r="I11" s="335"/>
      <c r="J11" s="276"/>
    </row>
    <row r="12" spans="1:10" ht="14.25" customHeight="1" x14ac:dyDescent="0.15">
      <c r="A12" s="276"/>
      <c r="B12" s="464" t="s">
        <v>134</v>
      </c>
      <c r="C12" s="465"/>
      <c r="D12" s="338"/>
      <c r="E12" s="339"/>
      <c r="F12" s="340" t="s">
        <v>135</v>
      </c>
      <c r="G12" s="341"/>
      <c r="H12" s="342">
        <v>252</v>
      </c>
      <c r="I12" s="335"/>
      <c r="J12" s="276"/>
    </row>
    <row r="13" spans="1:10" ht="14.25" customHeight="1" x14ac:dyDescent="0.15">
      <c r="A13" s="276"/>
      <c r="B13" s="464" t="s">
        <v>16</v>
      </c>
      <c r="C13" s="465"/>
      <c r="D13" s="343">
        <f>Personeelskosten!J29+Personeelskosten!J38</f>
        <v>0</v>
      </c>
      <c r="E13" s="339"/>
      <c r="F13" s="344" t="s">
        <v>136</v>
      </c>
      <c r="G13" s="279"/>
      <c r="H13" s="342">
        <v>750</v>
      </c>
      <c r="I13" s="335"/>
      <c r="J13" s="276"/>
    </row>
    <row r="14" spans="1:10" ht="14.25" customHeight="1" x14ac:dyDescent="0.15">
      <c r="A14" s="276"/>
      <c r="B14" s="464" t="s">
        <v>137</v>
      </c>
      <c r="C14" s="465"/>
      <c r="D14" s="343">
        <f>'Algemene kosten'!E34</f>
        <v>0</v>
      </c>
      <c r="E14" s="339"/>
      <c r="F14" s="340" t="s">
        <v>138</v>
      </c>
      <c r="G14" s="341"/>
      <c r="H14" s="342">
        <v>300</v>
      </c>
      <c r="I14" s="335"/>
      <c r="J14" s="276"/>
    </row>
    <row r="15" spans="1:10" ht="14.25" customHeight="1" x14ac:dyDescent="0.15">
      <c r="A15" s="276"/>
      <c r="B15" s="464" t="s">
        <v>139</v>
      </c>
      <c r="C15" s="465"/>
      <c r="D15" s="345">
        <v>0</v>
      </c>
      <c r="E15" s="339"/>
      <c r="F15" s="340"/>
      <c r="G15" s="341"/>
      <c r="H15" s="346"/>
      <c r="I15" s="335"/>
      <c r="J15" s="276"/>
    </row>
    <row r="16" spans="1:10" ht="14.25" customHeight="1" x14ac:dyDescent="0.15">
      <c r="A16" s="276"/>
      <c r="B16" s="463" t="s">
        <v>19</v>
      </c>
      <c r="C16" s="453"/>
      <c r="D16" s="199">
        <f>SUM(D12:D15)</f>
        <v>0</v>
      </c>
      <c r="E16" s="347"/>
      <c r="F16" s="340" t="s">
        <v>140</v>
      </c>
      <c r="G16" s="341"/>
      <c r="H16" s="348" t="e">
        <f>(D18-D12)/D18</f>
        <v>#DIV/0!</v>
      </c>
      <c r="I16" s="335"/>
      <c r="J16" s="276"/>
    </row>
    <row r="17" spans="1:14" ht="14.25" customHeight="1" x14ac:dyDescent="0.15">
      <c r="A17" s="276"/>
      <c r="B17" s="464"/>
      <c r="C17" s="465"/>
      <c r="D17" s="349"/>
      <c r="E17" s="350"/>
      <c r="F17" s="344" t="s">
        <v>141</v>
      </c>
      <c r="G17" s="279"/>
      <c r="H17" s="351" t="e">
        <f>'Algemene kosten'!E21/Deelbegroting!D18</f>
        <v>#DIV/0!</v>
      </c>
      <c r="I17" s="335"/>
      <c r="J17" s="276"/>
      <c r="K17" s="279"/>
      <c r="L17" s="279"/>
      <c r="M17" s="279"/>
      <c r="N17" s="279"/>
    </row>
    <row r="18" spans="1:14" ht="13.9" customHeight="1" x14ac:dyDescent="0.15">
      <c r="A18" s="276"/>
      <c r="B18" s="463" t="s">
        <v>20</v>
      </c>
      <c r="C18" s="453"/>
      <c r="D18" s="198">
        <f>H19*H20*H12</f>
        <v>0</v>
      </c>
      <c r="E18" s="350"/>
      <c r="F18" s="344" t="s">
        <v>142</v>
      </c>
      <c r="G18" s="279"/>
      <c r="H18" s="351">
        <f>H19/H14</f>
        <v>0</v>
      </c>
      <c r="I18" s="335"/>
      <c r="J18" s="276"/>
      <c r="K18" s="279"/>
      <c r="L18" s="279"/>
      <c r="M18" s="279"/>
      <c r="N18" s="279"/>
    </row>
    <row r="19" spans="1:14" ht="13.9" customHeight="1" x14ac:dyDescent="0.15">
      <c r="A19" s="276"/>
      <c r="B19" s="336"/>
      <c r="C19" s="337"/>
      <c r="D19" s="112"/>
      <c r="E19" s="350"/>
      <c r="F19" s="340" t="s">
        <v>143</v>
      </c>
      <c r="G19" s="341"/>
      <c r="H19" s="352"/>
      <c r="I19" s="335"/>
      <c r="J19" s="276"/>
      <c r="K19" s="279"/>
      <c r="L19" s="279"/>
      <c r="M19" s="279"/>
      <c r="N19" s="279"/>
    </row>
    <row r="20" spans="1:14" ht="13.9" customHeight="1" x14ac:dyDescent="0.15">
      <c r="A20" s="276"/>
      <c r="B20" s="463" t="s">
        <v>22</v>
      </c>
      <c r="C20" s="453"/>
      <c r="D20" s="198">
        <f>D16-D18</f>
        <v>0</v>
      </c>
      <c r="E20" s="350"/>
      <c r="F20" s="340" t="s">
        <v>144</v>
      </c>
      <c r="G20" s="341"/>
      <c r="H20" s="353">
        <v>0</v>
      </c>
      <c r="I20" s="335"/>
      <c r="J20" s="276"/>
      <c r="K20" s="279"/>
      <c r="L20" s="279"/>
      <c r="M20" s="279"/>
      <c r="N20" s="279"/>
    </row>
    <row r="21" spans="1:14" ht="13.9" customHeight="1" x14ac:dyDescent="0.15">
      <c r="A21" s="276"/>
      <c r="B21" s="464"/>
      <c r="C21" s="465"/>
      <c r="D21" s="112"/>
      <c r="E21" s="350"/>
      <c r="F21" s="344"/>
      <c r="G21" s="354"/>
      <c r="H21" s="355"/>
      <c r="I21" s="335"/>
      <c r="J21" s="276"/>
      <c r="K21" s="279"/>
      <c r="L21" s="279"/>
      <c r="M21" s="279"/>
      <c r="N21" s="279"/>
    </row>
    <row r="22" spans="1:14" ht="14.25" customHeight="1" thickBot="1" x14ac:dyDescent="0.2">
      <c r="A22" s="276"/>
      <c r="B22" s="356" t="s">
        <v>23</v>
      </c>
      <c r="C22" s="337"/>
      <c r="D22" s="221"/>
      <c r="E22" s="350"/>
      <c r="F22" s="357"/>
      <c r="G22" s="358"/>
      <c r="H22" s="359"/>
      <c r="I22" s="335"/>
      <c r="J22" s="276"/>
      <c r="K22" s="279"/>
      <c r="L22" s="279"/>
      <c r="M22" s="279"/>
      <c r="N22" s="279"/>
    </row>
    <row r="23" spans="1:14" ht="14.25" customHeight="1" x14ac:dyDescent="0.15">
      <c r="A23" s="276"/>
      <c r="B23" s="336"/>
      <c r="C23" s="337"/>
      <c r="D23" s="112"/>
      <c r="E23" s="350"/>
      <c r="F23" s="341"/>
      <c r="G23" s="341"/>
      <c r="H23" s="360"/>
      <c r="I23" s="335"/>
      <c r="J23" s="276"/>
      <c r="K23" s="279"/>
      <c r="L23" s="279"/>
      <c r="M23" s="279"/>
      <c r="N23" s="279"/>
    </row>
    <row r="24" spans="1:14" ht="14.25" customHeight="1" thickBot="1" x14ac:dyDescent="0.2">
      <c r="A24" s="276"/>
      <c r="B24" s="466" t="s">
        <v>24</v>
      </c>
      <c r="C24" s="467"/>
      <c r="D24" s="222">
        <f>D20+D22</f>
        <v>0</v>
      </c>
      <c r="E24" s="350"/>
      <c r="F24" s="223"/>
      <c r="G24" s="341"/>
      <c r="H24" s="360"/>
      <c r="I24" s="335"/>
      <c r="J24" s="276"/>
      <c r="K24" s="279"/>
      <c r="L24" s="279"/>
      <c r="M24" s="279"/>
      <c r="N24" s="279"/>
    </row>
    <row r="25" spans="1:14" ht="14.25" customHeight="1" x14ac:dyDescent="0.15">
      <c r="A25" s="276"/>
      <c r="B25" s="465"/>
      <c r="C25" s="465"/>
      <c r="D25" s="100"/>
      <c r="E25" s="350"/>
      <c r="F25" s="341"/>
      <c r="G25" s="341"/>
      <c r="H25" s="360"/>
      <c r="I25" s="335"/>
      <c r="J25" s="276"/>
      <c r="K25" s="279"/>
      <c r="L25" s="279"/>
      <c r="M25" s="279"/>
      <c r="N25" s="279"/>
    </row>
    <row r="26" spans="1:14" ht="14.25" customHeight="1" x14ac:dyDescent="0.15">
      <c r="A26" s="276"/>
      <c r="B26" s="337"/>
      <c r="C26" s="337"/>
      <c r="D26" s="100"/>
      <c r="E26" s="279"/>
      <c r="F26" s="341"/>
      <c r="G26" s="341"/>
      <c r="H26" s="360"/>
      <c r="I26" s="110"/>
      <c r="J26" s="276"/>
      <c r="K26" s="279"/>
      <c r="L26" s="279"/>
      <c r="M26" s="279"/>
      <c r="N26" s="279"/>
    </row>
    <row r="27" spans="1:14" ht="42.6" customHeight="1" x14ac:dyDescent="0.15">
      <c r="A27" s="276"/>
      <c r="B27" s="337"/>
      <c r="C27" s="337"/>
      <c r="D27" s="462"/>
      <c r="E27" s="462"/>
      <c r="F27" s="462"/>
      <c r="G27" s="462"/>
      <c r="H27" s="462"/>
      <c r="I27" s="110"/>
      <c r="J27" s="276"/>
      <c r="K27" s="279"/>
      <c r="L27" s="279"/>
      <c r="M27" s="279"/>
      <c r="N27" s="279"/>
    </row>
    <row r="28" spans="1:14" ht="11.25" x14ac:dyDescent="0.15">
      <c r="A28" s="276"/>
      <c r="B28" s="279"/>
      <c r="C28" s="279"/>
      <c r="D28" s="279"/>
      <c r="E28" s="279"/>
      <c r="F28" s="110"/>
      <c r="G28" s="110"/>
      <c r="H28" s="110"/>
      <c r="I28" s="279"/>
      <c r="J28" s="276"/>
      <c r="K28" s="279"/>
      <c r="L28" s="361"/>
      <c r="M28" s="361"/>
      <c r="N28" s="361"/>
    </row>
    <row r="29" spans="1:14" ht="14.25" customHeight="1" x14ac:dyDescent="0.15">
      <c r="A29" s="279"/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</row>
    <row r="35" spans="4:4" ht="16.5" customHeight="1" x14ac:dyDescent="0.3">
      <c r="D35" s="111"/>
    </row>
    <row r="36" spans="4:4" ht="16.5" customHeight="1" x14ac:dyDescent="0.3">
      <c r="D36" s="111"/>
    </row>
  </sheetData>
  <mergeCells count="15">
    <mergeCell ref="F10:H10"/>
    <mergeCell ref="B15:C15"/>
    <mergeCell ref="B11:C11"/>
    <mergeCell ref="B16:C16"/>
    <mergeCell ref="B10:D10"/>
    <mergeCell ref="B12:C12"/>
    <mergeCell ref="B13:C13"/>
    <mergeCell ref="B14:C14"/>
    <mergeCell ref="D27:H27"/>
    <mergeCell ref="B20:C20"/>
    <mergeCell ref="B17:C17"/>
    <mergeCell ref="B18:C18"/>
    <mergeCell ref="B25:C25"/>
    <mergeCell ref="B21:C21"/>
    <mergeCell ref="B24:C24"/>
  </mergeCells>
  <pageMargins left="0.7" right="0.7" top="0.75" bottom="0.75" header="0.3" footer="0.3"/>
  <pageSetup paperSize="9" scale="78" fitToHeight="0" orientation="landscape" r:id="rId1"/>
  <ignoredErrors>
    <ignoredError sqref="D18 D20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zoomScaleNormal="100" zoomScaleSheetLayoutView="85" zoomScalePageLayoutView="85" workbookViewId="0">
      <selection activeCell="C24" sqref="C24"/>
    </sheetView>
  </sheetViews>
  <sheetFormatPr defaultColWidth="8.85546875" defaultRowHeight="11.25" x14ac:dyDescent="0.15"/>
  <cols>
    <col min="1" max="1" width="2.7109375" style="5" customWidth="1"/>
    <col min="2" max="2" width="45.5703125" style="5" customWidth="1"/>
    <col min="3" max="3" width="19.85546875" style="5" customWidth="1"/>
    <col min="4" max="4" width="20.42578125" style="5" bestFit="1" customWidth="1"/>
    <col min="5" max="5" width="18.42578125" style="5" customWidth="1"/>
    <col min="6" max="6" width="6.42578125" style="5" customWidth="1"/>
    <col min="7" max="7" width="2.7109375" style="5" customWidth="1"/>
    <col min="8" max="16384" width="8.85546875" style="5"/>
  </cols>
  <sheetData>
    <row r="1" spans="1:7" ht="14.25" customHeight="1" x14ac:dyDescent="0.15">
      <c r="A1" s="280"/>
      <c r="B1" s="115" t="s">
        <v>65</v>
      </c>
      <c r="C1" s="115"/>
      <c r="D1" s="115"/>
      <c r="E1" s="115"/>
      <c r="F1" s="115"/>
      <c r="G1" s="280"/>
    </row>
    <row r="2" spans="1:7" ht="14.25" customHeight="1" x14ac:dyDescent="0.15">
      <c r="A2" s="276"/>
      <c r="B2" s="115" t="s">
        <v>1</v>
      </c>
      <c r="C2" s="115"/>
      <c r="D2" s="115"/>
      <c r="E2" s="115"/>
      <c r="F2" s="115"/>
      <c r="G2" s="276"/>
    </row>
    <row r="3" spans="1:7" ht="14.25" customHeight="1" x14ac:dyDescent="0.15">
      <c r="A3" s="276"/>
      <c r="B3" s="102"/>
      <c r="C3" s="102"/>
      <c r="D3" s="124" t="s">
        <v>2</v>
      </c>
      <c r="E3" s="3"/>
      <c r="F3" s="73"/>
      <c r="G3" s="276"/>
    </row>
    <row r="4" spans="1:7" ht="14.25" customHeight="1" x14ac:dyDescent="0.15">
      <c r="A4" s="276"/>
      <c r="B4" s="1" t="s">
        <v>3</v>
      </c>
      <c r="C4" s="102" t="s">
        <v>145</v>
      </c>
      <c r="D4" s="125"/>
      <c r="E4" s="33" t="s">
        <v>5</v>
      </c>
      <c r="F4" s="73"/>
      <c r="G4" s="276"/>
    </row>
    <row r="5" spans="1:7" ht="14.25" customHeight="1" x14ac:dyDescent="0.15">
      <c r="A5" s="276"/>
      <c r="B5" s="1" t="s">
        <v>6</v>
      </c>
      <c r="C5" s="124" t="str">
        <f>Deelbegroting!$D$5</f>
        <v/>
      </c>
      <c r="D5" s="126"/>
      <c r="E5" s="33" t="s">
        <v>131</v>
      </c>
      <c r="F5" s="73"/>
      <c r="G5" s="276"/>
    </row>
    <row r="6" spans="1:7" ht="14.25" customHeight="1" x14ac:dyDescent="0.15">
      <c r="A6" s="276"/>
      <c r="B6" s="1" t="s">
        <v>8</v>
      </c>
      <c r="C6" s="122">
        <f>Voorblad!D6</f>
        <v>45952</v>
      </c>
      <c r="D6" s="102"/>
      <c r="E6" s="275" t="s">
        <v>132</v>
      </c>
      <c r="F6" s="73"/>
      <c r="G6" s="276"/>
    </row>
    <row r="7" spans="1:7" ht="14.25" customHeight="1" x14ac:dyDescent="0.15">
      <c r="A7" s="276"/>
      <c r="B7" s="1" t="s">
        <v>10</v>
      </c>
      <c r="C7" s="120" t="str">
        <f>Voorblad!D7</f>
        <v>2.0</v>
      </c>
      <c r="D7" s="102"/>
      <c r="E7" s="102"/>
      <c r="F7" s="73"/>
      <c r="G7" s="276"/>
    </row>
    <row r="8" spans="1:7" ht="14.25" customHeight="1" x14ac:dyDescent="0.15">
      <c r="A8" s="276"/>
      <c r="B8" s="1" t="s">
        <v>11</v>
      </c>
      <c r="C8" s="121" t="str">
        <f>Voorblad!D8</f>
        <v>Definitief</v>
      </c>
      <c r="D8" s="1"/>
      <c r="E8" s="1"/>
      <c r="F8" s="1"/>
      <c r="G8" s="276"/>
    </row>
    <row r="9" spans="1:7" ht="14.25" customHeight="1" thickBot="1" x14ac:dyDescent="0.2">
      <c r="A9" s="276"/>
      <c r="B9" s="284"/>
      <c r="C9" s="284"/>
      <c r="D9" s="284"/>
      <c r="E9" s="284"/>
      <c r="F9" s="284"/>
      <c r="G9" s="276"/>
    </row>
    <row r="10" spans="1:7" ht="26.25" customHeight="1" x14ac:dyDescent="0.15">
      <c r="A10" s="276"/>
      <c r="B10" s="202" t="s">
        <v>146</v>
      </c>
      <c r="C10" s="203" t="s">
        <v>147</v>
      </c>
      <c r="D10" s="204" t="s">
        <v>148</v>
      </c>
      <c r="E10" s="205" t="s">
        <v>149</v>
      </c>
      <c r="F10" s="279"/>
      <c r="G10" s="276"/>
    </row>
    <row r="11" spans="1:7" ht="14.25" customHeight="1" x14ac:dyDescent="0.15">
      <c r="A11" s="276"/>
      <c r="B11" s="362"/>
      <c r="C11" s="363"/>
      <c r="D11" s="363"/>
      <c r="E11" s="364"/>
      <c r="F11" s="279"/>
      <c r="G11" s="276"/>
    </row>
    <row r="12" spans="1:7" ht="14.25" customHeight="1" x14ac:dyDescent="0.15">
      <c r="A12" s="276"/>
      <c r="B12" s="117" t="s">
        <v>150</v>
      </c>
      <c r="C12" s="365"/>
      <c r="D12" s="365"/>
      <c r="E12" s="366"/>
      <c r="F12" s="279"/>
      <c r="G12" s="276"/>
    </row>
    <row r="13" spans="1:7" ht="14.25" customHeight="1" x14ac:dyDescent="0.15">
      <c r="A13" s="276"/>
      <c r="B13" s="367" t="s">
        <v>151</v>
      </c>
      <c r="C13" s="368">
        <v>0</v>
      </c>
      <c r="D13" s="368"/>
      <c r="E13" s="369"/>
      <c r="F13" s="279"/>
      <c r="G13" s="276"/>
    </row>
    <row r="14" spans="1:7" ht="14.25" customHeight="1" x14ac:dyDescent="0.15">
      <c r="A14" s="276"/>
      <c r="B14" s="370" t="s">
        <v>151</v>
      </c>
      <c r="C14" s="371">
        <v>0</v>
      </c>
      <c r="D14" s="371"/>
      <c r="E14" s="372"/>
      <c r="F14" s="279"/>
      <c r="G14" s="276"/>
    </row>
    <row r="15" spans="1:7" ht="14.25" customHeight="1" x14ac:dyDescent="0.15">
      <c r="A15" s="276"/>
      <c r="B15" s="370" t="s">
        <v>151</v>
      </c>
      <c r="C15" s="371">
        <v>0</v>
      </c>
      <c r="D15" s="371"/>
      <c r="E15" s="372"/>
      <c r="F15" s="279"/>
      <c r="G15" s="276"/>
    </row>
    <row r="16" spans="1:7" ht="14.25" customHeight="1" x14ac:dyDescent="0.15">
      <c r="A16" s="276"/>
      <c r="B16" s="370" t="s">
        <v>151</v>
      </c>
      <c r="C16" s="371">
        <v>0</v>
      </c>
      <c r="D16" s="371"/>
      <c r="E16" s="372"/>
      <c r="F16" s="279"/>
      <c r="G16" s="276"/>
    </row>
    <row r="17" spans="1:7" ht="14.25" customHeight="1" x14ac:dyDescent="0.15">
      <c r="A17" s="276"/>
      <c r="B17" s="373" t="s">
        <v>151</v>
      </c>
      <c r="C17" s="371">
        <v>0</v>
      </c>
      <c r="D17" s="371"/>
      <c r="E17" s="372"/>
      <c r="F17" s="279"/>
      <c r="G17" s="276"/>
    </row>
    <row r="18" spans="1:7" ht="14.25" customHeight="1" x14ac:dyDescent="0.15">
      <c r="A18" s="276"/>
      <c r="B18" s="373" t="s">
        <v>151</v>
      </c>
      <c r="C18" s="371">
        <v>0</v>
      </c>
      <c r="D18" s="371"/>
      <c r="E18" s="372"/>
      <c r="F18" s="279"/>
      <c r="G18" s="276"/>
    </row>
    <row r="19" spans="1:7" ht="14.25" customHeight="1" x14ac:dyDescent="0.15">
      <c r="A19" s="276"/>
      <c r="B19" s="373" t="s">
        <v>151</v>
      </c>
      <c r="C19" s="371">
        <v>0</v>
      </c>
      <c r="D19" s="371"/>
      <c r="E19" s="372"/>
      <c r="F19" s="279"/>
      <c r="G19" s="276"/>
    </row>
    <row r="20" spans="1:7" ht="14.25" customHeight="1" x14ac:dyDescent="0.15">
      <c r="A20" s="276"/>
      <c r="B20" s="373" t="s">
        <v>151</v>
      </c>
      <c r="C20" s="371">
        <v>0</v>
      </c>
      <c r="D20" s="371"/>
      <c r="E20" s="372"/>
      <c r="F20" s="279"/>
      <c r="G20" s="276"/>
    </row>
    <row r="21" spans="1:7" ht="14.25" customHeight="1" x14ac:dyDescent="0.15">
      <c r="A21" s="276"/>
      <c r="B21" s="373" t="s">
        <v>151</v>
      </c>
      <c r="C21" s="371">
        <v>0</v>
      </c>
      <c r="D21" s="371"/>
      <c r="E21" s="372"/>
      <c r="F21" s="279"/>
      <c r="G21" s="276"/>
    </row>
    <row r="22" spans="1:7" ht="14.25" customHeight="1" x14ac:dyDescent="0.15">
      <c r="A22" s="276"/>
      <c r="B22" s="373" t="s">
        <v>151</v>
      </c>
      <c r="C22" s="371">
        <v>0</v>
      </c>
      <c r="D22" s="371"/>
      <c r="E22" s="372"/>
      <c r="F22" s="279"/>
      <c r="G22" s="276"/>
    </row>
    <row r="23" spans="1:7" ht="14.25" customHeight="1" x14ac:dyDescent="0.15">
      <c r="A23" s="280"/>
      <c r="B23" s="374" t="s">
        <v>151</v>
      </c>
      <c r="C23" s="375">
        <v>0</v>
      </c>
      <c r="D23" s="375"/>
      <c r="E23" s="372"/>
      <c r="F23" s="279"/>
      <c r="G23" s="280"/>
    </row>
    <row r="24" spans="1:7" ht="14.25" customHeight="1" thickBot="1" x14ac:dyDescent="0.2">
      <c r="A24" s="280"/>
      <c r="B24" s="118" t="s">
        <v>152</v>
      </c>
      <c r="C24" s="200">
        <f>SUM(C13:C23)</f>
        <v>0</v>
      </c>
      <c r="D24" s="200">
        <f>SUM(D13:D23)</f>
        <v>0</v>
      </c>
      <c r="E24" s="201">
        <f>SUM(E13:E23)</f>
        <v>0</v>
      </c>
      <c r="F24" s="279"/>
      <c r="G24" s="280"/>
    </row>
    <row r="25" spans="1:7" ht="14.25" customHeight="1" thickBot="1" x14ac:dyDescent="0.2">
      <c r="A25" s="276"/>
      <c r="B25" s="325"/>
      <c r="C25" s="376"/>
      <c r="D25" s="279"/>
      <c r="E25" s="325"/>
      <c r="F25" s="279"/>
      <c r="G25" s="276"/>
    </row>
    <row r="26" spans="1:7" ht="14.25" customHeight="1" thickBot="1" x14ac:dyDescent="0.2">
      <c r="A26" s="280"/>
      <c r="B26" s="476" t="s">
        <v>153</v>
      </c>
      <c r="C26" s="477"/>
      <c r="D26" s="478"/>
      <c r="E26" s="206">
        <f>E24</f>
        <v>0</v>
      </c>
      <c r="F26" s="279"/>
      <c r="G26" s="280"/>
    </row>
    <row r="27" spans="1:7" ht="14.25" customHeight="1" x14ac:dyDescent="0.15">
      <c r="A27" s="280"/>
      <c r="B27" s="279"/>
      <c r="C27" s="279"/>
      <c r="D27" s="279"/>
      <c r="E27" s="279"/>
      <c r="F27" s="279"/>
      <c r="G27" s="280"/>
    </row>
    <row r="28" spans="1:7" ht="14.25" customHeight="1" x14ac:dyDescent="0.15">
      <c r="A28" s="280"/>
      <c r="B28" s="280"/>
      <c r="C28" s="280"/>
      <c r="D28" s="280"/>
      <c r="E28" s="280"/>
      <c r="F28" s="280"/>
      <c r="G28" s="280"/>
    </row>
  </sheetData>
  <mergeCells count="1">
    <mergeCell ref="B26:D26"/>
  </mergeCells>
  <pageMargins left="0.7" right="0.7" top="0.75" bottom="0.75" header="0.3" footer="0.3"/>
  <pageSetup paperSize="9" scale="59" orientation="landscape" r:id="rId1"/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9A3F-A843-4C38-9B08-6BDF1A231EE6}">
  <dimension ref="A1:V38"/>
  <sheetViews>
    <sheetView zoomScaleNormal="100" zoomScaleSheetLayoutView="100" zoomScalePageLayoutView="85" workbookViewId="0">
      <selection activeCell="E7" sqref="E7"/>
    </sheetView>
  </sheetViews>
  <sheetFormatPr defaultColWidth="8.85546875" defaultRowHeight="11.25" x14ac:dyDescent="0.15"/>
  <cols>
    <col min="1" max="1" width="3.42578125" style="33" customWidth="1"/>
    <col min="2" max="2" width="27.7109375" style="33" customWidth="1"/>
    <col min="3" max="3" width="13.85546875" style="33" customWidth="1"/>
    <col min="4" max="4" width="17.85546875" style="33" bestFit="1" customWidth="1"/>
    <col min="5" max="5" width="14.140625" style="33" customWidth="1"/>
    <col min="6" max="6" width="11.85546875" style="33" bestFit="1" customWidth="1"/>
    <col min="7" max="7" width="13.42578125" style="33" customWidth="1"/>
    <col min="8" max="8" width="20.42578125" style="33" customWidth="1"/>
    <col min="9" max="9" width="12.140625" style="33" customWidth="1"/>
    <col min="10" max="10" width="14.42578125" style="33" bestFit="1" customWidth="1"/>
    <col min="11" max="11" width="6.85546875" style="33" customWidth="1"/>
    <col min="12" max="12" width="21.85546875" style="33" bestFit="1" customWidth="1"/>
    <col min="13" max="13" width="12" style="33" customWidth="1"/>
    <col min="14" max="14" width="17.85546875" style="33" bestFit="1" customWidth="1"/>
    <col min="15" max="15" width="15.7109375" style="33" customWidth="1"/>
    <col min="16" max="16" width="15.42578125" style="33" customWidth="1"/>
    <col min="17" max="17" width="16.42578125" style="33" bestFit="1" customWidth="1"/>
    <col min="18" max="18" width="15.42578125" style="33" customWidth="1"/>
    <col min="19" max="19" width="8.85546875" style="33"/>
    <col min="20" max="20" width="14.42578125" style="33" bestFit="1" customWidth="1"/>
    <col min="21" max="21" width="4.7109375" style="33" customWidth="1"/>
    <col min="22" max="22" width="3.7109375" style="33" customWidth="1"/>
    <col min="23" max="16384" width="8.85546875" style="33"/>
  </cols>
  <sheetData>
    <row r="1" spans="1:22" ht="14.25" customHeight="1" x14ac:dyDescent="0.15">
      <c r="A1" s="241"/>
      <c r="B1" s="115" t="s">
        <v>65</v>
      </c>
      <c r="C1" s="242"/>
      <c r="D1" s="242"/>
      <c r="E1" s="242"/>
      <c r="F1" s="242"/>
      <c r="G1" s="242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240"/>
    </row>
    <row r="2" spans="1:22" ht="14.25" customHeight="1" x14ac:dyDescent="0.15">
      <c r="A2" s="241"/>
      <c r="B2" s="115" t="s">
        <v>1</v>
      </c>
      <c r="C2" s="242"/>
      <c r="D2" s="242"/>
      <c r="E2" s="242"/>
      <c r="F2" s="242"/>
      <c r="G2" s="242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240"/>
    </row>
    <row r="3" spans="1:22" ht="14.25" customHeight="1" x14ac:dyDescent="0.15">
      <c r="A3" s="241"/>
      <c r="B3" s="242"/>
      <c r="C3" s="242"/>
      <c r="D3" s="242"/>
      <c r="E3" s="242"/>
      <c r="F3" s="242"/>
      <c r="G3" s="124" t="s">
        <v>2</v>
      </c>
      <c r="H3" s="3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240"/>
    </row>
    <row r="4" spans="1:22" ht="14.25" customHeight="1" x14ac:dyDescent="0.15">
      <c r="A4" s="241"/>
      <c r="B4" s="1" t="s">
        <v>3</v>
      </c>
      <c r="C4" s="102" t="s">
        <v>154</v>
      </c>
      <c r="D4" s="102"/>
      <c r="E4" s="242"/>
      <c r="F4" s="242"/>
      <c r="G4" s="125"/>
      <c r="H4" s="33" t="s">
        <v>5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240"/>
    </row>
    <row r="5" spans="1:22" ht="14.25" customHeight="1" x14ac:dyDescent="0.15">
      <c r="A5" s="241"/>
      <c r="B5" s="1" t="s">
        <v>6</v>
      </c>
      <c r="C5" s="124" t="str">
        <f>Deelbegroting!$D$5</f>
        <v/>
      </c>
      <c r="D5" s="124"/>
      <c r="E5" s="31"/>
      <c r="F5" s="31"/>
      <c r="G5" s="126"/>
      <c r="H5" s="33" t="s">
        <v>35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240"/>
    </row>
    <row r="6" spans="1:22" ht="14.25" customHeight="1" x14ac:dyDescent="0.15">
      <c r="A6" s="241"/>
      <c r="B6" s="1" t="s">
        <v>8</v>
      </c>
      <c r="C6" s="122">
        <f>Opstartkosten!$C$6</f>
        <v>45952</v>
      </c>
      <c r="D6" s="122"/>
      <c r="E6" s="243"/>
      <c r="F6" s="243"/>
      <c r="G6" s="274"/>
      <c r="H6" s="275" t="s">
        <v>155</v>
      </c>
      <c r="I6" s="243"/>
      <c r="J6" s="243"/>
      <c r="K6" s="241"/>
      <c r="L6" s="243"/>
      <c r="M6" s="243"/>
      <c r="N6" s="243"/>
      <c r="O6" s="243"/>
      <c r="P6" s="243"/>
      <c r="Q6" s="243"/>
      <c r="R6" s="243"/>
      <c r="S6" s="241"/>
      <c r="T6" s="241"/>
      <c r="U6" s="241"/>
      <c r="V6" s="240"/>
    </row>
    <row r="7" spans="1:22" ht="14.25" customHeight="1" x14ac:dyDescent="0.15">
      <c r="A7" s="241"/>
      <c r="B7" s="1" t="s">
        <v>10</v>
      </c>
      <c r="C7" s="120" t="str">
        <f>Opstartkosten!C7</f>
        <v>2.0</v>
      </c>
      <c r="D7" s="12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241"/>
      <c r="U7" s="224"/>
      <c r="V7" s="240"/>
    </row>
    <row r="8" spans="1:22" ht="12.75" customHeight="1" x14ac:dyDescent="0.15">
      <c r="A8" s="240"/>
      <c r="B8" s="1" t="s">
        <v>11</v>
      </c>
      <c r="C8" s="121" t="str">
        <f>Opstartkosten!C8</f>
        <v>Definitief</v>
      </c>
      <c r="D8" s="121"/>
      <c r="E8" s="249"/>
      <c r="F8" s="249"/>
      <c r="G8" s="400" t="s">
        <v>156</v>
      </c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0"/>
    </row>
    <row r="9" spans="1:22" ht="14.25" customHeight="1" thickBot="1" x14ac:dyDescent="0.2">
      <c r="A9" s="241"/>
      <c r="E9" s="225"/>
      <c r="F9" s="225"/>
      <c r="G9" s="225"/>
      <c r="H9" s="225"/>
      <c r="I9" s="225"/>
      <c r="J9" s="225"/>
      <c r="K9" s="244"/>
      <c r="U9" s="224"/>
      <c r="V9" s="240"/>
    </row>
    <row r="10" spans="1:22" ht="23.25" thickBot="1" x14ac:dyDescent="0.2">
      <c r="A10" s="241"/>
      <c r="B10" s="269" t="s">
        <v>157</v>
      </c>
      <c r="C10" s="270" t="s">
        <v>158</v>
      </c>
      <c r="D10" s="270" t="s">
        <v>159</v>
      </c>
      <c r="E10" s="271" t="s">
        <v>160</v>
      </c>
      <c r="F10" s="271" t="s">
        <v>161</v>
      </c>
      <c r="G10" s="271" t="s">
        <v>162</v>
      </c>
      <c r="H10" s="271" t="s">
        <v>163</v>
      </c>
      <c r="I10" s="271" t="s">
        <v>164</v>
      </c>
      <c r="J10" s="272" t="s">
        <v>165</v>
      </c>
      <c r="L10" s="269" t="s">
        <v>157</v>
      </c>
      <c r="M10" s="270" t="s">
        <v>166</v>
      </c>
      <c r="N10" s="270" t="s">
        <v>159</v>
      </c>
      <c r="O10" s="271" t="s">
        <v>160</v>
      </c>
      <c r="P10" s="271" t="s">
        <v>161</v>
      </c>
      <c r="Q10" s="271" t="s">
        <v>162</v>
      </c>
      <c r="R10" s="271" t="s">
        <v>163</v>
      </c>
      <c r="S10" s="271" t="s">
        <v>164</v>
      </c>
      <c r="T10" s="272" t="s">
        <v>165</v>
      </c>
      <c r="U10" s="224"/>
      <c r="V10" s="240"/>
    </row>
    <row r="11" spans="1:22" ht="14.25" customHeight="1" x14ac:dyDescent="0.15">
      <c r="A11" s="241"/>
      <c r="B11" s="245"/>
      <c r="C11" s="246"/>
      <c r="D11" s="246"/>
      <c r="E11" s="247"/>
      <c r="F11" s="247"/>
      <c r="G11" s="247"/>
      <c r="H11" s="247"/>
      <c r="I11" s="247"/>
      <c r="J11" s="248"/>
      <c r="L11" s="226"/>
      <c r="M11" s="227"/>
      <c r="N11" s="227"/>
      <c r="O11" s="228"/>
      <c r="P11" s="229"/>
      <c r="Q11" s="229"/>
      <c r="R11" s="230"/>
      <c r="S11" s="228"/>
      <c r="T11" s="231"/>
      <c r="U11" s="224"/>
      <c r="V11" s="240"/>
    </row>
    <row r="12" spans="1:22" ht="14.25" customHeight="1" x14ac:dyDescent="0.15">
      <c r="A12" s="241"/>
      <c r="B12" s="250"/>
      <c r="C12" s="273"/>
      <c r="D12" s="273"/>
      <c r="E12" s="251">
        <v>0</v>
      </c>
      <c r="F12" s="252"/>
      <c r="G12" s="252"/>
      <c r="H12" s="253">
        <f>(E12+(E12*F12))*G12</f>
        <v>0</v>
      </c>
      <c r="I12" s="252"/>
      <c r="J12" s="254">
        <f>E12*(100%+F12)*(100%+G12)*(100%+I12)</f>
        <v>0</v>
      </c>
      <c r="L12" s="250"/>
      <c r="M12" s="273"/>
      <c r="N12" s="273"/>
      <c r="O12" s="266">
        <v>0</v>
      </c>
      <c r="P12" s="252"/>
      <c r="Q12" s="252"/>
      <c r="R12" s="253">
        <f t="shared" ref="R12:R35" si="0">(O12+(O12*P12))*Q12</f>
        <v>0</v>
      </c>
      <c r="S12" s="252"/>
      <c r="T12" s="254">
        <f t="shared" ref="T12:T35" si="1">O12*(100%+P12)*(100%+Q12)*(100%+S12)</f>
        <v>0</v>
      </c>
      <c r="U12" s="224"/>
      <c r="V12" s="240"/>
    </row>
    <row r="13" spans="1:22" ht="14.25" customHeight="1" x14ac:dyDescent="0.15">
      <c r="A13" s="241"/>
      <c r="B13" s="255"/>
      <c r="C13" s="273"/>
      <c r="D13" s="273"/>
      <c r="E13" s="256">
        <v>0</v>
      </c>
      <c r="F13" s="257"/>
      <c r="G13" s="257"/>
      <c r="H13" s="258">
        <f>(E13+(E13*F13))*G13</f>
        <v>0</v>
      </c>
      <c r="I13" s="257"/>
      <c r="J13" s="259">
        <f>E13*(100%+F13)*(100%+G13)*(100%+I13)</f>
        <v>0</v>
      </c>
      <c r="L13" s="255"/>
      <c r="M13" s="273"/>
      <c r="N13" s="273"/>
      <c r="O13" s="267">
        <v>0</v>
      </c>
      <c r="P13" s="257"/>
      <c r="Q13" s="257"/>
      <c r="R13" s="258">
        <f t="shared" si="0"/>
        <v>0</v>
      </c>
      <c r="S13" s="257"/>
      <c r="T13" s="259">
        <f t="shared" si="1"/>
        <v>0</v>
      </c>
      <c r="U13" s="224"/>
      <c r="V13" s="240"/>
    </row>
    <row r="14" spans="1:22" ht="14.25" customHeight="1" x14ac:dyDescent="0.15">
      <c r="A14" s="241"/>
      <c r="B14" s="255"/>
      <c r="C14" s="273"/>
      <c r="D14" s="273"/>
      <c r="E14" s="256">
        <v>0</v>
      </c>
      <c r="F14" s="257"/>
      <c r="G14" s="257"/>
      <c r="H14" s="258">
        <f>(E14+(E14*F14))*G14</f>
        <v>0</v>
      </c>
      <c r="I14" s="257"/>
      <c r="J14" s="259">
        <f>E14*(100%+F14)*(100%+G14)*(100%+I14)</f>
        <v>0</v>
      </c>
      <c r="L14" s="255"/>
      <c r="M14" s="273"/>
      <c r="N14" s="273"/>
      <c r="O14" s="267">
        <v>0</v>
      </c>
      <c r="P14" s="257"/>
      <c r="Q14" s="257"/>
      <c r="R14" s="258">
        <f t="shared" si="0"/>
        <v>0</v>
      </c>
      <c r="S14" s="257"/>
      <c r="T14" s="259">
        <f t="shared" si="1"/>
        <v>0</v>
      </c>
      <c r="U14" s="224"/>
      <c r="V14" s="240"/>
    </row>
    <row r="15" spans="1:22" ht="14.25" customHeight="1" x14ac:dyDescent="0.15">
      <c r="A15" s="241"/>
      <c r="B15" s="255"/>
      <c r="C15" s="273"/>
      <c r="D15" s="273"/>
      <c r="E15" s="256">
        <v>0</v>
      </c>
      <c r="F15" s="257"/>
      <c r="G15" s="257"/>
      <c r="H15" s="258">
        <f t="shared" ref="H15:H35" si="2">(E15+(E15*F15))*G15</f>
        <v>0</v>
      </c>
      <c r="I15" s="257"/>
      <c r="J15" s="259">
        <f t="shared" ref="J15:J35" si="3">E15*(100%+F15)*(100%+G15)*(100%+I15)</f>
        <v>0</v>
      </c>
      <c r="L15" s="255"/>
      <c r="M15" s="273"/>
      <c r="N15" s="273"/>
      <c r="O15" s="267">
        <v>0</v>
      </c>
      <c r="P15" s="257"/>
      <c r="Q15" s="257"/>
      <c r="R15" s="258">
        <f t="shared" si="0"/>
        <v>0</v>
      </c>
      <c r="S15" s="257"/>
      <c r="T15" s="259">
        <f t="shared" si="1"/>
        <v>0</v>
      </c>
      <c r="U15" s="224"/>
      <c r="V15" s="240"/>
    </row>
    <row r="16" spans="1:22" ht="14.25" customHeight="1" x14ac:dyDescent="0.15">
      <c r="A16" s="241"/>
      <c r="B16" s="255"/>
      <c r="C16" s="273"/>
      <c r="D16" s="273"/>
      <c r="E16" s="256">
        <v>0</v>
      </c>
      <c r="F16" s="257"/>
      <c r="G16" s="257"/>
      <c r="H16" s="258">
        <f t="shared" si="2"/>
        <v>0</v>
      </c>
      <c r="I16" s="257"/>
      <c r="J16" s="259">
        <f t="shared" si="3"/>
        <v>0</v>
      </c>
      <c r="L16" s="255"/>
      <c r="M16" s="273"/>
      <c r="N16" s="273"/>
      <c r="O16" s="267">
        <v>0</v>
      </c>
      <c r="P16" s="257"/>
      <c r="Q16" s="257"/>
      <c r="R16" s="258">
        <f t="shared" si="0"/>
        <v>0</v>
      </c>
      <c r="S16" s="257"/>
      <c r="T16" s="259">
        <f t="shared" si="1"/>
        <v>0</v>
      </c>
      <c r="U16" s="224"/>
      <c r="V16" s="240"/>
    </row>
    <row r="17" spans="1:22" ht="14.25" customHeight="1" x14ac:dyDescent="0.15">
      <c r="A17" s="241"/>
      <c r="B17" s="255"/>
      <c r="C17" s="273"/>
      <c r="D17" s="273"/>
      <c r="E17" s="256">
        <v>0</v>
      </c>
      <c r="F17" s="257"/>
      <c r="G17" s="257"/>
      <c r="H17" s="258">
        <f t="shared" si="2"/>
        <v>0</v>
      </c>
      <c r="I17" s="257"/>
      <c r="J17" s="259">
        <f t="shared" si="3"/>
        <v>0</v>
      </c>
      <c r="L17" s="255"/>
      <c r="M17" s="273"/>
      <c r="N17" s="273"/>
      <c r="O17" s="267">
        <v>0</v>
      </c>
      <c r="P17" s="257"/>
      <c r="Q17" s="257"/>
      <c r="R17" s="258">
        <f t="shared" si="0"/>
        <v>0</v>
      </c>
      <c r="S17" s="257"/>
      <c r="T17" s="259">
        <f t="shared" si="1"/>
        <v>0</v>
      </c>
      <c r="U17" s="224"/>
      <c r="V17" s="240"/>
    </row>
    <row r="18" spans="1:22" ht="14.25" customHeight="1" x14ac:dyDescent="0.15">
      <c r="A18" s="241"/>
      <c r="B18" s="255"/>
      <c r="C18" s="273"/>
      <c r="D18" s="273"/>
      <c r="E18" s="256">
        <v>0</v>
      </c>
      <c r="F18" s="257"/>
      <c r="G18" s="257"/>
      <c r="H18" s="258">
        <f t="shared" si="2"/>
        <v>0</v>
      </c>
      <c r="I18" s="257"/>
      <c r="J18" s="259">
        <f t="shared" si="3"/>
        <v>0</v>
      </c>
      <c r="L18" s="255"/>
      <c r="M18" s="273"/>
      <c r="N18" s="273"/>
      <c r="O18" s="267">
        <v>0</v>
      </c>
      <c r="P18" s="257"/>
      <c r="Q18" s="257"/>
      <c r="R18" s="258">
        <f t="shared" si="0"/>
        <v>0</v>
      </c>
      <c r="S18" s="257"/>
      <c r="T18" s="259">
        <f t="shared" si="1"/>
        <v>0</v>
      </c>
      <c r="U18" s="224"/>
      <c r="V18" s="240"/>
    </row>
    <row r="19" spans="1:22" ht="14.25" customHeight="1" x14ac:dyDescent="0.15">
      <c r="A19" s="241"/>
      <c r="B19" s="255"/>
      <c r="C19" s="273"/>
      <c r="D19" s="273"/>
      <c r="E19" s="256">
        <v>0</v>
      </c>
      <c r="F19" s="257"/>
      <c r="G19" s="257"/>
      <c r="H19" s="258">
        <f t="shared" si="2"/>
        <v>0</v>
      </c>
      <c r="I19" s="257"/>
      <c r="J19" s="259">
        <f t="shared" si="3"/>
        <v>0</v>
      </c>
      <c r="L19" s="255"/>
      <c r="M19" s="273"/>
      <c r="N19" s="273"/>
      <c r="O19" s="267">
        <v>0</v>
      </c>
      <c r="P19" s="257"/>
      <c r="Q19" s="257"/>
      <c r="R19" s="258">
        <f t="shared" si="0"/>
        <v>0</v>
      </c>
      <c r="S19" s="257"/>
      <c r="T19" s="259">
        <f t="shared" si="1"/>
        <v>0</v>
      </c>
      <c r="U19" s="224"/>
      <c r="V19" s="240"/>
    </row>
    <row r="20" spans="1:22" ht="14.25" customHeight="1" x14ac:dyDescent="0.15">
      <c r="A20" s="241"/>
      <c r="B20" s="255"/>
      <c r="C20" s="273"/>
      <c r="D20" s="273"/>
      <c r="E20" s="256">
        <v>0</v>
      </c>
      <c r="F20" s="257"/>
      <c r="G20" s="257"/>
      <c r="H20" s="258">
        <f t="shared" si="2"/>
        <v>0</v>
      </c>
      <c r="I20" s="257"/>
      <c r="J20" s="259">
        <f t="shared" si="3"/>
        <v>0</v>
      </c>
      <c r="L20" s="255"/>
      <c r="M20" s="273"/>
      <c r="N20" s="273"/>
      <c r="O20" s="267">
        <v>0</v>
      </c>
      <c r="P20" s="257"/>
      <c r="Q20" s="257"/>
      <c r="R20" s="258">
        <f t="shared" si="0"/>
        <v>0</v>
      </c>
      <c r="S20" s="257"/>
      <c r="T20" s="259">
        <f t="shared" si="1"/>
        <v>0</v>
      </c>
      <c r="U20" s="224"/>
      <c r="V20" s="240"/>
    </row>
    <row r="21" spans="1:22" ht="14.25" customHeight="1" x14ac:dyDescent="0.15">
      <c r="A21" s="241"/>
      <c r="B21" s="255"/>
      <c r="C21" s="273"/>
      <c r="D21" s="273"/>
      <c r="E21" s="256">
        <v>0</v>
      </c>
      <c r="F21" s="257"/>
      <c r="G21" s="257"/>
      <c r="H21" s="258">
        <f t="shared" si="2"/>
        <v>0</v>
      </c>
      <c r="I21" s="257"/>
      <c r="J21" s="259">
        <f t="shared" si="3"/>
        <v>0</v>
      </c>
      <c r="L21" s="255"/>
      <c r="M21" s="273"/>
      <c r="N21" s="273"/>
      <c r="O21" s="267">
        <v>0</v>
      </c>
      <c r="P21" s="257"/>
      <c r="Q21" s="257"/>
      <c r="R21" s="258">
        <f t="shared" si="0"/>
        <v>0</v>
      </c>
      <c r="S21" s="257"/>
      <c r="T21" s="259">
        <f t="shared" si="1"/>
        <v>0</v>
      </c>
      <c r="U21" s="224"/>
      <c r="V21" s="240"/>
    </row>
    <row r="22" spans="1:22" ht="14.25" customHeight="1" x14ac:dyDescent="0.15">
      <c r="A22" s="241"/>
      <c r="B22" s="255"/>
      <c r="C22" s="273"/>
      <c r="D22" s="273"/>
      <c r="E22" s="256">
        <v>0</v>
      </c>
      <c r="F22" s="257"/>
      <c r="G22" s="257"/>
      <c r="H22" s="258">
        <f t="shared" si="2"/>
        <v>0</v>
      </c>
      <c r="I22" s="257"/>
      <c r="J22" s="259">
        <f t="shared" si="3"/>
        <v>0</v>
      </c>
      <c r="L22" s="255"/>
      <c r="M22" s="273"/>
      <c r="N22" s="273"/>
      <c r="O22" s="267">
        <v>0</v>
      </c>
      <c r="P22" s="257"/>
      <c r="Q22" s="257"/>
      <c r="R22" s="258">
        <f t="shared" si="0"/>
        <v>0</v>
      </c>
      <c r="S22" s="257"/>
      <c r="T22" s="259">
        <f t="shared" si="1"/>
        <v>0</v>
      </c>
      <c r="U22" s="224"/>
      <c r="V22" s="240"/>
    </row>
    <row r="23" spans="1:22" ht="14.25" customHeight="1" x14ac:dyDescent="0.15">
      <c r="A23" s="241"/>
      <c r="B23" s="255"/>
      <c r="C23" s="273"/>
      <c r="D23" s="273"/>
      <c r="E23" s="256">
        <v>0</v>
      </c>
      <c r="F23" s="257"/>
      <c r="G23" s="257"/>
      <c r="H23" s="258">
        <f t="shared" si="2"/>
        <v>0</v>
      </c>
      <c r="I23" s="257"/>
      <c r="J23" s="259">
        <f t="shared" si="3"/>
        <v>0</v>
      </c>
      <c r="L23" s="255"/>
      <c r="M23" s="273"/>
      <c r="N23" s="273"/>
      <c r="O23" s="267">
        <v>0</v>
      </c>
      <c r="P23" s="257"/>
      <c r="Q23" s="257"/>
      <c r="R23" s="258">
        <f t="shared" si="0"/>
        <v>0</v>
      </c>
      <c r="S23" s="257"/>
      <c r="T23" s="259">
        <f t="shared" si="1"/>
        <v>0</v>
      </c>
      <c r="U23" s="224"/>
      <c r="V23" s="240"/>
    </row>
    <row r="24" spans="1:22" ht="14.25" customHeight="1" x14ac:dyDescent="0.15">
      <c r="A24" s="241"/>
      <c r="B24" s="255"/>
      <c r="C24" s="273"/>
      <c r="D24" s="273"/>
      <c r="E24" s="256">
        <v>0</v>
      </c>
      <c r="F24" s="257"/>
      <c r="G24" s="257"/>
      <c r="H24" s="258">
        <f t="shared" si="2"/>
        <v>0</v>
      </c>
      <c r="I24" s="257"/>
      <c r="J24" s="259">
        <f t="shared" si="3"/>
        <v>0</v>
      </c>
      <c r="L24" s="255"/>
      <c r="M24" s="273"/>
      <c r="N24" s="273"/>
      <c r="O24" s="267">
        <v>0</v>
      </c>
      <c r="P24" s="257"/>
      <c r="Q24" s="257"/>
      <c r="R24" s="258">
        <f t="shared" si="0"/>
        <v>0</v>
      </c>
      <c r="S24" s="257"/>
      <c r="T24" s="259">
        <f t="shared" si="1"/>
        <v>0</v>
      </c>
      <c r="U24" s="224"/>
      <c r="V24" s="240"/>
    </row>
    <row r="25" spans="1:22" ht="14.25" customHeight="1" x14ac:dyDescent="0.15">
      <c r="A25" s="241"/>
      <c r="B25" s="255"/>
      <c r="C25" s="273"/>
      <c r="D25" s="273"/>
      <c r="E25" s="256">
        <v>0</v>
      </c>
      <c r="F25" s="257"/>
      <c r="G25" s="257"/>
      <c r="H25" s="258">
        <f t="shared" si="2"/>
        <v>0</v>
      </c>
      <c r="I25" s="257"/>
      <c r="J25" s="259">
        <f t="shared" si="3"/>
        <v>0</v>
      </c>
      <c r="L25" s="255"/>
      <c r="M25" s="273"/>
      <c r="N25" s="273"/>
      <c r="O25" s="267">
        <v>0</v>
      </c>
      <c r="P25" s="257"/>
      <c r="Q25" s="257"/>
      <c r="R25" s="258">
        <f t="shared" si="0"/>
        <v>0</v>
      </c>
      <c r="S25" s="257"/>
      <c r="T25" s="259">
        <f t="shared" si="1"/>
        <v>0</v>
      </c>
      <c r="U25" s="224"/>
      <c r="V25" s="240"/>
    </row>
    <row r="26" spans="1:22" ht="14.25" customHeight="1" x14ac:dyDescent="0.15">
      <c r="A26" s="241"/>
      <c r="B26" s="255"/>
      <c r="C26" s="273"/>
      <c r="D26" s="273"/>
      <c r="E26" s="256">
        <v>0</v>
      </c>
      <c r="F26" s="257"/>
      <c r="G26" s="257"/>
      <c r="H26" s="258">
        <f t="shared" si="2"/>
        <v>0</v>
      </c>
      <c r="I26" s="257"/>
      <c r="J26" s="259">
        <f t="shared" si="3"/>
        <v>0</v>
      </c>
      <c r="L26" s="255"/>
      <c r="M26" s="273"/>
      <c r="N26" s="273"/>
      <c r="O26" s="267">
        <v>0</v>
      </c>
      <c r="P26" s="257"/>
      <c r="Q26" s="257"/>
      <c r="R26" s="258">
        <f t="shared" si="0"/>
        <v>0</v>
      </c>
      <c r="S26" s="257"/>
      <c r="T26" s="259">
        <f t="shared" si="1"/>
        <v>0</v>
      </c>
      <c r="U26" s="224"/>
      <c r="V26" s="240"/>
    </row>
    <row r="27" spans="1:22" ht="14.25" customHeight="1" x14ac:dyDescent="0.15">
      <c r="A27" s="241"/>
      <c r="B27" s="255"/>
      <c r="C27" s="273"/>
      <c r="D27" s="273"/>
      <c r="E27" s="256">
        <v>0</v>
      </c>
      <c r="F27" s="257"/>
      <c r="G27" s="257"/>
      <c r="H27" s="258">
        <f t="shared" si="2"/>
        <v>0</v>
      </c>
      <c r="I27" s="257"/>
      <c r="J27" s="259">
        <f t="shared" si="3"/>
        <v>0</v>
      </c>
      <c r="L27" s="255"/>
      <c r="M27" s="273"/>
      <c r="N27" s="273"/>
      <c r="O27" s="267">
        <v>0</v>
      </c>
      <c r="P27" s="257"/>
      <c r="Q27" s="257"/>
      <c r="R27" s="258">
        <f t="shared" si="0"/>
        <v>0</v>
      </c>
      <c r="S27" s="257"/>
      <c r="T27" s="259">
        <f t="shared" si="1"/>
        <v>0</v>
      </c>
      <c r="U27" s="224"/>
      <c r="V27" s="240"/>
    </row>
    <row r="28" spans="1:22" ht="14.25" customHeight="1" x14ac:dyDescent="0.15">
      <c r="A28" s="241"/>
      <c r="B28" s="255"/>
      <c r="C28" s="273"/>
      <c r="D28" s="273"/>
      <c r="E28" s="256">
        <v>0</v>
      </c>
      <c r="F28" s="257"/>
      <c r="G28" s="257"/>
      <c r="H28" s="258">
        <f t="shared" si="2"/>
        <v>0</v>
      </c>
      <c r="I28" s="257"/>
      <c r="J28" s="259">
        <f t="shared" si="3"/>
        <v>0</v>
      </c>
      <c r="L28" s="255"/>
      <c r="M28" s="273"/>
      <c r="N28" s="273"/>
      <c r="O28" s="267">
        <v>0</v>
      </c>
      <c r="P28" s="257"/>
      <c r="Q28" s="257"/>
      <c r="R28" s="258">
        <f t="shared" si="0"/>
        <v>0</v>
      </c>
      <c r="S28" s="257"/>
      <c r="T28" s="259">
        <f t="shared" si="1"/>
        <v>0</v>
      </c>
      <c r="U28" s="224"/>
      <c r="V28" s="240"/>
    </row>
    <row r="29" spans="1:22" ht="14.25" customHeight="1" x14ac:dyDescent="0.15">
      <c r="A29" s="241"/>
      <c r="B29" s="255"/>
      <c r="C29" s="273"/>
      <c r="D29" s="273"/>
      <c r="E29" s="256">
        <v>0</v>
      </c>
      <c r="F29" s="257"/>
      <c r="G29" s="257"/>
      <c r="H29" s="258">
        <f t="shared" si="2"/>
        <v>0</v>
      </c>
      <c r="I29" s="257"/>
      <c r="J29" s="259">
        <f t="shared" si="3"/>
        <v>0</v>
      </c>
      <c r="L29" s="255"/>
      <c r="M29" s="273"/>
      <c r="N29" s="273"/>
      <c r="O29" s="267">
        <v>0</v>
      </c>
      <c r="P29" s="257"/>
      <c r="Q29" s="257"/>
      <c r="R29" s="258">
        <f t="shared" si="0"/>
        <v>0</v>
      </c>
      <c r="S29" s="257"/>
      <c r="T29" s="259">
        <f t="shared" si="1"/>
        <v>0</v>
      </c>
      <c r="U29" s="224"/>
      <c r="V29" s="240"/>
    </row>
    <row r="30" spans="1:22" ht="14.25" customHeight="1" x14ac:dyDescent="0.15">
      <c r="A30" s="241"/>
      <c r="B30" s="255"/>
      <c r="C30" s="273"/>
      <c r="D30" s="273"/>
      <c r="E30" s="256">
        <v>0</v>
      </c>
      <c r="F30" s="257"/>
      <c r="G30" s="257"/>
      <c r="H30" s="258">
        <f t="shared" si="2"/>
        <v>0</v>
      </c>
      <c r="I30" s="257"/>
      <c r="J30" s="259">
        <f t="shared" si="3"/>
        <v>0</v>
      </c>
      <c r="L30" s="255"/>
      <c r="M30" s="273"/>
      <c r="N30" s="273"/>
      <c r="O30" s="267">
        <v>0</v>
      </c>
      <c r="P30" s="257"/>
      <c r="Q30" s="257"/>
      <c r="R30" s="258">
        <f t="shared" si="0"/>
        <v>0</v>
      </c>
      <c r="S30" s="257"/>
      <c r="T30" s="259">
        <f t="shared" si="1"/>
        <v>0</v>
      </c>
      <c r="U30" s="224"/>
      <c r="V30" s="240"/>
    </row>
    <row r="31" spans="1:22" ht="14.25" customHeight="1" x14ac:dyDescent="0.15">
      <c r="A31" s="241"/>
      <c r="B31" s="255"/>
      <c r="C31" s="273"/>
      <c r="D31" s="273"/>
      <c r="E31" s="256">
        <v>0</v>
      </c>
      <c r="F31" s="257"/>
      <c r="G31" s="257"/>
      <c r="H31" s="258">
        <f t="shared" si="2"/>
        <v>0</v>
      </c>
      <c r="I31" s="257"/>
      <c r="J31" s="259">
        <f t="shared" si="3"/>
        <v>0</v>
      </c>
      <c r="L31" s="255"/>
      <c r="M31" s="273"/>
      <c r="N31" s="273"/>
      <c r="O31" s="267">
        <v>0</v>
      </c>
      <c r="P31" s="257"/>
      <c r="Q31" s="257"/>
      <c r="R31" s="258">
        <f t="shared" si="0"/>
        <v>0</v>
      </c>
      <c r="S31" s="257"/>
      <c r="T31" s="259">
        <f t="shared" si="1"/>
        <v>0</v>
      </c>
      <c r="U31" s="224"/>
      <c r="V31" s="240"/>
    </row>
    <row r="32" spans="1:22" ht="14.25" customHeight="1" x14ac:dyDescent="0.15">
      <c r="A32" s="241"/>
      <c r="B32" s="260"/>
      <c r="C32" s="273"/>
      <c r="D32" s="273"/>
      <c r="E32" s="256">
        <v>0</v>
      </c>
      <c r="F32" s="257"/>
      <c r="G32" s="257"/>
      <c r="H32" s="258">
        <f t="shared" si="2"/>
        <v>0</v>
      </c>
      <c r="I32" s="257"/>
      <c r="J32" s="259">
        <f t="shared" si="3"/>
        <v>0</v>
      </c>
      <c r="L32" s="255"/>
      <c r="M32" s="273"/>
      <c r="N32" s="273"/>
      <c r="O32" s="267">
        <v>0</v>
      </c>
      <c r="P32" s="257"/>
      <c r="Q32" s="257"/>
      <c r="R32" s="258">
        <f t="shared" si="0"/>
        <v>0</v>
      </c>
      <c r="S32" s="257"/>
      <c r="T32" s="259">
        <f t="shared" si="1"/>
        <v>0</v>
      </c>
      <c r="U32" s="224"/>
      <c r="V32" s="240"/>
    </row>
    <row r="33" spans="1:22" ht="14.25" customHeight="1" x14ac:dyDescent="0.15">
      <c r="A33" s="241"/>
      <c r="B33" s="255"/>
      <c r="C33" s="273"/>
      <c r="D33" s="273"/>
      <c r="E33" s="256">
        <v>0</v>
      </c>
      <c r="F33" s="257"/>
      <c r="G33" s="257"/>
      <c r="H33" s="258">
        <f t="shared" si="2"/>
        <v>0</v>
      </c>
      <c r="I33" s="257"/>
      <c r="J33" s="259">
        <f t="shared" si="3"/>
        <v>0</v>
      </c>
      <c r="L33" s="255"/>
      <c r="M33" s="273"/>
      <c r="N33" s="273"/>
      <c r="O33" s="267">
        <v>0</v>
      </c>
      <c r="P33" s="257"/>
      <c r="Q33" s="257"/>
      <c r="R33" s="258">
        <f t="shared" si="0"/>
        <v>0</v>
      </c>
      <c r="S33" s="257"/>
      <c r="T33" s="259">
        <f t="shared" si="1"/>
        <v>0</v>
      </c>
      <c r="U33" s="224"/>
      <c r="V33" s="240"/>
    </row>
    <row r="34" spans="1:22" ht="14.25" customHeight="1" x14ac:dyDescent="0.15">
      <c r="A34" s="241"/>
      <c r="B34" s="255"/>
      <c r="C34" s="273"/>
      <c r="D34" s="273"/>
      <c r="E34" s="256">
        <v>0</v>
      </c>
      <c r="F34" s="257"/>
      <c r="G34" s="257"/>
      <c r="H34" s="258">
        <f t="shared" si="2"/>
        <v>0</v>
      </c>
      <c r="I34" s="257"/>
      <c r="J34" s="259">
        <f t="shared" si="3"/>
        <v>0</v>
      </c>
      <c r="L34" s="255"/>
      <c r="M34" s="273"/>
      <c r="N34" s="273"/>
      <c r="O34" s="267">
        <v>0</v>
      </c>
      <c r="P34" s="257"/>
      <c r="Q34" s="257"/>
      <c r="R34" s="258">
        <f t="shared" si="0"/>
        <v>0</v>
      </c>
      <c r="S34" s="257"/>
      <c r="T34" s="259">
        <f t="shared" si="1"/>
        <v>0</v>
      </c>
      <c r="U34" s="224"/>
      <c r="V34" s="240"/>
    </row>
    <row r="35" spans="1:22" ht="14.25" customHeight="1" x14ac:dyDescent="0.15">
      <c r="A35" s="240"/>
      <c r="B35" s="261"/>
      <c r="C35" s="273"/>
      <c r="D35" s="273"/>
      <c r="E35" s="262">
        <v>0</v>
      </c>
      <c r="F35" s="263"/>
      <c r="G35" s="263"/>
      <c r="H35" s="264">
        <f t="shared" si="2"/>
        <v>0</v>
      </c>
      <c r="I35" s="263"/>
      <c r="J35" s="265">
        <f t="shared" si="3"/>
        <v>0</v>
      </c>
      <c r="K35" s="224"/>
      <c r="L35" s="261"/>
      <c r="M35" s="273"/>
      <c r="N35" s="273"/>
      <c r="O35" s="268">
        <v>0</v>
      </c>
      <c r="P35" s="263"/>
      <c r="Q35" s="263"/>
      <c r="R35" s="264">
        <f t="shared" si="0"/>
        <v>0</v>
      </c>
      <c r="S35" s="263"/>
      <c r="T35" s="265">
        <f t="shared" si="1"/>
        <v>0</v>
      </c>
      <c r="U35" s="224"/>
      <c r="V35" s="240"/>
    </row>
    <row r="36" spans="1:22" ht="14.25" customHeight="1" thickBot="1" x14ac:dyDescent="0.2">
      <c r="A36" s="240"/>
      <c r="B36" s="232"/>
      <c r="C36" s="233"/>
      <c r="D36" s="233"/>
      <c r="E36" s="234"/>
      <c r="F36" s="235"/>
      <c r="G36" s="235"/>
      <c r="H36" s="236"/>
      <c r="I36" s="234"/>
      <c r="J36" s="237"/>
      <c r="K36" s="224"/>
      <c r="L36" s="232"/>
      <c r="M36" s="233"/>
      <c r="N36" s="233"/>
      <c r="O36" s="234"/>
      <c r="P36" s="235"/>
      <c r="Q36" s="235"/>
      <c r="R36" s="236"/>
      <c r="S36" s="234"/>
      <c r="T36" s="238"/>
      <c r="U36" s="224"/>
      <c r="V36" s="240"/>
    </row>
    <row r="37" spans="1:22" ht="14.25" customHeight="1" x14ac:dyDescent="0.15">
      <c r="A37" s="240"/>
      <c r="E37" s="53"/>
      <c r="F37" s="239"/>
      <c r="G37" s="239"/>
      <c r="H37" s="225"/>
      <c r="I37" s="53"/>
      <c r="J37" s="225"/>
      <c r="K37" s="224"/>
      <c r="O37" s="53"/>
      <c r="P37" s="239"/>
      <c r="Q37" s="239"/>
      <c r="R37" s="225"/>
      <c r="S37" s="53"/>
      <c r="T37" s="225"/>
      <c r="U37" s="224"/>
      <c r="V37" s="240"/>
    </row>
    <row r="38" spans="1:22" ht="14.25" customHeight="1" x14ac:dyDescent="0.15">
      <c r="A38" s="240"/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</row>
  </sheetData>
  <dataValidations count="2">
    <dataValidation type="list" allowBlank="1" showInputMessage="1" showErrorMessage="1" sqref="C12:C35 M12:M35" xr:uid="{13395D09-518B-4CB9-B3DF-5BDDCF6EA019}">
      <formula1>"A, B, C, D, E"</formula1>
    </dataValidation>
    <dataValidation type="list" allowBlank="1" showInputMessage="1" showErrorMessage="1" sqref="D12:D35 N12:N35" xr:uid="{126A456C-8DC7-4E2A-BF3F-56AF78F996A3}">
      <formula1>"Laag CO2-uitstoot, Hoog CO2-uitstoot"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bd606a-b419-4036-a4b1-12db758eaa76">
      <Terms xmlns="http://schemas.microsoft.com/office/infopath/2007/PartnerControls"/>
    </lcf76f155ced4ddcb4097134ff3c332f>
    <TaxCatchAll xmlns="14bc34ac-e237-48ef-9288-90ee00d54ae8" xsi:nil="true"/>
    <Clusterhoofd xmlns="cfbd606a-b419-4036-a4b1-12db758eaa76">
      <UserInfo>
        <DisplayName/>
        <AccountId xsi:nil="true"/>
        <AccountType/>
      </UserInfo>
    </Clusterhoof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45F77158FB14B92A6C14B5A062823" ma:contentTypeVersion="16" ma:contentTypeDescription="Een nieuw document maken." ma:contentTypeScope="" ma:versionID="99aebd48c73aa9045edfe89294774058">
  <xsd:schema xmlns:xsd="http://www.w3.org/2001/XMLSchema" xmlns:xs="http://www.w3.org/2001/XMLSchema" xmlns:p="http://schemas.microsoft.com/office/2006/metadata/properties" xmlns:ns2="cfbd606a-b419-4036-a4b1-12db758eaa76" xmlns:ns3="14bc34ac-e237-48ef-9288-90ee00d54ae8" targetNamespace="http://schemas.microsoft.com/office/2006/metadata/properties" ma:root="true" ma:fieldsID="cf3c0e4a18f4c5602a8074a629d8c2e6" ns2:_="" ns3:_="">
    <xsd:import namespace="cfbd606a-b419-4036-a4b1-12db758eaa76"/>
    <xsd:import namespace="14bc34ac-e237-48ef-9288-90ee00d54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Clusterhoof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d606a-b419-4036-a4b1-12db758eaa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Clusterhoofd" ma:index="21" nillable="true" ma:displayName="Clusterhoofd" ma:format="Dropdown" ma:list="UserInfo" ma:SharePointGroup="0" ma:internalName="Clusterhoof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c34ac-e237-48ef-9288-90ee00d54a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a8ad715-7b46-42cc-b8eb-7a3531ee963c}" ma:internalName="TaxCatchAll" ma:showField="CatchAllData" ma:web="14bc34ac-e237-48ef-9288-90ee00d54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482CE-1423-4F5B-9E36-11DE7DC72B4E}">
  <ds:schemaRefs>
    <ds:schemaRef ds:uri="14bc34ac-e237-48ef-9288-90ee00d54ae8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cfbd606a-b419-4036-a4b1-12db758eaa7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4E7F7F-1F9E-44DB-ABD2-6191F54058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bd606a-b419-4036-a4b1-12db758eaa76"/>
    <ds:schemaRef ds:uri="14bc34ac-e237-48ef-9288-90ee00d54a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D2C818-B159-459B-81A9-C63995717B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6</vt:i4>
      </vt:variant>
    </vt:vector>
  </HeadingPairs>
  <TitlesOfParts>
    <vt:vector size="14" baseType="lpstr">
      <vt:lpstr>Voorblad</vt:lpstr>
      <vt:lpstr>Gewogen vaste verrekenprijzen</vt:lpstr>
      <vt:lpstr>Personeelskosten</vt:lpstr>
      <vt:lpstr>Integraal uurtarief banqueting</vt:lpstr>
      <vt:lpstr>Algemene kosten</vt:lpstr>
      <vt:lpstr>Deelbegroting</vt:lpstr>
      <vt:lpstr>Opstartkosten</vt:lpstr>
      <vt:lpstr>Verkoopprijzen assortiment</vt:lpstr>
      <vt:lpstr>'Algemene kosten'!Afdrukbereik</vt:lpstr>
      <vt:lpstr>Deelbegroting!Afdrukbereik</vt:lpstr>
      <vt:lpstr>'Gewogen vaste verrekenprijzen'!Afdrukbereik</vt:lpstr>
      <vt:lpstr>Opstartkosten!Afdrukbereik</vt:lpstr>
      <vt:lpstr>Personeelskosten!Afdrukbereik</vt:lpstr>
      <vt:lpstr>Voorblad!Afdrukbereik</vt:lpstr>
    </vt:vector>
  </TitlesOfParts>
  <Manager/>
  <Company>NetBiz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Arendsen</dc:creator>
  <cp:keywords/>
  <dc:description/>
  <cp:lastModifiedBy>Arends, Johan</cp:lastModifiedBy>
  <cp:revision/>
  <dcterms:created xsi:type="dcterms:W3CDTF">2003-02-05T11:06:08Z</dcterms:created>
  <dcterms:modified xsi:type="dcterms:W3CDTF">2025-10-22T13:43:11Z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0x010100E3145F77158FB14B92A6C14B5A062823</vt:lpwstr>
  </property>
  <property fmtid="{D5CDD505-2E9C-101B-9397-08002B2CF9AE}" pid="3" name="MediaServiceImageTags">
    <vt:lpwstr/>
  </property>
</Properties>
</file>