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14"/>
  <workbookPr/>
  <mc:AlternateContent xmlns:mc="http://schemas.openxmlformats.org/markup-compatibility/2006">
    <mc:Choice Requires="x15">
      <x15ac:absPath xmlns:x15ac="http://schemas.microsoft.com/office/spreadsheetml/2010/11/ac" url="https://edukw1c.sharepoint.com/sites/Aanbestedingen-INK25.28EAAanbestedingLockersV2/Gedeelde documenten/1. Te Publiceren Documenten/"/>
    </mc:Choice>
  </mc:AlternateContent>
  <xr:revisionPtr revIDLastSave="277" documentId="8_{55909F8B-56A8-4778-8AAD-DC1540EC0067}" xr6:coauthVersionLast="47" xr6:coauthVersionMax="47" xr10:uidLastSave="{DD325731-DCCA-4643-9F29-25A7B9CE7E6A}"/>
  <bookViews>
    <workbookView xWindow="28680" yWindow="-120" windowWidth="29040" windowHeight="15720" tabRatio="796" firstSheet="4" activeTab="4" xr2:uid="{29A3D4E2-3F2C-4002-8156-9091B95AD758}"/>
  </bookViews>
  <sheets>
    <sheet name="Voorblad" sheetId="1" r:id="rId1"/>
    <sheet name="Totale Inschrijfprijs" sheetId="3" r:id="rId2"/>
    <sheet name="Lockersysteem " sheetId="9" r:id="rId3"/>
    <sheet name="Software" sheetId="2" r:id="rId4"/>
    <sheet name="Inruilprijzen"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1" l="1"/>
  <c r="E16" i="11"/>
  <c r="E15" i="11"/>
  <c r="E14" i="11"/>
  <c r="E13" i="11"/>
  <c r="E4" i="11"/>
  <c r="E5" i="11"/>
  <c r="E6" i="11"/>
  <c r="E7" i="11"/>
  <c r="E8" i="11"/>
  <c r="E9" i="11"/>
  <c r="E10" i="11"/>
  <c r="E11" i="11"/>
  <c r="E12" i="11"/>
  <c r="I4" i="9" l="1"/>
  <c r="I5" i="9"/>
  <c r="I6" i="9"/>
  <c r="I7" i="9"/>
  <c r="I8" i="9"/>
  <c r="I9" i="9"/>
  <c r="I10" i="9"/>
  <c r="I11" i="9"/>
  <c r="I12" i="9"/>
  <c r="I13" i="9"/>
  <c r="B14" i="9"/>
  <c r="E3" i="11"/>
  <c r="E5" i="2" l="1"/>
  <c r="I3" i="9"/>
  <c r="I14" i="9" s="1"/>
  <c r="E3" i="2"/>
  <c r="B5" i="3" s="1"/>
  <c r="B9" i="3"/>
  <c r="E7" i="2" l="1"/>
  <c r="B6" i="3"/>
  <c r="B4" i="3"/>
  <c r="B8" i="3" l="1"/>
  <c r="B11" i="3" s="1"/>
</calcChain>
</file>

<file path=xl/sharedStrings.xml><?xml version="1.0" encoding="utf-8"?>
<sst xmlns="http://schemas.openxmlformats.org/spreadsheetml/2006/main" count="98" uniqueCount="84">
  <si>
    <t>Voorblad</t>
  </si>
  <si>
    <t>Prijsblad</t>
  </si>
  <si>
    <t>Inschrijver:</t>
  </si>
  <si>
    <t xml:space="preserve">&lt;Naam + functie&gt; </t>
  </si>
  <si>
    <t>Handtekening</t>
  </si>
  <si>
    <t>Invulinstructie :</t>
  </si>
  <si>
    <t>Prijzenblad dient rechtsgeldig ondertekend te worden</t>
  </si>
  <si>
    <r>
      <rPr>
        <u/>
        <sz val="12"/>
        <color rgb="FF000000"/>
        <rFont val="Calibri"/>
        <family val="2"/>
      </rPr>
      <t>Alle</t>
    </r>
    <r>
      <rPr>
        <sz val="12"/>
        <color rgb="FF000000"/>
        <rFont val="Calibri"/>
        <family val="2"/>
      </rPr>
      <t xml:space="preserve"> groen gearceerde velden dienen ingevuld te worden</t>
    </r>
  </si>
  <si>
    <r>
      <t xml:space="preserve">Inschrijver dient  een prijs </t>
    </r>
    <r>
      <rPr>
        <u/>
        <sz val="11"/>
        <color rgb="FF000000"/>
        <rFont val="Calibri"/>
        <family val="2"/>
      </rPr>
      <t>inclusief</t>
    </r>
    <r>
      <rPr>
        <sz val="11"/>
        <color rgb="FF000000"/>
        <rFont val="Calibri"/>
        <family val="2"/>
      </rPr>
      <t xml:space="preserve"> BTW (in Euro's) in te vullen in enkel de groen gearceerde cellen. Afgerond tot maximaal 2 cijfers achter de komma. Aanpassing van het prijsblad, behoudens de groen gearceerde velden, danwel manipulatief inschrijven leidt tot uitsluiting.</t>
    </r>
  </si>
  <si>
    <t>In het tabblad software wordt gevraagd de jaarlijkse licentiekosten op te geven. In het tabblad totale inschrijfprijs wordt dit maal 10 jaar gedaan.</t>
  </si>
  <si>
    <t>Deze aanbieding wordt gedaan overeenkomstig de bepalingen van de uitvraag “Levering lockers” en met inachtneming van de bepalingen en gegevens zoals deze zijn omschreven in genoemd de Uitvraag documenten en de eventuele Nota van Inlichtingen.</t>
  </si>
  <si>
    <t xml:space="preserve">Het prijzenblad dient u te uploaden in TenderNed in Excelformat én PDF. Bij verschillen tussen deze versies prevaleert de PDF versie. </t>
  </si>
  <si>
    <t>Totale inschrijfprijs</t>
  </si>
  <si>
    <t>Tabblad</t>
  </si>
  <si>
    <t>Prijs</t>
  </si>
  <si>
    <t>Modulair lockersysteem</t>
  </si>
  <si>
    <t>Implementatiekosten</t>
  </si>
  <si>
    <t>Licentiekosten (10 jaar)</t>
  </si>
  <si>
    <t>Totaal</t>
  </si>
  <si>
    <t>Inruilprijzen</t>
  </si>
  <si>
    <t>Totale Inschrijfprijs</t>
  </si>
  <si>
    <t>Nieuw Modulair lockersysteem</t>
  </si>
  <si>
    <t>Aantal*</t>
  </si>
  <si>
    <t>Eenheid</t>
  </si>
  <si>
    <t>Type locker</t>
  </si>
  <si>
    <t>Product of minimaal vergelijkbaar (dxb)</t>
  </si>
  <si>
    <t>Aantal lockers per kolom</t>
  </si>
  <si>
    <t>Aangeboden product (merk en type)</t>
  </si>
  <si>
    <t>Prijs per stuk</t>
  </si>
  <si>
    <t>stuks</t>
  </si>
  <si>
    <t>Flexlockers</t>
  </si>
  <si>
    <t>Locker met afmeting in mm: 500x400</t>
  </si>
  <si>
    <t>Vaste lockers</t>
  </si>
  <si>
    <t>Messenset locker</t>
  </si>
  <si>
    <t>Locker met afmeting in mm: 560x200</t>
  </si>
  <si>
    <t>min 9 max 12</t>
  </si>
  <si>
    <t>Uitleenlockers</t>
  </si>
  <si>
    <t>Locker met afmeting in mm: 500x350</t>
  </si>
  <si>
    <t>Kledinglocker</t>
  </si>
  <si>
    <t>Vaste lockers Uiterlijke verzorging</t>
  </si>
  <si>
    <t>Locker met afmeting in mm: 820x495</t>
  </si>
  <si>
    <t>Vaste lockers Fashion</t>
  </si>
  <si>
    <t>Locker met afmeting in mm: 720x495</t>
  </si>
  <si>
    <t>Z-locker</t>
  </si>
  <si>
    <t>Locker met afmeting in mm: 500x400(x1800h)</t>
  </si>
  <si>
    <t>Per kolom</t>
  </si>
  <si>
    <t>Plint</t>
  </si>
  <si>
    <t>Schuindak</t>
  </si>
  <si>
    <t>stuk</t>
  </si>
  <si>
    <t>Terminal (op basis van 1 op 50)</t>
  </si>
  <si>
    <t>*aan de opgegeven aantallen kunnen rechten ontleend worden</t>
  </si>
  <si>
    <t>Software*</t>
  </si>
  <si>
    <t>Product/ Dienst</t>
  </si>
  <si>
    <t>Aantal uur implementatie</t>
  </si>
  <si>
    <t>Uurtarief</t>
  </si>
  <si>
    <t>Implementatie Lockermanagementsysteem (eenmalig)*</t>
  </si>
  <si>
    <t>Aantal Licenties</t>
  </si>
  <si>
    <t>Prijs per Licentie per jaar</t>
  </si>
  <si>
    <t>Percentage Fee per kluisje</t>
  </si>
  <si>
    <t>Jaarlijkse Licentiekosten lockermanagementssyteem op basis van potentieel 15000-20000 gebruikers en gelijktijdig gebruik van maximaal 4000 lockers**</t>
  </si>
  <si>
    <t>Totale inschrijfprijs software per jaar</t>
  </si>
  <si>
    <t>*Alle kosten voor de volledige implementatie van het lockermanagementsysteem.</t>
  </si>
  <si>
    <t>**Jaarlijkse licentiekosten zijn inclusief alle kosten, o.a. maar niet uitsluitend hostingkosten, aanpassen, koppelen, configuren &amp; documenteren software. Aantal kluisjes is schaalbaar i.v.m. leerlingenaantal per locatie dat kan veranderen</t>
  </si>
  <si>
    <t>Product</t>
  </si>
  <si>
    <t>Aantal Kluisjes</t>
  </si>
  <si>
    <t>Aantal in te nemen</t>
  </si>
  <si>
    <t>Inruilprijs per locker/terminal</t>
  </si>
  <si>
    <t>Inruilprijs</t>
  </si>
  <si>
    <t>Draaischijf cijferslot</t>
  </si>
  <si>
    <t>Draaischijf cijferslot 480x350x355</t>
  </si>
  <si>
    <t>Elektrisch Kledinglocker 475x400x930</t>
  </si>
  <si>
    <t>Elektrisch Kledinglocker 480x325x985</t>
  </si>
  <si>
    <t>Elektrisch messenkluis 525x350x175</t>
  </si>
  <si>
    <t>Elektrisch standaard 455x305x37</t>
  </si>
  <si>
    <t>Elektrisch standaard 455x305x370</t>
  </si>
  <si>
    <t>Elektrisch standaard 570x380x365</t>
  </si>
  <si>
    <t>Elektrisch standaard 720x460x430</t>
  </si>
  <si>
    <t>Elektrisch standaard 820x460x430</t>
  </si>
  <si>
    <t>Sleutel kledingkast</t>
  </si>
  <si>
    <t>Sleutel kledingkast 480x290x1800</t>
  </si>
  <si>
    <t>Sleutel muntslot 500x270x280</t>
  </si>
  <si>
    <t>Sleutel standaard</t>
  </si>
  <si>
    <t>Totale Inruilprijs</t>
  </si>
  <si>
    <t>Indien inschrijver geen opbrengsten, maar kosten in rekening wilt brengen voor het afvoeren van lockers, dan dient er een negatief bedrag ingevuld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</si>
</sst>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2">
    <font>
      <sz val="11"/>
      <color theme="1"/>
      <name val="Aptos Narrow"/>
      <family val="2"/>
      <scheme val="minor"/>
    </font>
    <font>
      <b/>
      <sz val="20"/>
      <color rgb="FF000000"/>
      <name val="Calibri"/>
      <family val="2"/>
    </font>
    <font>
      <b/>
      <sz val="11"/>
      <color rgb="FFFFFFFF"/>
      <name val="Calibri"/>
      <family val="2"/>
    </font>
    <font>
      <b/>
      <sz val="14"/>
      <color rgb="FF000000"/>
      <name val="Calibri"/>
      <family val="2"/>
    </font>
    <font>
      <b/>
      <sz val="14"/>
      <color rgb="FF006100"/>
      <name val="Calibri"/>
      <family val="2"/>
    </font>
    <font>
      <b/>
      <sz val="12"/>
      <color rgb="FF000000"/>
      <name val="Calibri"/>
      <family val="2"/>
    </font>
    <font>
      <sz val="11"/>
      <color rgb="FF000000"/>
      <name val="Calibri"/>
      <family val="2"/>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2"/>
      <color theme="1"/>
      <name val="Aptos Narrow"/>
      <family val="2"/>
      <scheme val="minor"/>
    </font>
    <font>
      <b/>
      <sz val="20"/>
      <color theme="1"/>
      <name val="Aptos Narrow"/>
      <family val="2"/>
      <scheme val="minor"/>
    </font>
    <font>
      <b/>
      <sz val="14"/>
      <color theme="1"/>
      <name val="Aptos Narrow"/>
      <family val="2"/>
      <scheme val="minor"/>
    </font>
    <font>
      <b/>
      <sz val="16"/>
      <color theme="1"/>
      <name val="Aptos Narrow"/>
      <family val="2"/>
      <scheme val="minor"/>
    </font>
    <font>
      <sz val="11"/>
      <color rgb="FF000000"/>
      <name val="Aptos Narrow"/>
      <family val="2"/>
      <scheme val="minor"/>
    </font>
    <font>
      <sz val="11"/>
      <name val="Aptos Narrow"/>
      <family val="2"/>
      <scheme val="minor"/>
    </font>
    <font>
      <sz val="12"/>
      <name val="Aptos Narrow"/>
      <family val="2"/>
      <scheme val="minor"/>
    </font>
    <font>
      <sz val="12"/>
      <color rgb="FFFF66FF"/>
      <name val="Aptos Narrow"/>
      <family val="2"/>
      <scheme val="minor"/>
    </font>
    <font>
      <sz val="12"/>
      <color rgb="FF000000"/>
      <name val="Calibri"/>
      <family val="2"/>
    </font>
    <font>
      <u/>
      <sz val="11"/>
      <color rgb="FF000000"/>
      <name val="Calibri"/>
      <family val="2"/>
    </font>
    <font>
      <u/>
      <sz val="12"/>
      <color rgb="FF000000"/>
      <name val="Calibri"/>
      <family val="2"/>
    </font>
  </fonts>
  <fills count="12">
    <fill>
      <patternFill patternType="none"/>
    </fill>
    <fill>
      <patternFill patternType="gray125"/>
    </fill>
    <fill>
      <patternFill patternType="solid">
        <fgColor rgb="FFC6EFCE"/>
        <bgColor rgb="FF000000"/>
      </patternFill>
    </fill>
    <fill>
      <patternFill patternType="solid">
        <fgColor rgb="FFA5A5A5"/>
      </patternFill>
    </fill>
    <fill>
      <patternFill patternType="solid">
        <fgColor rgb="FF00B0F0"/>
        <bgColor rgb="FF000000"/>
      </patternFill>
    </fill>
    <fill>
      <patternFill patternType="solid">
        <fgColor theme="0"/>
        <bgColor rgb="FF000000"/>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s>
  <borders count="27">
    <border>
      <left/>
      <right/>
      <top/>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diagonal/>
    </border>
    <border>
      <left style="thin">
        <color auto="1"/>
      </left>
      <right style="thin">
        <color auto="1"/>
      </right>
      <top style="thin">
        <color auto="1"/>
      </top>
      <bottom/>
      <diagonal/>
    </border>
    <border>
      <left style="double">
        <color rgb="FF3F3F3F"/>
      </left>
      <right/>
      <top style="double">
        <color rgb="FF3F3F3F"/>
      </top>
      <bottom/>
      <diagonal/>
    </border>
    <border>
      <left/>
      <right/>
      <top style="thin">
        <color indexed="64"/>
      </top>
      <bottom/>
      <diagonal/>
    </border>
    <border>
      <left style="thin">
        <color indexed="64"/>
      </left>
      <right/>
      <top/>
      <bottom/>
      <diagonal/>
    </border>
    <border>
      <left/>
      <right/>
      <top style="thin">
        <color theme="4" tint="0.39997558519241921"/>
      </top>
      <bottom style="thin">
        <color theme="4" tint="0.39997558519241921"/>
      </bottom>
      <diagonal/>
    </border>
    <border>
      <left style="thin">
        <color indexed="64"/>
      </left>
      <right/>
      <top style="thin">
        <color indexed="64"/>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5">
    <xf numFmtId="0" fontId="0" fillId="0" borderId="0"/>
    <xf numFmtId="44" fontId="7" fillId="0" borderId="0" applyFont="0" applyFill="0" applyBorder="0" applyAlignment="0" applyProtection="0"/>
    <xf numFmtId="0" fontId="8" fillId="3" borderId="7" applyNumberFormat="0" applyAlignment="0" applyProtection="0"/>
    <xf numFmtId="44" fontId="7" fillId="0" borderId="0" applyFont="0" applyFill="0" applyBorder="0" applyAlignment="0" applyProtection="0"/>
    <xf numFmtId="0" fontId="11" fillId="0" borderId="0"/>
  </cellStyleXfs>
  <cellXfs count="83">
    <xf numFmtId="0" fontId="0" fillId="0" borderId="0" xfId="0"/>
    <xf numFmtId="0" fontId="1" fillId="0" borderId="0" xfId="0" applyFont="1"/>
    <xf numFmtId="0" fontId="10" fillId="0" borderId="0" xfId="0" applyFont="1"/>
    <xf numFmtId="0" fontId="0" fillId="0" borderId="8" xfId="0" applyBorder="1"/>
    <xf numFmtId="0" fontId="0" fillId="0" borderId="8" xfId="0" applyBorder="1" applyAlignment="1">
      <alignment wrapText="1"/>
    </xf>
    <xf numFmtId="0" fontId="10" fillId="0" borderId="8" xfId="0" applyFont="1" applyBorder="1" applyAlignment="1">
      <alignment wrapText="1"/>
    </xf>
    <xf numFmtId="0" fontId="0" fillId="0" borderId="0" xfId="0" applyAlignment="1">
      <alignment horizontal="left" vertical="top" wrapText="1"/>
    </xf>
    <xf numFmtId="0" fontId="12" fillId="0" borderId="0" xfId="0" applyFont="1"/>
    <xf numFmtId="0" fontId="0" fillId="7" borderId="8" xfId="0" applyFill="1" applyBorder="1"/>
    <xf numFmtId="0" fontId="0" fillId="6" borderId="9" xfId="0" applyFill="1" applyBorder="1" applyProtection="1">
      <protection locked="0"/>
    </xf>
    <xf numFmtId="44" fontId="0" fillId="6" borderId="6" xfId="3" applyFont="1" applyFill="1" applyBorder="1" applyProtection="1">
      <protection locked="0"/>
    </xf>
    <xf numFmtId="44" fontId="0" fillId="0" borderId="0" xfId="1" applyFont="1"/>
    <xf numFmtId="0" fontId="10" fillId="8" borderId="0" xfId="0" applyFont="1" applyFill="1"/>
    <xf numFmtId="0" fontId="10" fillId="8" borderId="0" xfId="0" applyFont="1" applyFill="1" applyAlignment="1">
      <alignment horizontal="center"/>
    </xf>
    <xf numFmtId="44" fontId="0" fillId="0" borderId="8" xfId="0" applyNumberFormat="1" applyBorder="1"/>
    <xf numFmtId="0" fontId="13" fillId="0" borderId="0" xfId="0" applyFont="1"/>
    <xf numFmtId="0" fontId="8" fillId="8" borderId="10" xfId="2" applyFill="1" applyBorder="1"/>
    <xf numFmtId="0" fontId="8" fillId="8" borderId="12" xfId="2" applyFill="1" applyBorder="1"/>
    <xf numFmtId="0" fontId="0" fillId="8" borderId="8" xfId="0" applyFill="1" applyBorder="1" applyAlignment="1">
      <alignment wrapText="1"/>
    </xf>
    <xf numFmtId="0" fontId="14" fillId="0" borderId="8" xfId="0" applyFont="1" applyBorder="1"/>
    <xf numFmtId="0" fontId="9" fillId="0" borderId="8" xfId="0" applyFont="1" applyBorder="1"/>
    <xf numFmtId="0" fontId="15" fillId="0" borderId="8" xfId="0" applyFont="1" applyBorder="1"/>
    <xf numFmtId="0" fontId="15" fillId="0" borderId="8" xfId="0" applyFont="1" applyBorder="1" applyAlignment="1">
      <alignment wrapText="1"/>
    </xf>
    <xf numFmtId="9" fontId="0" fillId="6" borderId="6" xfId="3" applyNumberFormat="1" applyFont="1" applyFill="1" applyBorder="1" applyProtection="1">
      <protection locked="0"/>
    </xf>
    <xf numFmtId="0" fontId="16" fillId="7" borderId="8" xfId="0" applyFont="1" applyFill="1" applyBorder="1" applyAlignment="1">
      <alignment wrapText="1"/>
    </xf>
    <xf numFmtId="1" fontId="0" fillId="6" borderId="8" xfId="3" applyNumberFormat="1" applyFont="1" applyFill="1" applyBorder="1" applyAlignment="1" applyProtection="1">
      <alignment wrapText="1"/>
      <protection locked="0"/>
    </xf>
    <xf numFmtId="164" fontId="0" fillId="6" borderId="6" xfId="1" applyNumberFormat="1" applyFont="1" applyFill="1" applyBorder="1" applyProtection="1">
      <protection locked="0"/>
    </xf>
    <xf numFmtId="44" fontId="7" fillId="0" borderId="0" xfId="1" applyFont="1"/>
    <xf numFmtId="9" fontId="0" fillId="0" borderId="0" xfId="0" applyNumberFormat="1"/>
    <xf numFmtId="0" fontId="3" fillId="5" borderId="14" xfId="0" applyFont="1" applyFill="1" applyBorder="1"/>
    <xf numFmtId="0" fontId="3" fillId="5" borderId="0" xfId="0" applyFont="1" applyFill="1"/>
    <xf numFmtId="0" fontId="4" fillId="5" borderId="0" xfId="0" applyFont="1" applyFill="1"/>
    <xf numFmtId="0" fontId="5" fillId="0" borderId="0" xfId="0" applyFont="1"/>
    <xf numFmtId="0" fontId="19" fillId="0" borderId="0" xfId="0" applyFont="1"/>
    <xf numFmtId="0" fontId="17" fillId="0" borderId="15" xfId="0" applyFont="1" applyBorder="1" applyAlignment="1">
      <alignment horizontal="center"/>
    </xf>
    <xf numFmtId="0" fontId="18" fillId="0" borderId="15" xfId="0" applyFont="1" applyBorder="1" applyAlignment="1">
      <alignment horizontal="center"/>
    </xf>
    <xf numFmtId="0" fontId="17" fillId="0" borderId="0" xfId="0" applyFont="1" applyAlignment="1">
      <alignment horizontal="center"/>
    </xf>
    <xf numFmtId="0" fontId="18" fillId="0" borderId="0" xfId="0" applyFont="1" applyAlignment="1">
      <alignment horizontal="center"/>
    </xf>
    <xf numFmtId="0" fontId="0" fillId="0" borderId="8" xfId="0" applyBorder="1" applyAlignment="1">
      <alignment horizontal="center" wrapText="1"/>
    </xf>
    <xf numFmtId="0" fontId="15" fillId="0" borderId="8" xfId="0" applyFont="1" applyBorder="1" applyAlignment="1">
      <alignment horizontal="center" wrapText="1"/>
    </xf>
    <xf numFmtId="0" fontId="0" fillId="0" borderId="11" xfId="0" applyBorder="1" applyAlignment="1">
      <alignment horizontal="center" wrapText="1"/>
    </xf>
    <xf numFmtId="0" fontId="0" fillId="9" borderId="8" xfId="0" applyFill="1" applyBorder="1" applyAlignment="1" applyProtection="1">
      <alignment wrapText="1"/>
      <protection locked="0"/>
    </xf>
    <xf numFmtId="44" fontId="0" fillId="9" borderId="8" xfId="1" applyFont="1" applyFill="1" applyBorder="1" applyProtection="1">
      <protection locked="0"/>
    </xf>
    <xf numFmtId="44" fontId="16" fillId="9" borderId="8" xfId="1" applyFont="1" applyFill="1" applyBorder="1" applyProtection="1">
      <protection locked="0"/>
    </xf>
    <xf numFmtId="0" fontId="0" fillId="9" borderId="11" xfId="0" applyFill="1" applyBorder="1" applyAlignment="1" applyProtection="1">
      <alignment wrapText="1"/>
      <protection locked="0"/>
    </xf>
    <xf numFmtId="44" fontId="0" fillId="9" borderId="11" xfId="1" applyFont="1" applyFill="1" applyBorder="1" applyProtection="1">
      <protection locked="0"/>
    </xf>
    <xf numFmtId="44" fontId="14" fillId="10" borderId="0" xfId="1" applyFont="1" applyFill="1"/>
    <xf numFmtId="0" fontId="9" fillId="9" borderId="8" xfId="0" applyFont="1" applyFill="1" applyBorder="1" applyProtection="1">
      <protection locked="0"/>
    </xf>
    <xf numFmtId="44" fontId="0" fillId="10" borderId="8" xfId="3" applyFont="1" applyFill="1" applyBorder="1"/>
    <xf numFmtId="44" fontId="0" fillId="10" borderId="6" xfId="3" applyFont="1" applyFill="1" applyBorder="1" applyProtection="1">
      <protection locked="0"/>
    </xf>
    <xf numFmtId="0" fontId="0" fillId="0" borderId="11" xfId="0" applyBorder="1"/>
    <xf numFmtId="0" fontId="0" fillId="11" borderId="11" xfId="0" applyFill="1" applyBorder="1" applyProtection="1">
      <protection locked="0"/>
    </xf>
    <xf numFmtId="44" fontId="0" fillId="10" borderId="11" xfId="1" applyFont="1" applyFill="1" applyBorder="1"/>
    <xf numFmtId="0" fontId="6" fillId="0" borderId="0" xfId="0" applyFont="1" applyAlignment="1">
      <alignment horizontal="left" wrapText="1"/>
    </xf>
    <xf numFmtId="0" fontId="4" fillId="2" borderId="13" xfId="0" applyFont="1" applyFill="1" applyBorder="1" applyAlignment="1" applyProtection="1">
      <alignment horizontal="center"/>
      <protection locked="0"/>
    </xf>
    <xf numFmtId="0" fontId="4" fillId="2" borderId="4" xfId="0" applyFont="1" applyFill="1" applyBorder="1" applyAlignment="1" applyProtection="1">
      <alignment horizontal="center"/>
      <protection locked="0"/>
    </xf>
    <xf numFmtId="0" fontId="3" fillId="5" borderId="16"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0" fillId="0" borderId="0" xfId="0" applyAlignment="1">
      <alignment horizontal="left" vertical="top" wrapText="1"/>
    </xf>
    <xf numFmtId="0" fontId="6" fillId="0" borderId="17" xfId="0" applyFont="1" applyBorder="1"/>
    <xf numFmtId="0" fontId="6" fillId="0" borderId="18" xfId="0" applyFont="1" applyBorder="1"/>
    <xf numFmtId="0" fontId="0" fillId="9" borderId="19" xfId="0" applyFill="1" applyBorder="1" applyProtection="1">
      <protection locked="0"/>
    </xf>
    <xf numFmtId="44" fontId="0" fillId="9" borderId="19" xfId="1" applyFont="1" applyFill="1" applyBorder="1" applyProtection="1">
      <protection locked="0"/>
    </xf>
    <xf numFmtId="44" fontId="0" fillId="0" borderId="20" xfId="1" applyFont="1" applyBorder="1"/>
    <xf numFmtId="0" fontId="6" fillId="0" borderId="21" xfId="0" applyFont="1" applyBorder="1"/>
    <xf numFmtId="0" fontId="6" fillId="0" borderId="22" xfId="0" applyFont="1" applyBorder="1"/>
    <xf numFmtId="0" fontId="0" fillId="9" borderId="22" xfId="0" applyFill="1" applyBorder="1" applyProtection="1">
      <protection locked="0"/>
    </xf>
    <xf numFmtId="44" fontId="0" fillId="9" borderId="22" xfId="1" applyFont="1" applyFill="1" applyBorder="1" applyProtection="1">
      <protection locked="0"/>
    </xf>
    <xf numFmtId="44" fontId="0" fillId="0" borderId="23" xfId="1" applyFont="1" applyBorder="1"/>
    <xf numFmtId="0" fontId="6" fillId="0" borderId="24" xfId="0" applyFont="1" applyBorder="1"/>
    <xf numFmtId="0" fontId="6" fillId="0" borderId="25" xfId="0" applyFont="1" applyBorder="1"/>
    <xf numFmtId="0" fontId="0" fillId="9" borderId="25" xfId="0" applyFill="1" applyBorder="1" applyProtection="1">
      <protection locked="0"/>
    </xf>
    <xf numFmtId="44" fontId="0" fillId="9" borderId="25" xfId="1" applyFont="1" applyFill="1" applyBorder="1" applyProtection="1">
      <protection locked="0"/>
    </xf>
    <xf numFmtId="44" fontId="0" fillId="0" borderId="26" xfId="1" applyFont="1" applyBorder="1"/>
    <xf numFmtId="0" fontId="2" fillId="4" borderId="1" xfId="0" applyFont="1" applyFill="1" applyBorder="1" applyAlignment="1"/>
    <xf numFmtId="0" fontId="2" fillId="4" borderId="2" xfId="0" applyFont="1" applyFill="1" applyBorder="1" applyAlignment="1"/>
    <xf numFmtId="0" fontId="3" fillId="5" borderId="3" xfId="0" applyFont="1" applyFill="1" applyBorder="1" applyAlignment="1"/>
    <xf numFmtId="0" fontId="3" fillId="5" borderId="4" xfId="0" applyFont="1" applyFill="1" applyBorder="1" applyAlignment="1"/>
    <xf numFmtId="0" fontId="3" fillId="5" borderId="5" xfId="0" applyFont="1" applyFill="1" applyBorder="1" applyAlignment="1"/>
    <xf numFmtId="0" fontId="4" fillId="2" borderId="4" xfId="0" applyFont="1" applyFill="1" applyBorder="1" applyAlignment="1" applyProtection="1">
      <protection locked="0"/>
    </xf>
    <xf numFmtId="0" fontId="5" fillId="0" borderId="0" xfId="0" applyFont="1" applyAlignment="1"/>
  </cellXfs>
  <cellStyles count="5">
    <cellStyle name="Controlecel" xfId="2" builtinId="23"/>
    <cellStyle name="Standaard" xfId="0" builtinId="0"/>
    <cellStyle name="Standaard 2" xfId="4" xr:uid="{D8766E54-A547-4762-A909-371C79A37944}"/>
    <cellStyle name="Valuta" xfId="1" builtinId="4"/>
    <cellStyle name="Valuta 2" xfId="3" xr:uid="{658253CE-90EC-424C-8E1E-6A691E0E22A8}"/>
  </cellStyles>
  <dxfs count="7">
    <dxf>
      <font>
        <b val="0"/>
        <i val="0"/>
        <strike val="0"/>
        <condense val="0"/>
        <extend val="0"/>
        <outline val="0"/>
        <shadow val="0"/>
        <u val="none"/>
        <vertAlign val="baseline"/>
        <sz val="11"/>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family val="2"/>
        <scheme val="minor"/>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rgb="FF00B0F0"/>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B9E65E-6A73-47B1-9A07-A1822E1F4F24}" name="Tabel1" displayName="Tabel1" ref="A2:E18" totalsRowShown="0" headerRowDxfId="6" tableBorderDxfId="5">
  <autoFilter ref="A2:E18" xr:uid="{64B9E65E-6A73-47B1-9A07-A1822E1F4F24}"/>
  <tableColumns count="5">
    <tableColumn id="1" xr3:uid="{A9CD7BFC-00FC-4828-913D-01D4E625D8C8}" name="Product" dataDxfId="4"/>
    <tableColumn id="2" xr3:uid="{48064D59-A6B9-4949-B957-5662CE23C4C5}" name="Aantal Kluisjes" dataDxfId="3"/>
    <tableColumn id="3" xr3:uid="{AAFDF4DC-1AF8-419B-B9BF-3C718A8416A8}" name="Aantal in te nemen" dataDxfId="2"/>
    <tableColumn id="4" xr3:uid="{59D91561-CBB8-4321-B477-4D77303BC125}" name="Inruilprijs per locker/terminal" dataDxfId="1" dataCellStyle="Valuta"/>
    <tableColumn id="5" xr3:uid="{AE865E9B-EB47-4B0F-8A21-7FD58E8F96AF}" name="Inruilprijs" dataDxfId="0" dataCellStyle="Valuta"/>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76500-278A-41D1-AB9D-5AC5E54D19D4}">
  <dimension ref="A1:G13"/>
  <sheetViews>
    <sheetView workbookViewId="0">
      <selection activeCell="C21" sqref="C21"/>
    </sheetView>
  </sheetViews>
  <sheetFormatPr defaultRowHeight="15"/>
  <cols>
    <col min="1" max="1" width="30.28515625" customWidth="1"/>
    <col min="2" max="4" width="39.140625" customWidth="1"/>
    <col min="7" max="7" width="15.42578125" customWidth="1"/>
  </cols>
  <sheetData>
    <row r="1" spans="1:7" ht="26.25">
      <c r="A1" s="1" t="s">
        <v>0</v>
      </c>
    </row>
    <row r="2" spans="1:7" ht="19.5" customHeight="1">
      <c r="A2" s="76" t="s">
        <v>1</v>
      </c>
      <c r="B2" s="77"/>
      <c r="C2" s="77"/>
      <c r="D2" s="77"/>
      <c r="E2" s="77"/>
      <c r="F2" s="77"/>
      <c r="G2" s="77"/>
    </row>
    <row r="3" spans="1:7" ht="39" customHeight="1">
      <c r="A3" s="78" t="s">
        <v>2</v>
      </c>
      <c r="B3" s="79"/>
      <c r="C3" s="80"/>
      <c r="D3" s="81" t="s">
        <v>3</v>
      </c>
      <c r="E3" s="81"/>
      <c r="F3" s="81"/>
      <c r="G3" s="81"/>
    </row>
    <row r="4" spans="1:7" ht="39" customHeight="1">
      <c r="A4" s="56" t="s">
        <v>4</v>
      </c>
      <c r="B4" s="57"/>
      <c r="C4" s="57"/>
      <c r="D4" s="54"/>
      <c r="E4" s="54"/>
      <c r="F4" s="54"/>
      <c r="G4" s="54"/>
    </row>
    <row r="5" spans="1:7" ht="39" customHeight="1">
      <c r="A5" s="58"/>
      <c r="B5" s="59"/>
      <c r="C5" s="59"/>
      <c r="D5" s="55"/>
      <c r="E5" s="55"/>
      <c r="F5" s="55"/>
      <c r="G5" s="55"/>
    </row>
    <row r="6" spans="1:7" ht="18.75">
      <c r="A6" s="29"/>
      <c r="B6" s="30"/>
      <c r="C6" s="30"/>
      <c r="D6" s="31"/>
      <c r="E6" s="31"/>
      <c r="F6" s="31"/>
      <c r="G6" s="31"/>
    </row>
    <row r="7" spans="1:7" ht="15.75">
      <c r="A7" s="82" t="s">
        <v>5</v>
      </c>
      <c r="B7" s="82"/>
      <c r="C7" s="82"/>
      <c r="D7" s="82"/>
      <c r="E7" s="82"/>
      <c r="F7" s="82"/>
      <c r="G7" s="82"/>
    </row>
    <row r="8" spans="1:7" ht="15.75">
      <c r="A8" s="33" t="s">
        <v>6</v>
      </c>
      <c r="B8" s="32"/>
      <c r="C8" s="32"/>
      <c r="D8" s="32"/>
      <c r="E8" s="32"/>
      <c r="F8" s="32"/>
      <c r="G8" s="32"/>
    </row>
    <row r="9" spans="1:7" ht="15.75">
      <c r="A9" s="33" t="s">
        <v>7</v>
      </c>
      <c r="B9" s="32"/>
      <c r="C9" s="32"/>
      <c r="D9" s="32"/>
      <c r="E9" s="32"/>
      <c r="F9" s="32"/>
      <c r="G9" s="32"/>
    </row>
    <row r="10" spans="1:7" ht="13.5" customHeight="1">
      <c r="A10" s="53" t="s">
        <v>8</v>
      </c>
      <c r="B10" s="53"/>
      <c r="C10" s="53"/>
      <c r="D10" s="53"/>
      <c r="E10" s="53"/>
      <c r="F10" s="53"/>
      <c r="G10" s="53"/>
    </row>
    <row r="11" spans="1:7" ht="15" customHeight="1">
      <c r="A11" s="53" t="s">
        <v>9</v>
      </c>
      <c r="B11" s="53"/>
      <c r="C11" s="53"/>
      <c r="D11" s="53"/>
      <c r="E11" s="53"/>
      <c r="F11" s="53"/>
      <c r="G11" s="53"/>
    </row>
    <row r="12" spans="1:7" ht="15" customHeight="1">
      <c r="A12" s="53" t="s">
        <v>10</v>
      </c>
      <c r="B12" s="53"/>
      <c r="C12" s="53"/>
      <c r="D12" s="53"/>
      <c r="E12" s="53"/>
      <c r="F12" s="53"/>
      <c r="G12" s="53"/>
    </row>
    <row r="13" spans="1:7" ht="15" customHeight="1">
      <c r="A13" s="53" t="s">
        <v>11</v>
      </c>
      <c r="B13" s="53"/>
      <c r="C13" s="53"/>
      <c r="D13" s="53"/>
      <c r="E13" s="53"/>
      <c r="F13" s="53"/>
      <c r="G13" s="53"/>
    </row>
  </sheetData>
  <sheetProtection sheet="1" formatCells="0" formatColumns="0" formatRows="0" insertColumns="0" insertRows="0" insertHyperlinks="0" deleteColumns="0" deleteRows="0" sort="0" autoFilter="0" pivotTables="0"/>
  <mergeCells count="10">
    <mergeCell ref="A13:G13"/>
    <mergeCell ref="A2:G2"/>
    <mergeCell ref="A3:C3"/>
    <mergeCell ref="D3:G3"/>
    <mergeCell ref="A7:G7"/>
    <mergeCell ref="A10:G10"/>
    <mergeCell ref="A12:G12"/>
    <mergeCell ref="D4:G5"/>
    <mergeCell ref="A11:G11"/>
    <mergeCell ref="A4: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C7DD-730D-4472-B823-6F092019F082}">
  <dimension ref="A1:B15"/>
  <sheetViews>
    <sheetView topLeftCell="A2" workbookViewId="0">
      <selection activeCell="B4" sqref="B4"/>
    </sheetView>
  </sheetViews>
  <sheetFormatPr defaultRowHeight="15"/>
  <cols>
    <col min="1" max="1" width="56.42578125" customWidth="1"/>
    <col min="2" max="2" width="22.140625" customWidth="1"/>
  </cols>
  <sheetData>
    <row r="1" spans="1:2" ht="26.25">
      <c r="A1" s="1" t="s">
        <v>12</v>
      </c>
    </row>
    <row r="3" spans="1:2">
      <c r="A3" s="12" t="s">
        <v>13</v>
      </c>
      <c r="B3" s="12" t="s">
        <v>14</v>
      </c>
    </row>
    <row r="4" spans="1:2">
      <c r="A4" t="s">
        <v>15</v>
      </c>
      <c r="B4" s="11">
        <f>'Lockersysteem '!I14</f>
        <v>0</v>
      </c>
    </row>
    <row r="5" spans="1:2">
      <c r="A5" t="s">
        <v>16</v>
      </c>
      <c r="B5" s="11">
        <f>Software!E3</f>
        <v>0</v>
      </c>
    </row>
    <row r="6" spans="1:2">
      <c r="A6" t="s">
        <v>17</v>
      </c>
      <c r="B6" s="11">
        <f>Software!E5*10</f>
        <v>0</v>
      </c>
    </row>
    <row r="7" spans="1:2">
      <c r="B7" s="11"/>
    </row>
    <row r="8" spans="1:2">
      <c r="A8" s="2" t="s">
        <v>18</v>
      </c>
      <c r="B8" s="27">
        <f>SUM(B4:B6)</f>
        <v>0</v>
      </c>
    </row>
    <row r="9" spans="1:2">
      <c r="A9" t="s">
        <v>19</v>
      </c>
      <c r="B9" s="11">
        <f>Inruilprijzen!E18</f>
        <v>0</v>
      </c>
    </row>
    <row r="10" spans="1:2">
      <c r="B10" s="11"/>
    </row>
    <row r="11" spans="1:2" ht="21">
      <c r="A11" s="15" t="s">
        <v>20</v>
      </c>
      <c r="B11" s="46">
        <f>B8-B9</f>
        <v>0</v>
      </c>
    </row>
    <row r="15" spans="1:2">
      <c r="B15" s="28"/>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51A48-579C-4E0A-8008-6A98F0A447D5}">
  <dimension ref="A1:I20"/>
  <sheetViews>
    <sheetView workbookViewId="0">
      <selection activeCell="I12" sqref="I12"/>
    </sheetView>
  </sheetViews>
  <sheetFormatPr defaultRowHeight="15"/>
  <cols>
    <col min="2" max="2" width="16" customWidth="1"/>
    <col min="3" max="3" width="26" customWidth="1"/>
    <col min="4" max="4" width="28.140625" bestFit="1" customWidth="1"/>
    <col min="5" max="5" width="37.7109375" bestFit="1" customWidth="1"/>
    <col min="6" max="6" width="21.7109375" bestFit="1" customWidth="1"/>
    <col min="7" max="7" width="35.5703125" customWidth="1"/>
    <col min="8" max="8" width="31.140625" customWidth="1"/>
    <col min="9" max="9" width="19.5703125" customWidth="1"/>
  </cols>
  <sheetData>
    <row r="1" spans="1:9" ht="27" thickBot="1">
      <c r="A1" s="7" t="s">
        <v>21</v>
      </c>
      <c r="C1" s="2"/>
      <c r="D1" s="2"/>
    </row>
    <row r="2" spans="1:9" ht="15.75" thickTop="1">
      <c r="A2" s="16"/>
      <c r="B2" s="16" t="s">
        <v>22</v>
      </c>
      <c r="C2" s="16" t="s">
        <v>23</v>
      </c>
      <c r="D2" s="16" t="s">
        <v>24</v>
      </c>
      <c r="E2" s="16" t="s">
        <v>25</v>
      </c>
      <c r="F2" s="16" t="s">
        <v>26</v>
      </c>
      <c r="G2" s="16" t="s">
        <v>27</v>
      </c>
      <c r="H2" s="16" t="s">
        <v>28</v>
      </c>
      <c r="I2" s="16" t="s">
        <v>18</v>
      </c>
    </row>
    <row r="3" spans="1:9" ht="26.25" customHeight="1">
      <c r="A3" s="3"/>
      <c r="B3" s="3">
        <v>2100</v>
      </c>
      <c r="C3" s="3" t="s">
        <v>29</v>
      </c>
      <c r="D3" s="3" t="s">
        <v>30</v>
      </c>
      <c r="E3" s="4" t="s">
        <v>31</v>
      </c>
      <c r="F3" s="38">
        <v>5</v>
      </c>
      <c r="G3" s="41"/>
      <c r="H3" s="42"/>
      <c r="I3" s="14">
        <f t="shared" ref="I3:I13" si="0">H3*B3</f>
        <v>0</v>
      </c>
    </row>
    <row r="4" spans="1:9" ht="26.25" customHeight="1">
      <c r="A4" s="3"/>
      <c r="B4" s="3">
        <v>700</v>
      </c>
      <c r="C4" s="3" t="s">
        <v>29</v>
      </c>
      <c r="D4" s="3" t="s">
        <v>32</v>
      </c>
      <c r="E4" s="4" t="s">
        <v>31</v>
      </c>
      <c r="F4" s="38">
        <v>4</v>
      </c>
      <c r="G4" s="41"/>
      <c r="H4" s="42"/>
      <c r="I4" s="14">
        <f t="shared" si="0"/>
        <v>0</v>
      </c>
    </row>
    <row r="5" spans="1:9">
      <c r="A5" s="3"/>
      <c r="B5" s="3">
        <v>250</v>
      </c>
      <c r="C5" s="3" t="s">
        <v>29</v>
      </c>
      <c r="D5" s="3" t="s">
        <v>33</v>
      </c>
      <c r="E5" s="4" t="s">
        <v>34</v>
      </c>
      <c r="F5" s="38" t="s">
        <v>35</v>
      </c>
      <c r="G5" s="41"/>
      <c r="H5" s="42"/>
      <c r="I5" s="14">
        <f t="shared" si="0"/>
        <v>0</v>
      </c>
    </row>
    <row r="6" spans="1:9">
      <c r="A6" s="3"/>
      <c r="B6" s="3">
        <v>10</v>
      </c>
      <c r="C6" s="3" t="s">
        <v>29</v>
      </c>
      <c r="D6" s="3" t="s">
        <v>36</v>
      </c>
      <c r="E6" s="4" t="s">
        <v>37</v>
      </c>
      <c r="F6" s="38">
        <v>5</v>
      </c>
      <c r="G6" s="41"/>
      <c r="H6" s="42"/>
      <c r="I6" s="14">
        <f t="shared" si="0"/>
        <v>0</v>
      </c>
    </row>
    <row r="7" spans="1:9">
      <c r="A7" s="3"/>
      <c r="B7" s="3">
        <v>200</v>
      </c>
      <c r="C7" s="3" t="s">
        <v>29</v>
      </c>
      <c r="D7" s="3" t="s">
        <v>38</v>
      </c>
      <c r="E7" s="4" t="s">
        <v>31</v>
      </c>
      <c r="F7" s="38">
        <v>2</v>
      </c>
      <c r="G7" s="41"/>
      <c r="H7" s="42"/>
      <c r="I7" s="14">
        <f t="shared" si="0"/>
        <v>0</v>
      </c>
    </row>
    <row r="8" spans="1:9">
      <c r="A8" s="3"/>
      <c r="B8" s="3">
        <v>150</v>
      </c>
      <c r="C8" s="3" t="s">
        <v>29</v>
      </c>
      <c r="D8" s="3" t="s">
        <v>39</v>
      </c>
      <c r="E8" s="4" t="s">
        <v>40</v>
      </c>
      <c r="F8" s="38">
        <v>4</v>
      </c>
      <c r="G8" s="41"/>
      <c r="H8" s="42"/>
      <c r="I8" s="14">
        <f t="shared" si="0"/>
        <v>0</v>
      </c>
    </row>
    <row r="9" spans="1:9">
      <c r="A9" s="3"/>
      <c r="B9" s="3">
        <v>350</v>
      </c>
      <c r="C9" s="3" t="s">
        <v>29</v>
      </c>
      <c r="D9" s="3" t="s">
        <v>41</v>
      </c>
      <c r="E9" s="4" t="s">
        <v>42</v>
      </c>
      <c r="F9" s="38">
        <v>4</v>
      </c>
      <c r="G9" s="41"/>
      <c r="H9" s="42"/>
      <c r="I9" s="14">
        <f t="shared" si="0"/>
        <v>0</v>
      </c>
    </row>
    <row r="10" spans="1:9" ht="30">
      <c r="A10" s="3"/>
      <c r="B10" s="3">
        <v>240</v>
      </c>
      <c r="C10" s="3" t="s">
        <v>29</v>
      </c>
      <c r="D10" s="3" t="s">
        <v>43</v>
      </c>
      <c r="E10" s="4" t="s">
        <v>44</v>
      </c>
      <c r="F10" s="38">
        <v>2</v>
      </c>
      <c r="G10" s="41"/>
      <c r="H10" s="42"/>
      <c r="I10" s="14">
        <f t="shared" si="0"/>
        <v>0</v>
      </c>
    </row>
    <row r="11" spans="1:9">
      <c r="A11" s="20"/>
      <c r="B11" s="47"/>
      <c r="C11" s="21" t="s">
        <v>45</v>
      </c>
      <c r="D11" s="21"/>
      <c r="E11" s="22" t="s">
        <v>46</v>
      </c>
      <c r="F11" s="39"/>
      <c r="G11" s="41"/>
      <c r="H11" s="43"/>
      <c r="I11" s="14">
        <f t="shared" si="0"/>
        <v>0</v>
      </c>
    </row>
    <row r="12" spans="1:9">
      <c r="A12" s="20"/>
      <c r="B12" s="47"/>
      <c r="C12" s="21" t="s">
        <v>45</v>
      </c>
      <c r="D12" s="21"/>
      <c r="E12" s="22" t="s">
        <v>47</v>
      </c>
      <c r="F12" s="39"/>
      <c r="G12" s="41"/>
      <c r="H12" s="43"/>
      <c r="I12" s="14">
        <f t="shared" si="0"/>
        <v>0</v>
      </c>
    </row>
    <row r="13" spans="1:9">
      <c r="A13" s="3"/>
      <c r="B13" s="3">
        <v>80</v>
      </c>
      <c r="C13" s="3" t="s">
        <v>48</v>
      </c>
      <c r="D13" s="3"/>
      <c r="E13" s="4" t="s">
        <v>49</v>
      </c>
      <c r="F13" s="40"/>
      <c r="G13" s="44"/>
      <c r="H13" s="45"/>
      <c r="I13" s="14">
        <f t="shared" si="0"/>
        <v>0</v>
      </c>
    </row>
    <row r="14" spans="1:9" ht="21">
      <c r="A14" s="19" t="s">
        <v>18</v>
      </c>
      <c r="B14" s="3">
        <f>SUM(B3:B10)</f>
        <v>4000</v>
      </c>
      <c r="C14" s="3"/>
      <c r="D14" s="3"/>
      <c r="E14" s="4"/>
      <c r="F14" s="4"/>
      <c r="G14" s="44"/>
      <c r="H14" s="45"/>
      <c r="I14" s="14">
        <f>SUM(I3:I13)</f>
        <v>0</v>
      </c>
    </row>
    <row r="17" spans="1:6">
      <c r="A17" t="s">
        <v>50</v>
      </c>
    </row>
    <row r="19" spans="1:6" ht="15.75">
      <c r="E19" s="34"/>
      <c r="F19" s="36"/>
    </row>
    <row r="20" spans="1:6" ht="15.75">
      <c r="E20" s="35"/>
      <c r="F20" s="37"/>
    </row>
  </sheetData>
  <sheetProtection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7585-E7ED-434B-9B47-4BFE541F74AE}">
  <dimension ref="A1:G10"/>
  <sheetViews>
    <sheetView workbookViewId="0">
      <selection activeCell="D9" sqref="D9"/>
    </sheetView>
  </sheetViews>
  <sheetFormatPr defaultRowHeight="15" customHeight="1"/>
  <cols>
    <col min="1" max="1" width="53.7109375" customWidth="1"/>
    <col min="2" max="2" width="25.7109375" customWidth="1"/>
    <col min="3" max="3" width="24.5703125" customWidth="1"/>
    <col min="4" max="4" width="27.85546875" customWidth="1"/>
    <col min="5" max="5" width="14.5703125" bestFit="1" customWidth="1"/>
  </cols>
  <sheetData>
    <row r="1" spans="1:7" ht="27" thickBot="1">
      <c r="A1" s="7" t="s">
        <v>51</v>
      </c>
      <c r="B1" s="7"/>
      <c r="C1" s="7"/>
      <c r="D1" s="7"/>
    </row>
    <row r="2" spans="1:7" ht="15.75" thickTop="1">
      <c r="A2" s="16" t="s">
        <v>52</v>
      </c>
      <c r="B2" s="17" t="s">
        <v>53</v>
      </c>
      <c r="C2" s="17" t="s">
        <v>54</v>
      </c>
      <c r="D2" s="17"/>
      <c r="E2" s="17" t="s">
        <v>18</v>
      </c>
    </row>
    <row r="3" spans="1:7" ht="15.75" thickBot="1">
      <c r="A3" s="8" t="s">
        <v>55</v>
      </c>
      <c r="B3" s="9"/>
      <c r="C3" s="10"/>
      <c r="D3" s="10"/>
      <c r="E3" s="49">
        <f>C3*B3</f>
        <v>0</v>
      </c>
    </row>
    <row r="4" spans="1:7" ht="15.75" thickTop="1">
      <c r="A4" s="18"/>
      <c r="B4" s="17" t="s">
        <v>56</v>
      </c>
      <c r="C4" s="17" t="s">
        <v>57</v>
      </c>
      <c r="D4" s="17" t="s">
        <v>58</v>
      </c>
      <c r="E4" s="17"/>
    </row>
    <row r="5" spans="1:7" ht="99.75" customHeight="1">
      <c r="A5" s="24" t="s">
        <v>59</v>
      </c>
      <c r="B5" s="25"/>
      <c r="C5" s="26"/>
      <c r="D5" s="23">
        <v>0</v>
      </c>
      <c r="E5" s="49">
        <f>B5*C5</f>
        <v>0</v>
      </c>
    </row>
    <row r="7" spans="1:7">
      <c r="A7" s="5" t="s">
        <v>60</v>
      </c>
      <c r="B7" s="5"/>
      <c r="C7" s="5"/>
      <c r="D7" s="5"/>
      <c r="E7" s="48">
        <f>E5%*((1+$D$5)*100)</f>
        <v>0</v>
      </c>
    </row>
    <row r="8" spans="1:7">
      <c r="A8" s="60"/>
      <c r="B8" s="60"/>
      <c r="C8" s="60"/>
      <c r="D8" s="60"/>
      <c r="E8" s="60"/>
      <c r="F8" s="60"/>
      <c r="G8" s="60"/>
    </row>
    <row r="9" spans="1:7" ht="30">
      <c r="A9" s="6" t="s">
        <v>61</v>
      </c>
      <c r="B9" s="6"/>
      <c r="C9" s="6"/>
      <c r="D9" s="6"/>
      <c r="E9" s="6"/>
      <c r="F9" s="6"/>
      <c r="G9" s="6"/>
    </row>
    <row r="10" spans="1:7" ht="75">
      <c r="A10" s="6" t="s">
        <v>62</v>
      </c>
      <c r="B10" s="6"/>
      <c r="C10" s="6"/>
      <c r="D10" s="6"/>
      <c r="E10" s="6"/>
      <c r="F10" s="6"/>
      <c r="G10" s="6"/>
    </row>
  </sheetData>
  <sheetProtection selectLockedCells="1"/>
  <mergeCells count="1">
    <mergeCell ref="A8:G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DC70E-1FAB-479A-B409-88080ADC9576}">
  <dimension ref="A1:E20"/>
  <sheetViews>
    <sheetView tabSelected="1" workbookViewId="0">
      <selection activeCell="I18" sqref="I18"/>
    </sheetView>
  </sheetViews>
  <sheetFormatPr defaultRowHeight="15"/>
  <cols>
    <col min="1" max="1" width="49.42578125" bestFit="1" customWidth="1"/>
    <col min="2" max="2" width="16.7109375" bestFit="1" customWidth="1"/>
    <col min="3" max="3" width="25.85546875" customWidth="1"/>
    <col min="4" max="4" width="30.140625" bestFit="1" customWidth="1"/>
    <col min="5" max="5" width="12" customWidth="1"/>
  </cols>
  <sheetData>
    <row r="1" spans="1:5" ht="26.25">
      <c r="A1" s="7" t="s">
        <v>19</v>
      </c>
    </row>
    <row r="2" spans="1:5" ht="26.25" customHeight="1">
      <c r="A2" s="13" t="s">
        <v>63</v>
      </c>
      <c r="B2" s="13" t="s">
        <v>64</v>
      </c>
      <c r="C2" s="13" t="s">
        <v>65</v>
      </c>
      <c r="D2" s="13" t="s">
        <v>66</v>
      </c>
      <c r="E2" s="13" t="s">
        <v>67</v>
      </c>
    </row>
    <row r="3" spans="1:5">
      <c r="A3" s="61" t="s">
        <v>68</v>
      </c>
      <c r="B3" s="62">
        <v>645</v>
      </c>
      <c r="C3" s="63"/>
      <c r="D3" s="64">
        <v>0</v>
      </c>
      <c r="E3" s="65">
        <f>D3*C3</f>
        <v>0</v>
      </c>
    </row>
    <row r="4" spans="1:5">
      <c r="A4" s="66" t="s">
        <v>69</v>
      </c>
      <c r="B4" s="67">
        <v>525</v>
      </c>
      <c r="C4" s="68"/>
      <c r="D4" s="69">
        <v>0</v>
      </c>
      <c r="E4" s="70">
        <f t="shared" ref="E4:E12" si="0">D4*C4</f>
        <v>0</v>
      </c>
    </row>
    <row r="5" spans="1:5" ht="18.75" customHeight="1">
      <c r="A5" s="66" t="s">
        <v>70</v>
      </c>
      <c r="B5" s="67">
        <v>229</v>
      </c>
      <c r="C5" s="68"/>
      <c r="D5" s="69">
        <v>0</v>
      </c>
      <c r="E5" s="70">
        <f t="shared" si="0"/>
        <v>0</v>
      </c>
    </row>
    <row r="6" spans="1:5">
      <c r="A6" s="66" t="s">
        <v>71</v>
      </c>
      <c r="B6" s="67">
        <v>75</v>
      </c>
      <c r="C6" s="68"/>
      <c r="D6" s="69">
        <v>0</v>
      </c>
      <c r="E6" s="70">
        <f t="shared" si="0"/>
        <v>0</v>
      </c>
    </row>
    <row r="7" spans="1:5">
      <c r="A7" s="66" t="s">
        <v>72</v>
      </c>
      <c r="B7" s="67">
        <v>247</v>
      </c>
      <c r="C7" s="68"/>
      <c r="D7" s="69">
        <v>0</v>
      </c>
      <c r="E7" s="70">
        <f t="shared" si="0"/>
        <v>0</v>
      </c>
    </row>
    <row r="8" spans="1:5">
      <c r="A8" s="66" t="s">
        <v>73</v>
      </c>
      <c r="B8" s="67">
        <v>113</v>
      </c>
      <c r="C8" s="68"/>
      <c r="D8" s="69">
        <v>0</v>
      </c>
      <c r="E8" s="70">
        <f t="shared" si="0"/>
        <v>0</v>
      </c>
    </row>
    <row r="9" spans="1:5">
      <c r="A9" s="66" t="s">
        <v>74</v>
      </c>
      <c r="B9" s="67">
        <v>314</v>
      </c>
      <c r="C9" s="68"/>
      <c r="D9" s="69">
        <v>0</v>
      </c>
      <c r="E9" s="70">
        <f t="shared" si="0"/>
        <v>0</v>
      </c>
    </row>
    <row r="10" spans="1:5">
      <c r="A10" s="66" t="s">
        <v>75</v>
      </c>
      <c r="B10" s="67">
        <v>1385</v>
      </c>
      <c r="C10" s="68"/>
      <c r="D10" s="69">
        <v>0</v>
      </c>
      <c r="E10" s="70">
        <f t="shared" si="0"/>
        <v>0</v>
      </c>
    </row>
    <row r="11" spans="1:5">
      <c r="A11" s="66" t="s">
        <v>76</v>
      </c>
      <c r="B11" s="67">
        <v>334</v>
      </c>
      <c r="C11" s="68"/>
      <c r="D11" s="69">
        <v>0</v>
      </c>
      <c r="E11" s="70">
        <f t="shared" si="0"/>
        <v>0</v>
      </c>
    </row>
    <row r="12" spans="1:5">
      <c r="A12" s="66" t="s">
        <v>77</v>
      </c>
      <c r="B12" s="67">
        <v>150</v>
      </c>
      <c r="C12" s="68"/>
      <c r="D12" s="69">
        <v>0</v>
      </c>
      <c r="E12" s="70">
        <f t="shared" si="0"/>
        <v>0</v>
      </c>
    </row>
    <row r="13" spans="1:5">
      <c r="A13" s="66" t="s">
        <v>78</v>
      </c>
      <c r="B13" s="67">
        <v>18</v>
      </c>
      <c r="C13" s="68"/>
      <c r="D13" s="69">
        <v>0</v>
      </c>
      <c r="E13" s="70">
        <f t="shared" ref="E13:E16" si="1">D13*C13</f>
        <v>0</v>
      </c>
    </row>
    <row r="14" spans="1:5">
      <c r="A14" s="66" t="s">
        <v>79</v>
      </c>
      <c r="B14" s="67">
        <v>196</v>
      </c>
      <c r="C14" s="68"/>
      <c r="D14" s="69">
        <v>0</v>
      </c>
      <c r="E14" s="70">
        <f t="shared" si="1"/>
        <v>0</v>
      </c>
    </row>
    <row r="15" spans="1:5">
      <c r="A15" s="66" t="s">
        <v>80</v>
      </c>
      <c r="B15" s="67">
        <v>66</v>
      </c>
      <c r="C15" s="68"/>
      <c r="D15" s="69">
        <v>0</v>
      </c>
      <c r="E15" s="70">
        <f t="shared" si="1"/>
        <v>0</v>
      </c>
    </row>
    <row r="16" spans="1:5">
      <c r="A16" s="66" t="s">
        <v>81</v>
      </c>
      <c r="B16" s="67">
        <v>321</v>
      </c>
      <c r="C16" s="68"/>
      <c r="D16" s="69">
        <v>0</v>
      </c>
      <c r="E16" s="70">
        <f t="shared" si="1"/>
        <v>0</v>
      </c>
    </row>
    <row r="17" spans="1:5">
      <c r="A17" s="71"/>
      <c r="B17" s="72"/>
      <c r="C17" s="73"/>
      <c r="D17" s="74"/>
      <c r="E17" s="75"/>
    </row>
    <row r="18" spans="1:5">
      <c r="A18" s="50" t="s">
        <v>82</v>
      </c>
      <c r="B18" s="50"/>
      <c r="C18" s="51"/>
      <c r="D18" s="51"/>
      <c r="E18" s="52">
        <f>SUM(E3:E16)</f>
        <v>0</v>
      </c>
    </row>
    <row r="20" spans="1:5">
      <c r="A20" t="s">
        <v>83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F410591578594AAA75B150ED9ABCDD" ma:contentTypeVersion="10" ma:contentTypeDescription="Een nieuw document maken." ma:contentTypeScope="" ma:versionID="c5945220ab0499b5b62cd5dca72b8c0c">
  <xsd:schema xmlns:xsd="http://www.w3.org/2001/XMLSchema" xmlns:xs="http://www.w3.org/2001/XMLSchema" xmlns:p="http://schemas.microsoft.com/office/2006/metadata/properties" xmlns:ns2="c3d2268b-5d81-4182-a09e-72858c3080aa" targetNamespace="http://schemas.microsoft.com/office/2006/metadata/properties" ma:root="true" ma:fieldsID="5020255d885b6eb8d053de608787c339" ns2:_="">
    <xsd:import namespace="c3d2268b-5d81-4182-a09e-72858c3080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2268b-5d81-4182-a09e-72858c308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d2268b-5d81-4182-a09e-72858c3080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38C65A-9EF3-472D-998C-32AE4EC2F51A}"/>
</file>

<file path=customXml/itemProps2.xml><?xml version="1.0" encoding="utf-8"?>
<ds:datastoreItem xmlns:ds="http://schemas.openxmlformats.org/officeDocument/2006/customXml" ds:itemID="{287C9E7E-0E4B-46EF-9C0C-61724500F3F6}"/>
</file>

<file path=customXml/itemProps3.xml><?xml version="1.0" encoding="utf-8"?>
<ds:datastoreItem xmlns:ds="http://schemas.openxmlformats.org/officeDocument/2006/customXml" ds:itemID="{60E472CF-621D-4D26-B487-74AAE2BBBD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Wismans</dc:creator>
  <cp:keywords/>
  <dc:description/>
  <cp:lastModifiedBy>Alex te Pas</cp:lastModifiedBy>
  <cp:revision/>
  <dcterms:created xsi:type="dcterms:W3CDTF">2025-03-20T13:45:33Z</dcterms:created>
  <dcterms:modified xsi:type="dcterms:W3CDTF">2026-01-20T11:42:26Z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0x01010047F410591578594AAA75B150ED9ABCDD</vt:lpwstr>
  </property>
  <property fmtid="{D5CDD505-2E9C-101B-9397-08002B2CF9AE}" pid="3" name="MediaServiceImageTags">
    <vt:lpwstr/>
  </property>
</Properties>
</file>