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K1502/Team/WIP/05 Contracten/1. Aanbestedingsdocumenten/2. Bijlagen/B4.1 Bouwteamovereenkomst_Bijlagen/"/>
    </mc:Choice>
  </mc:AlternateContent>
  <xr:revisionPtr revIDLastSave="1544" documentId="8_{D0781012-6E64-4294-BD7F-F69D82AF1129}" xr6:coauthVersionLast="47" xr6:coauthVersionMax="47" xr10:uidLastSave="{68446DAB-37A3-4859-979C-CB5A388F0FE7}"/>
  <bookViews>
    <workbookView xWindow="28692" yWindow="-108" windowWidth="29016" windowHeight="15696" firstSheet="1" activeTab="1" xr2:uid="{DDF68A7D-DD51-4E8E-8853-9678DC49B817}"/>
  </bookViews>
  <sheets>
    <sheet name="RASCI" sheetId="3" state="hidden" r:id="rId1"/>
    <sheet name="Capaciteitsraming" sheetId="4" r:id="rId2"/>
  </sheets>
  <definedNames>
    <definedName name="_xlnm.Print_Area" localSheetId="0">RASCI!$A$1:$G$110</definedName>
    <definedName name="_xlnm.Print_Titles" localSheetId="0">RASCI!$1:$5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4" l="1"/>
  <c r="D10" i="4"/>
  <c r="D4" i="4"/>
  <c r="F4" i="4"/>
  <c r="F10" i="4"/>
  <c r="F25" i="4"/>
  <c r="F31" i="4"/>
  <c r="F15" i="4"/>
  <c r="G15" i="4"/>
  <c r="F13" i="4"/>
  <c r="F14" i="4"/>
  <c r="F16" i="4"/>
  <c r="F28" i="4"/>
  <c r="F26" i="4"/>
  <c r="G26" i="4" s="1"/>
  <c r="F22" i="4"/>
  <c r="G22" i="4" s="1"/>
  <c r="F23" i="4"/>
  <c r="G23" i="4" s="1"/>
  <c r="F21" i="4"/>
  <c r="F19" i="4"/>
  <c r="F5" i="4"/>
  <c r="F8" i="4"/>
  <c r="G8" i="4" s="1"/>
  <c r="G5" i="4"/>
  <c r="F6" i="4"/>
  <c r="G6" i="4" s="1"/>
  <c r="F7" i="4"/>
  <c r="G7" i="4" s="1"/>
  <c r="G11" i="4"/>
  <c r="G12" i="4"/>
  <c r="G13" i="4"/>
  <c r="G14" i="4"/>
  <c r="G16" i="4"/>
  <c r="F17" i="4"/>
  <c r="G17" i="4" s="1"/>
  <c r="F18" i="4"/>
  <c r="G18" i="4" s="1"/>
  <c r="G19" i="4"/>
  <c r="F20" i="4"/>
  <c r="G20" i="4" s="1"/>
  <c r="G21" i="4"/>
  <c r="F27" i="4"/>
  <c r="G27" i="4" s="1"/>
  <c r="G28" i="4"/>
  <c r="F29" i="4"/>
  <c r="G29" i="4" s="1"/>
  <c r="F30" i="4"/>
  <c r="G30" i="4" s="1"/>
  <c r="G31" i="4"/>
  <c r="F32" i="4"/>
  <c r="G32" i="4" s="1"/>
  <c r="F33" i="4"/>
  <c r="G33" i="4" s="1"/>
  <c r="D35" i="4" l="1"/>
  <c r="D36" i="4"/>
  <c r="G4" i="4"/>
  <c r="G10" i="4"/>
  <c r="G25" i="4"/>
  <c r="G35" i="4" s="1"/>
  <c r="F35" i="4" l="1"/>
  <c r="F36" i="4" s="1"/>
</calcChain>
</file>

<file path=xl/sharedStrings.xml><?xml version="1.0" encoding="utf-8"?>
<sst xmlns="http://schemas.openxmlformats.org/spreadsheetml/2006/main" count="416" uniqueCount="233">
  <si>
    <t xml:space="preserve">Appendix [x]: Beschrijving van de werkzaamheden per Deelnemer
[Project]
</t>
  </si>
  <si>
    <t xml:space="preserve">R = Responsible (Verantwoordelijk)
A = Accountable (Eindverantwoordelijk)
S = Supportive (Ondersteunend)
C = Consulted (Geraadpleegd)
I = Informed (Geinformeerd) 
</t>
  </si>
  <si>
    <t>[Datum]</t>
  </si>
  <si>
    <t>Werkzaamheden</t>
  </si>
  <si>
    <t>Opdrachtgever</t>
  </si>
  <si>
    <t>Aannemer</t>
  </si>
  <si>
    <t>Status</t>
  </si>
  <si>
    <t>0 Algemeen</t>
  </si>
  <si>
    <t>0.1</t>
  </si>
  <si>
    <t>Samenwerking / PFU</t>
  </si>
  <si>
    <t>A</t>
  </si>
  <si>
    <t>R</t>
  </si>
  <si>
    <t>Lopend</t>
  </si>
  <si>
    <t>0.2</t>
  </si>
  <si>
    <t>Agile werken</t>
  </si>
  <si>
    <t>0.3</t>
  </si>
  <si>
    <t>Werken volgens Systems Engineering</t>
  </si>
  <si>
    <t>0.4</t>
  </si>
  <si>
    <t>Veiligheid &amp; Gezondheid</t>
  </si>
  <si>
    <t>0.5</t>
  </si>
  <si>
    <t>Cybersecurity</t>
  </si>
  <si>
    <t>0.6</t>
  </si>
  <si>
    <t>Omgevingsmanagement</t>
  </si>
  <si>
    <t>S</t>
  </si>
  <si>
    <t>0.7</t>
  </si>
  <si>
    <t>BLVC</t>
  </si>
  <si>
    <t>0.8</t>
  </si>
  <si>
    <t>Stakeholdermanagement</t>
  </si>
  <si>
    <t>0.9</t>
  </si>
  <si>
    <t>Klachtenafhandeling</t>
  </si>
  <si>
    <t>0.10</t>
  </si>
  <si>
    <t>Schadeafhandeling</t>
  </si>
  <si>
    <t>0.11</t>
  </si>
  <si>
    <t>Publiekscommunicatie</t>
  </si>
  <si>
    <t>A, R</t>
  </si>
  <si>
    <t>0.12</t>
  </si>
  <si>
    <t>Bouwcommunicatie</t>
  </si>
  <si>
    <t>C</t>
  </si>
  <si>
    <t>0.13</t>
  </si>
  <si>
    <t>(Vaar)wegverkeersmanagement</t>
  </si>
  <si>
    <t>0.14</t>
  </si>
  <si>
    <t>Incidentmanagent</t>
  </si>
  <si>
    <t>0.15</t>
  </si>
  <si>
    <t>Naamconventies</t>
  </si>
  <si>
    <t>0.16</t>
  </si>
  <si>
    <t>Technische inspecties en onderzoeken</t>
  </si>
  <si>
    <t>0.17</t>
  </si>
  <si>
    <t>Trade-Off Matrix</t>
  </si>
  <si>
    <t>0.18</t>
  </si>
  <si>
    <t>Project-risicomatrix</t>
  </si>
  <si>
    <t>0.19</t>
  </si>
  <si>
    <t>Projectmanagement</t>
  </si>
  <si>
    <t>0.20</t>
  </si>
  <si>
    <t>Document beheer</t>
  </si>
  <si>
    <t xml:space="preserve">Baseline 1:  Inspectie- en onderzoeksfase </t>
  </si>
  <si>
    <t>1.1</t>
  </si>
  <si>
    <t>Definitiefase</t>
  </si>
  <si>
    <t>Afgerond</t>
  </si>
  <si>
    <t>1.2</t>
  </si>
  <si>
    <t>Scope bepaling</t>
  </si>
  <si>
    <t>1.3</t>
  </si>
  <si>
    <t>Duurzaamheidscan / ambitieweb</t>
  </si>
  <si>
    <t>1.4</t>
  </si>
  <si>
    <t>Human factors onderzoek</t>
  </si>
  <si>
    <t>1.5</t>
  </si>
  <si>
    <t>Conditionering</t>
  </si>
  <si>
    <t>1.6</t>
  </si>
  <si>
    <t>Archeologie</t>
  </si>
  <si>
    <t>nvt</t>
  </si>
  <si>
    <t>1.7</t>
  </si>
  <si>
    <t>Onontplofte oorlogsresten tbv zinker</t>
  </si>
  <si>
    <t>Noodzaak?</t>
  </si>
  <si>
    <t>1.8</t>
  </si>
  <si>
    <t>Ecologie, flora &amp; fauna onderzoek</t>
  </si>
  <si>
    <t>1.9</t>
  </si>
  <si>
    <t>Asbestinventarisatie en onderzoek</t>
  </si>
  <si>
    <t>1.10</t>
  </si>
  <si>
    <t>Bodemkundig milieu &amp; gezondheidsonderzoek</t>
  </si>
  <si>
    <t>1.11</t>
  </si>
  <si>
    <t>Conserveringsonderzoek</t>
  </si>
  <si>
    <t>1.12</t>
  </si>
  <si>
    <t>Milieukundig asfaltonderzoek</t>
  </si>
  <si>
    <t>1.13</t>
  </si>
  <si>
    <t>Geotechnisch onderzoek</t>
  </si>
  <si>
    <t>1.14</t>
  </si>
  <si>
    <t xml:space="preserve">3D-model </t>
  </si>
  <si>
    <t>1.15</t>
  </si>
  <si>
    <t>Nulsituatie vastleggen: geluid, trillingen, etc.</t>
  </si>
  <si>
    <t>1.16</t>
  </si>
  <si>
    <t>Vergunningenscan</t>
  </si>
  <si>
    <t>1.17</t>
  </si>
  <si>
    <t>Omgevingsvergunning aanvragen</t>
  </si>
  <si>
    <t>1.18</t>
  </si>
  <si>
    <t>Watervergunning</t>
  </si>
  <si>
    <t>1.19</t>
  </si>
  <si>
    <t>Vergunning Wet natuurbeheer aanvragen</t>
  </si>
  <si>
    <t>1.20</t>
  </si>
  <si>
    <t>Verkeersbesluit nemen</t>
  </si>
  <si>
    <t>1.21</t>
  </si>
  <si>
    <t>Monumentenvergunning aanvragen</t>
  </si>
  <si>
    <t>1.22</t>
  </si>
  <si>
    <t>Verkeersmaatregelen nemen</t>
  </si>
  <si>
    <t>1.23</t>
  </si>
  <si>
    <t>Betreding, bouwschade, nadeelcompensatie regelen</t>
  </si>
  <si>
    <t>1.24</t>
  </si>
  <si>
    <t>Inventarisatie K&amp;L (incl. zinkers)</t>
  </si>
  <si>
    <t>1.25</t>
  </si>
  <si>
    <t>CE-conformiteitstraject</t>
  </si>
  <si>
    <t>1.26</t>
  </si>
  <si>
    <t>Deelkwaliteitsplan CE-markering</t>
  </si>
  <si>
    <t>1.27</t>
  </si>
  <si>
    <t>Uitvoeren van technische inspecties en nadere onderzoeken</t>
  </si>
  <si>
    <t>1.28</t>
  </si>
  <si>
    <t>Constructieve beschouwing of constructieve veiligheid</t>
  </si>
  <si>
    <t>1.29</t>
  </si>
  <si>
    <t>FTPvE Conformiteitsmatrix</t>
  </si>
  <si>
    <t>Loopt</t>
  </si>
  <si>
    <t>1.30</t>
  </si>
  <si>
    <t>GAP-analyse</t>
  </si>
  <si>
    <t>1.31</t>
  </si>
  <si>
    <t>Inventariseren klanteisen</t>
  </si>
  <si>
    <t>1.32</t>
  </si>
  <si>
    <t>Optimale terrein indeling</t>
  </si>
  <si>
    <t>1.33</t>
  </si>
  <si>
    <t>Opstellen globale kostenraming (SSK)</t>
  </si>
  <si>
    <t>1.34</t>
  </si>
  <si>
    <t>Opstellen concept samenwerkingsdocument</t>
  </si>
  <si>
    <t>Baseline 2: Opstartfase</t>
  </si>
  <si>
    <t>2.1</t>
  </si>
  <si>
    <t>Project Start-up</t>
  </si>
  <si>
    <t>2.2</t>
  </si>
  <si>
    <t>Uitvoeren van een schouw</t>
  </si>
  <si>
    <t>2.3</t>
  </si>
  <si>
    <t>Opstellen planning bouwteamfase</t>
  </si>
  <si>
    <t>2.4</t>
  </si>
  <si>
    <t>Opstellen samenwerkingsdocument incl planning</t>
  </si>
  <si>
    <t>2.5</t>
  </si>
  <si>
    <t>Inrichten samenwerkingsomgeving</t>
  </si>
  <si>
    <t>Baseline 3: Vaststellen planmatig onderhoudsmaatregelen - Voorlopig Ontwerp</t>
  </si>
  <si>
    <t>3.1</t>
  </si>
  <si>
    <t>Opstellen Voorlopig Ontwerp</t>
  </si>
  <si>
    <t>3.2</t>
  </si>
  <si>
    <t>Opstellen definiteve maatregelenlijst</t>
  </si>
  <si>
    <t>3.3</t>
  </si>
  <si>
    <t>Opstellen Voorlopig Ontwerp E&amp;E</t>
  </si>
  <si>
    <t>3.4</t>
  </si>
  <si>
    <t>CE-Conformiteitstraject in VO-fase</t>
  </si>
  <si>
    <t>3.5</t>
  </si>
  <si>
    <t>Functionele Veiligheid (FSP, SRQ)</t>
  </si>
  <si>
    <t>3.6</t>
  </si>
  <si>
    <t>Opstellen Voorlopig Ontwerp WTB</t>
  </si>
  <si>
    <t>3.7</t>
  </si>
  <si>
    <t>Opstellen Voorlopig Ontwerp Civiel</t>
  </si>
  <si>
    <t>3.8</t>
  </si>
  <si>
    <t>Uitwerken duurzaamheidskansen</t>
  </si>
  <si>
    <t>3.9</t>
  </si>
  <si>
    <t>Bepalen globale uitvoeringsplanning</t>
  </si>
  <si>
    <t>3.10</t>
  </si>
  <si>
    <t>Opstellen van een globale kostenraming (SSK)</t>
  </si>
  <si>
    <t>3.11</t>
  </si>
  <si>
    <t>Presentatie Voorlopig Ontwerp aan interne Opdrachtgevers</t>
  </si>
  <si>
    <t>Baseline 4: Definitief Ontwerp</t>
  </si>
  <si>
    <t>4.1</t>
  </si>
  <si>
    <t>Opstellen van een Definitief Ontwerp</t>
  </si>
  <si>
    <t>4.2</t>
  </si>
  <si>
    <t>CE-Conformiteitstraject in DO-fase</t>
  </si>
  <si>
    <t>4.3</t>
  </si>
  <si>
    <t>Functionele Veiligheid (SRS)</t>
  </si>
  <si>
    <t>4.4</t>
  </si>
  <si>
    <t>Bijwerken van globale uitvoeringsplanning</t>
  </si>
  <si>
    <t>4.5</t>
  </si>
  <si>
    <t>Aanvragen benodigde vergunningen voor uitvoering</t>
  </si>
  <si>
    <t>4.6</t>
  </si>
  <si>
    <t>Bijstellen van de kostenraming (SSK)</t>
  </si>
  <si>
    <t>4.7</t>
  </si>
  <si>
    <t>Presentatie Definitief Ontwerp aan interne Opdrachtgevers</t>
  </si>
  <si>
    <t>4.8</t>
  </si>
  <si>
    <t>Update project-risicomatrix</t>
  </si>
  <si>
    <t>Baseline 5: Besteksfase</t>
  </si>
  <si>
    <t>5.1</t>
  </si>
  <si>
    <t>Opstellen RAW bestek E&amp;E</t>
  </si>
  <si>
    <t>5.2</t>
  </si>
  <si>
    <t>Opstellen RAW bestek WTB</t>
  </si>
  <si>
    <t>5.3</t>
  </si>
  <si>
    <t>Opstellen RAW bestek Civiel</t>
  </si>
  <si>
    <t>5.4</t>
  </si>
  <si>
    <t>Opstellen van een Controle- en toetsingsplan</t>
  </si>
  <si>
    <t>5.5</t>
  </si>
  <si>
    <t>Opstellen V&amp;G-plan Ontwerp / Uitvoering</t>
  </si>
  <si>
    <t>5.6</t>
  </si>
  <si>
    <t>Opstellen besteksraming (SSK)</t>
  </si>
  <si>
    <t>5.7</t>
  </si>
  <si>
    <t>Opstellen uitvoeringsplanning voor realisatie</t>
  </si>
  <si>
    <t>Baseline 6: Definitieve prijsvorming</t>
  </si>
  <si>
    <t>6.1</t>
  </si>
  <si>
    <t>Defintieve prijsvorming</t>
  </si>
  <si>
    <t>Baseline 7: Uitvoering</t>
  </si>
  <si>
    <t>Wordt gezamenlijk nader ingevuld door OG en Aannemer</t>
  </si>
  <si>
    <t>Baselin 8: Beheer- en onderhoud</t>
  </si>
  <si>
    <t>Inzet</t>
  </si>
  <si>
    <t>Doorlooptijd bouwteam (weken)</t>
  </si>
  <si>
    <t>Totaal</t>
  </si>
  <si>
    <t>Verdeling</t>
  </si>
  <si>
    <t>Uren</t>
  </si>
  <si>
    <t>Stap 0 Projectmanagement en overleg</t>
  </si>
  <si>
    <t>Voorbereidingsfase - Bouwteam</t>
  </si>
  <si>
    <t>0.01</t>
  </si>
  <si>
    <t>Samenwerking / Project Follow Up (PFU 2 x 4 pers á 4 uur)</t>
  </si>
  <si>
    <t>0.02</t>
  </si>
  <si>
    <t>Projectmanagement (3u per week) Uitgangspunt 20 weken</t>
  </si>
  <si>
    <t>Projectbeheersing (2u per week) Uitgangspunt 20 weken</t>
  </si>
  <si>
    <t>Stap 1:  Onderzoeken en berekeningen</t>
  </si>
  <si>
    <t>Geotechnisch onderzoek tbv injectie</t>
  </si>
  <si>
    <t>3D-inmeting</t>
  </si>
  <si>
    <t>Bestaande brug in 3D tekenen o.b.v. 3D inmeting</t>
  </si>
  <si>
    <t>Watervergunning Hoogheemraadschap</t>
  </si>
  <si>
    <t>Tijdelijke verkeersmaatregel</t>
  </si>
  <si>
    <t>Inventarisatie K&amp;L</t>
  </si>
  <si>
    <t>Opstellen bemalingsadvies</t>
  </si>
  <si>
    <t>Berekening nieuwe ankers</t>
  </si>
  <si>
    <t>Detail berekeningen (opleggingen, leuning, boutverbindingen)</t>
  </si>
  <si>
    <t>Stap 2: Opstellen Uitvoeringsplannen en bestek</t>
  </si>
  <si>
    <t>Opstellen Bestekstekeningen</t>
  </si>
  <si>
    <t xml:space="preserve">Opstellen besteksraming </t>
  </si>
  <si>
    <t>Opstellen BLVC Uitvoeringsplan</t>
  </si>
  <si>
    <t>Bouwplaatstekeningen</t>
  </si>
  <si>
    <t>Faseringsplan inclusief tekeningen</t>
  </si>
  <si>
    <t>Totaal aantal uren</t>
  </si>
  <si>
    <t>Totaal kosten</t>
  </si>
  <si>
    <t>Staartkosten: Prijscomponent Aanbesteding</t>
  </si>
  <si>
    <t>n.t.b.</t>
  </si>
  <si>
    <t>Totaal kosten incl staartkosten</t>
  </si>
  <si>
    <t>o.b.v. winnende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</si>
</sst>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;[Red]&quot;€&quot;\ \-#,##0"/>
    <numFmt numFmtId="165" formatCode="&quot;€&quot;\ #,##0.00;[Red]&quot;€&quot;\ \-#,##0.00"/>
    <numFmt numFmtId="166" formatCode="_ &quot;€&quot;\ * #,##0.00_ ;_ &quot;€&quot;\ * \-#,##0.00_ ;_ &quot;€&quot;\ * &quot;-&quot;??_ ;_ @_ "/>
    <numFmt numFmtId="167" formatCode="_-[$€-2]\ * #,##0.00_-;\-[$€-2]\ * #,##0.00_-;_-[$€-2]\ * &quot;-&quot;??_-;_-@_-"/>
  </numFmts>
  <fonts count="9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theme="0" tint="-0.49998474074526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vertical="top" wrapText="1"/>
    </xf>
    <xf numFmtId="9" fontId="0" fillId="0" borderId="8" xfId="1" applyFont="1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4" borderId="13" xfId="0" applyFont="1" applyFill="1" applyBorder="1" applyAlignment="1">
      <alignment horizontal="left" vertical="top"/>
    </xf>
    <xf numFmtId="0" fontId="0" fillId="4" borderId="14" xfId="0" applyFill="1" applyBorder="1" applyAlignment="1">
      <alignment vertical="top"/>
    </xf>
    <xf numFmtId="0" fontId="0" fillId="4" borderId="14" xfId="0" applyFill="1" applyBorder="1" applyAlignment="1">
      <alignment horizontal="center" vertical="top"/>
    </xf>
    <xf numFmtId="9" fontId="0" fillId="0" borderId="12" xfId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1" xfId="0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1" fillId="2" borderId="35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0" fillId="5" borderId="26" xfId="0" applyFill="1" applyBorder="1" applyAlignment="1">
      <alignment horizontal="center" vertical="top" wrapText="1"/>
    </xf>
    <xf numFmtId="0" fontId="0" fillId="5" borderId="28" xfId="0" applyFill="1" applyBorder="1" applyAlignment="1">
      <alignment horizontal="center" vertical="top" wrapText="1"/>
    </xf>
    <xf numFmtId="0" fontId="0" fillId="5" borderId="18" xfId="0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9" fontId="0" fillId="0" borderId="8" xfId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9" fontId="0" fillId="0" borderId="8" xfId="1" applyFont="1" applyFill="1" applyBorder="1" applyAlignment="1">
      <alignment horizontal="center" vertical="top"/>
    </xf>
    <xf numFmtId="9" fontId="0" fillId="0" borderId="3" xfId="1" applyFont="1" applyFill="1" applyBorder="1" applyAlignment="1">
      <alignment horizontal="center" vertical="top" wrapText="1"/>
    </xf>
    <xf numFmtId="9" fontId="0" fillId="0" borderId="4" xfId="1" applyFont="1" applyFill="1" applyBorder="1" applyAlignment="1">
      <alignment horizontal="center" vertical="top" wrapText="1"/>
    </xf>
    <xf numFmtId="9" fontId="0" fillId="0" borderId="4" xfId="1" applyFont="1" applyBorder="1" applyAlignment="1">
      <alignment horizontal="center" vertical="top" wrapText="1"/>
    </xf>
    <xf numFmtId="9" fontId="0" fillId="0" borderId="4" xfId="1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/>
    </xf>
    <xf numFmtId="0" fontId="0" fillId="6" borderId="7" xfId="0" applyFill="1" applyBorder="1" applyAlignment="1">
      <alignment horizontal="center" vertical="top" wrapText="1"/>
    </xf>
    <xf numFmtId="0" fontId="0" fillId="6" borderId="4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" fontId="0" fillId="0" borderId="0" xfId="0" applyNumberFormat="1"/>
    <xf numFmtId="9" fontId="0" fillId="0" borderId="11" xfId="1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6" fillId="0" borderId="4" xfId="0" applyFont="1" applyBorder="1" applyAlignment="1">
      <alignment vertical="top" wrapText="1"/>
    </xf>
    <xf numFmtId="2" fontId="0" fillId="0" borderId="50" xfId="0" applyNumberFormat="1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1" fontId="0" fillId="0" borderId="54" xfId="0" applyNumberFormat="1" applyBorder="1" applyAlignment="1">
      <alignment horizontal="center"/>
    </xf>
    <xf numFmtId="1" fontId="0" fillId="0" borderId="55" xfId="0" applyNumberFormat="1" applyBorder="1" applyAlignment="1">
      <alignment horizontal="center"/>
    </xf>
    <xf numFmtId="1" fontId="0" fillId="0" borderId="58" xfId="0" applyNumberFormat="1" applyBorder="1" applyAlignment="1">
      <alignment horizontal="center"/>
    </xf>
    <xf numFmtId="0" fontId="0" fillId="0" borderId="27" xfId="0" applyBorder="1" applyAlignment="1">
      <alignment horizontal="center" vertical="top" wrapText="1"/>
    </xf>
    <xf numFmtId="0" fontId="7" fillId="7" borderId="47" xfId="0" applyFont="1" applyFill="1" applyBorder="1" applyAlignment="1">
      <alignment horizontal="left" vertical="top" wrapText="1"/>
    </xf>
    <xf numFmtId="0" fontId="7" fillId="7" borderId="0" xfId="0" applyFont="1" applyFill="1" applyAlignment="1">
      <alignment horizontal="left" vertical="top" wrapText="1"/>
    </xf>
    <xf numFmtId="0" fontId="7" fillId="7" borderId="13" xfId="0" applyFont="1" applyFill="1" applyBorder="1" applyAlignment="1">
      <alignment vertical="top" wrapText="1"/>
    </xf>
    <xf numFmtId="165" fontId="7" fillId="7" borderId="15" xfId="0" applyNumberFormat="1" applyFont="1" applyFill="1" applyBorder="1" applyAlignment="1">
      <alignment vertical="top" wrapText="1"/>
    </xf>
    <xf numFmtId="164" fontId="7" fillId="7" borderId="15" xfId="0" applyNumberFormat="1" applyFont="1" applyFill="1" applyBorder="1" applyAlignment="1">
      <alignment vertical="top" wrapText="1"/>
    </xf>
    <xf numFmtId="0" fontId="7" fillId="7" borderId="48" xfId="0" applyFont="1" applyFill="1" applyBorder="1" applyAlignment="1">
      <alignment horizontal="left" vertical="top"/>
    </xf>
    <xf numFmtId="0" fontId="7" fillId="7" borderId="15" xfId="0" applyFont="1" applyFill="1" applyBorder="1" applyAlignment="1">
      <alignment horizontal="left" vertical="top"/>
    </xf>
    <xf numFmtId="0" fontId="8" fillId="7" borderId="13" xfId="0" applyFont="1" applyFill="1" applyBorder="1" applyAlignment="1">
      <alignment horizontal="center" vertical="top"/>
    </xf>
    <xf numFmtId="0" fontId="7" fillId="7" borderId="14" xfId="0" applyFont="1" applyFill="1" applyBorder="1" applyAlignment="1">
      <alignment vertical="top"/>
    </xf>
    <xf numFmtId="0" fontId="8" fillId="7" borderId="19" xfId="0" applyFont="1" applyFill="1" applyBorder="1" applyAlignment="1">
      <alignment horizontal="center" vertical="top"/>
    </xf>
    <xf numFmtId="0" fontId="7" fillId="7" borderId="48" xfId="0" applyFont="1" applyFill="1" applyBorder="1" applyAlignment="1">
      <alignment vertical="top"/>
    </xf>
    <xf numFmtId="0" fontId="7" fillId="7" borderId="40" xfId="0" applyFont="1" applyFill="1" applyBorder="1" applyAlignment="1">
      <alignment vertical="top"/>
    </xf>
    <xf numFmtId="0" fontId="7" fillId="7" borderId="57" xfId="0" applyFont="1" applyFill="1" applyBorder="1" applyAlignment="1">
      <alignment horizontal="center" vertical="center"/>
    </xf>
    <xf numFmtId="0" fontId="7" fillId="7" borderId="41" xfId="0" applyFont="1" applyFill="1" applyBorder="1" applyAlignment="1">
      <alignment vertical="top"/>
    </xf>
    <xf numFmtId="1" fontId="7" fillId="7" borderId="57" xfId="0" applyNumberFormat="1" applyFont="1" applyFill="1" applyBorder="1" applyAlignment="1">
      <alignment horizontal="center" vertical="center"/>
    </xf>
    <xf numFmtId="1" fontId="7" fillId="7" borderId="56" xfId="0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vertical="top"/>
    </xf>
    <xf numFmtId="0" fontId="7" fillId="7" borderId="15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167" fontId="7" fillId="7" borderId="38" xfId="2" applyNumberFormat="1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top" wrapText="1"/>
    </xf>
    <xf numFmtId="2" fontId="0" fillId="0" borderId="52" xfId="0" applyNumberFormat="1" applyBorder="1" applyAlignment="1">
      <alignment horizontal="center" vertical="top" wrapText="1"/>
    </xf>
    <xf numFmtId="167" fontId="0" fillId="0" borderId="39" xfId="2" applyNumberFormat="1" applyFont="1" applyBorder="1" applyAlignment="1">
      <alignment horizontal="center"/>
    </xf>
    <xf numFmtId="0" fontId="0" fillId="6" borderId="3" xfId="0" applyFill="1" applyBorder="1" applyAlignment="1">
      <alignment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0" fontId="2" fillId="5" borderId="30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0" fillId="3" borderId="25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2" fillId="5" borderId="16" xfId="0" applyFont="1" applyFill="1" applyBorder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9" fontId="0" fillId="0" borderId="4" xfId="1" applyFont="1" applyBorder="1" applyAlignment="1">
      <alignment horizontal="center" vertical="top" wrapText="1"/>
    </xf>
    <xf numFmtId="9" fontId="0" fillId="0" borderId="8" xfId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7" fillId="7" borderId="42" xfId="0" applyFont="1" applyFill="1" applyBorder="1" applyAlignment="1">
      <alignment horizontal="left" vertical="top" wrapText="1"/>
    </xf>
    <xf numFmtId="0" fontId="7" fillId="7" borderId="43" xfId="0" applyFont="1" applyFill="1" applyBorder="1" applyAlignment="1">
      <alignment horizontal="left" vertical="top" wrapText="1"/>
    </xf>
    <xf numFmtId="0" fontId="7" fillId="7" borderId="44" xfId="0" applyFont="1" applyFill="1" applyBorder="1" applyAlignment="1">
      <alignment horizontal="center" vertical="top" wrapText="1"/>
    </xf>
    <xf numFmtId="0" fontId="7" fillId="7" borderId="45" xfId="0" applyFont="1" applyFill="1" applyBorder="1" applyAlignment="1">
      <alignment horizontal="center" vertical="top" wrapText="1"/>
    </xf>
    <xf numFmtId="0" fontId="7" fillId="7" borderId="46" xfId="0" applyFont="1" applyFill="1" applyBorder="1" applyAlignment="1">
      <alignment horizontal="center" vertical="top" wrapText="1"/>
    </xf>
    <xf numFmtId="167" fontId="1" fillId="8" borderId="13" xfId="2" applyNumberFormat="1" applyFont="1" applyFill="1" applyBorder="1" applyAlignment="1">
      <alignment horizontal="center" vertical="center"/>
    </xf>
    <xf numFmtId="167" fontId="1" fillId="8" borderId="14" xfId="2" applyNumberFormat="1" applyFont="1" applyFill="1" applyBorder="1" applyAlignment="1">
      <alignment horizontal="center" vertical="center"/>
    </xf>
    <xf numFmtId="167" fontId="1" fillId="8" borderId="15" xfId="2" applyNumberFormat="1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center" vertical="top"/>
    </xf>
    <xf numFmtId="1" fontId="8" fillId="7" borderId="60" xfId="0" applyNumberFormat="1" applyFont="1" applyFill="1" applyBorder="1" applyAlignment="1">
      <alignment horizontal="center" vertical="top"/>
    </xf>
    <xf numFmtId="1" fontId="0" fillId="0" borderId="61" xfId="0" applyNumberFormat="1" applyBorder="1" applyAlignment="1">
      <alignment horizontal="center"/>
    </xf>
    <xf numFmtId="1" fontId="0" fillId="0" borderId="62" xfId="0" applyNumberFormat="1" applyBorder="1" applyAlignment="1">
      <alignment horizontal="center"/>
    </xf>
    <xf numFmtId="0" fontId="0" fillId="0" borderId="0" xfId="0" applyBorder="1" applyAlignment="1">
      <alignment vertical="top"/>
    </xf>
    <xf numFmtId="0" fontId="7" fillId="7" borderId="49" xfId="0" applyFont="1" applyFill="1" applyBorder="1" applyAlignment="1">
      <alignment horizontal="center" vertical="top" wrapText="1"/>
    </xf>
    <xf numFmtId="1" fontId="7" fillId="7" borderId="18" xfId="0" applyNumberFormat="1" applyFont="1" applyFill="1" applyBorder="1" applyAlignment="1">
      <alignment horizontal="center" vertical="center"/>
    </xf>
    <xf numFmtId="1" fontId="0" fillId="0" borderId="65" xfId="0" applyNumberFormat="1" applyBorder="1" applyAlignment="1">
      <alignment horizontal="center"/>
    </xf>
    <xf numFmtId="1" fontId="7" fillId="7" borderId="66" xfId="0" applyNumberFormat="1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vertical="top"/>
    </xf>
    <xf numFmtId="0" fontId="7" fillId="7" borderId="66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top"/>
    </xf>
    <xf numFmtId="0" fontId="8" fillId="7" borderId="14" xfId="0" applyFont="1" applyFill="1" applyBorder="1" applyAlignment="1">
      <alignment horizontal="center" vertical="top"/>
    </xf>
    <xf numFmtId="0" fontId="7" fillId="7" borderId="16" xfId="0" applyFont="1" applyFill="1" applyBorder="1" applyAlignment="1">
      <alignment horizontal="center" vertical="center"/>
    </xf>
    <xf numFmtId="1" fontId="8" fillId="7" borderId="72" xfId="0" applyNumberFormat="1" applyFont="1" applyFill="1" applyBorder="1" applyAlignment="1">
      <alignment horizontal="center" vertical="top"/>
    </xf>
    <xf numFmtId="1" fontId="0" fillId="0" borderId="73" xfId="0" applyNumberFormat="1" applyBorder="1" applyAlignment="1">
      <alignment horizontal="center"/>
    </xf>
    <xf numFmtId="1" fontId="0" fillId="0" borderId="74" xfId="0" applyNumberFormat="1" applyBorder="1" applyAlignment="1">
      <alignment horizontal="center"/>
    </xf>
    <xf numFmtId="9" fontId="0" fillId="0" borderId="75" xfId="1" applyFont="1" applyFill="1" applyBorder="1" applyAlignment="1">
      <alignment horizontal="center" vertical="top" wrapText="1"/>
    </xf>
    <xf numFmtId="9" fontId="0" fillId="0" borderId="75" xfId="1" applyFont="1" applyBorder="1" applyAlignment="1">
      <alignment horizontal="center" vertical="top" wrapText="1"/>
    </xf>
    <xf numFmtId="9" fontId="0" fillId="0" borderId="51" xfId="1" applyFont="1" applyBorder="1" applyAlignment="1">
      <alignment horizontal="center" vertical="top" wrapText="1"/>
    </xf>
    <xf numFmtId="9" fontId="0" fillId="0" borderId="77" xfId="1" applyFont="1" applyBorder="1" applyAlignment="1">
      <alignment horizontal="center" vertical="top" wrapText="1"/>
    </xf>
    <xf numFmtId="1" fontId="8" fillId="7" borderId="56" xfId="0" applyNumberFormat="1" applyFont="1" applyFill="1" applyBorder="1" applyAlignment="1">
      <alignment horizontal="center" vertical="top"/>
    </xf>
    <xf numFmtId="1" fontId="0" fillId="0" borderId="79" xfId="0" applyNumberFormat="1" applyBorder="1" applyAlignment="1">
      <alignment horizontal="center"/>
    </xf>
    <xf numFmtId="1" fontId="0" fillId="0" borderId="80" xfId="0" applyNumberFormat="1" applyBorder="1" applyAlignment="1">
      <alignment horizontal="center"/>
    </xf>
    <xf numFmtId="1" fontId="0" fillId="0" borderId="81" xfId="0" applyNumberFormat="1" applyBorder="1" applyAlignment="1">
      <alignment horizontal="center"/>
    </xf>
    <xf numFmtId="1" fontId="8" fillId="7" borderId="82" xfId="0" applyNumberFormat="1" applyFont="1" applyFill="1" applyBorder="1" applyAlignment="1">
      <alignment horizontal="center" vertical="top"/>
    </xf>
    <xf numFmtId="1" fontId="0" fillId="0" borderId="83" xfId="0" applyNumberFormat="1" applyBorder="1" applyAlignment="1">
      <alignment horizontal="center"/>
    </xf>
    <xf numFmtId="1" fontId="0" fillId="0" borderId="84" xfId="0" applyNumberFormat="1" applyBorder="1" applyAlignment="1">
      <alignment horizontal="center"/>
    </xf>
    <xf numFmtId="1" fontId="0" fillId="0" borderId="85" xfId="0" applyNumberFormat="1" applyBorder="1" applyAlignment="1">
      <alignment horizontal="center"/>
    </xf>
    <xf numFmtId="1" fontId="8" fillId="7" borderId="20" xfId="0" applyNumberFormat="1" applyFont="1" applyFill="1" applyBorder="1" applyAlignment="1">
      <alignment horizontal="center" vertical="top"/>
    </xf>
    <xf numFmtId="0" fontId="8" fillId="7" borderId="72" xfId="0" applyFont="1" applyFill="1" applyBorder="1" applyAlignment="1">
      <alignment horizontal="center" vertical="top"/>
    </xf>
    <xf numFmtId="0" fontId="3" fillId="0" borderId="63" xfId="1" applyNumberFormat="1" applyFont="1" applyFill="1" applyBorder="1" applyAlignment="1">
      <alignment horizontal="center" vertical="top" wrapText="1"/>
    </xf>
    <xf numFmtId="0" fontId="0" fillId="0" borderId="54" xfId="1" applyNumberFormat="1" applyFont="1" applyFill="1" applyBorder="1" applyAlignment="1">
      <alignment horizontal="center" vertical="top" wrapText="1"/>
    </xf>
    <xf numFmtId="0" fontId="0" fillId="0" borderId="62" xfId="1" applyNumberFormat="1" applyFont="1" applyFill="1" applyBorder="1" applyAlignment="1">
      <alignment horizontal="center" vertical="top" wrapText="1"/>
    </xf>
    <xf numFmtId="0" fontId="0" fillId="0" borderId="54" xfId="0" applyBorder="1" applyAlignment="1">
      <alignment horizontal="center"/>
    </xf>
    <xf numFmtId="0" fontId="0" fillId="0" borderId="86" xfId="0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4" xfId="0" applyBorder="1" applyAlignment="1">
      <alignment horizontal="center"/>
    </xf>
    <xf numFmtId="9" fontId="3" fillId="0" borderId="87" xfId="1" applyFont="1" applyFill="1" applyBorder="1" applyAlignment="1">
      <alignment horizontal="center" vertical="top" wrapText="1"/>
    </xf>
    <xf numFmtId="0" fontId="6" fillId="0" borderId="76" xfId="0" applyFont="1" applyBorder="1" applyAlignment="1">
      <alignment horizontal="center" vertical="top" wrapText="1"/>
    </xf>
    <xf numFmtId="0" fontId="6" fillId="7" borderId="48" xfId="0" applyFont="1" applyFill="1" applyBorder="1" applyAlignment="1">
      <alignment horizontal="center" vertical="top"/>
    </xf>
    <xf numFmtId="9" fontId="0" fillId="0" borderId="51" xfId="0" applyNumberFormat="1" applyBorder="1" applyAlignment="1">
      <alignment horizontal="center" vertical="top" wrapText="1"/>
    </xf>
    <xf numFmtId="9" fontId="4" fillId="0" borderId="51" xfId="1" applyFont="1" applyBorder="1" applyAlignment="1">
      <alignment horizontal="center" vertical="top" wrapText="1"/>
    </xf>
    <xf numFmtId="9" fontId="0" fillId="0" borderId="78" xfId="1" applyFont="1" applyBorder="1" applyAlignment="1">
      <alignment horizontal="center" vertical="top" wrapText="1"/>
    </xf>
    <xf numFmtId="0" fontId="8" fillId="7" borderId="45" xfId="0" applyFont="1" applyFill="1" applyBorder="1" applyAlignment="1">
      <alignment horizontal="center" vertical="top"/>
    </xf>
    <xf numFmtId="9" fontId="3" fillId="0" borderId="71" xfId="1" applyFont="1" applyFill="1" applyBorder="1" applyAlignment="1">
      <alignment horizontal="center" vertical="top" wrapText="1"/>
    </xf>
    <xf numFmtId="9" fontId="0" fillId="0" borderId="68" xfId="1" applyFont="1" applyFill="1" applyBorder="1" applyAlignment="1">
      <alignment horizontal="center" vertical="top" wrapText="1"/>
    </xf>
    <xf numFmtId="0" fontId="0" fillId="0" borderId="69" xfId="0" applyBorder="1" applyAlignment="1">
      <alignment horizontal="center" vertical="top" wrapText="1"/>
    </xf>
    <xf numFmtId="9" fontId="0" fillId="0" borderId="68" xfId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9" fontId="0" fillId="0" borderId="9" xfId="1" applyFont="1" applyBorder="1" applyAlignment="1">
      <alignment horizontal="center" vertical="top" wrapText="1"/>
    </xf>
    <xf numFmtId="9" fontId="0" fillId="0" borderId="70" xfId="1" applyFont="1" applyBorder="1" applyAlignment="1">
      <alignment horizontal="center" vertical="top" wrapText="1"/>
    </xf>
    <xf numFmtId="0" fontId="0" fillId="0" borderId="88" xfId="0" applyBorder="1" applyAlignment="1">
      <alignment horizontal="center" vertical="top" wrapText="1"/>
    </xf>
    <xf numFmtId="0" fontId="8" fillId="7" borderId="26" xfId="0" applyFont="1" applyFill="1" applyBorder="1" applyAlignment="1">
      <alignment horizontal="center" vertical="top"/>
    </xf>
  </cellXfs>
  <cellStyles count="3">
    <cellStyle name="Currency" xfId="2" builtinId="4"/>
    <cellStyle name="Normal" xfId="0" builtinId="0" customBuiltin="1"/>
    <cellStyle name="Percent" xfId="1" builtinId="5"/>
  </cellStyles>
  <dxfs count="0"/>
  <tableStyles count="0" defaultTableStyle="TableStyleMedium2" defaultPivotStyle="PivotStyleLight16"/>
  <colors>
    <mruColors>
      <color rgb="FFADED6D"/>
      <color rgb="FF90E739"/>
      <color rgb="FF9FF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11F8-3F83-4924-8C60-0C9D97208F8E}">
  <dimension ref="A1:G110"/>
  <sheetViews>
    <sheetView view="pageBreakPreview" zoomScale="115" zoomScaleNormal="85" zoomScaleSheetLayoutView="115" workbookViewId="0">
      <pane ySplit="5" topLeftCell="A53" activePane="bottomLeft" state="frozen"/>
      <selection pane="bottomLeft" activeCell="I13" sqref="I13"/>
    </sheetView>
  </sheetViews>
  <sheetFormatPr defaultColWidth="8.7109375" defaultRowHeight="13.15"/>
  <cols>
    <col min="1" max="1" width="16.7109375" style="5" customWidth="1"/>
    <col min="2" max="2" width="56" style="2" customWidth="1"/>
    <col min="3" max="3" width="17.28515625" style="5" customWidth="1"/>
    <col min="4" max="4" width="13" style="5" customWidth="1"/>
    <col min="5" max="5" width="16.42578125" style="2" customWidth="1"/>
    <col min="6" max="6" width="11.7109375" style="2" customWidth="1"/>
    <col min="7" max="7" width="11.7109375" style="5" customWidth="1"/>
    <col min="8" max="16384" width="8.7109375" style="2"/>
  </cols>
  <sheetData>
    <row r="1" spans="1:7" ht="12.75" customHeight="1">
      <c r="A1" s="92" t="s">
        <v>0</v>
      </c>
      <c r="B1" s="93"/>
      <c r="C1" s="93"/>
      <c r="D1" s="94"/>
      <c r="E1" s="98" t="s">
        <v>1</v>
      </c>
      <c r="F1" s="99"/>
      <c r="G1" s="29"/>
    </row>
    <row r="2" spans="1:7" ht="12.75" customHeight="1">
      <c r="A2" s="95"/>
      <c r="B2" s="96"/>
      <c r="C2" s="96"/>
      <c r="D2" s="97"/>
      <c r="E2" s="100"/>
      <c r="F2" s="101"/>
      <c r="G2" s="30"/>
    </row>
    <row r="3" spans="1:7" ht="12.75" customHeight="1">
      <c r="A3" s="95"/>
      <c r="B3" s="96"/>
      <c r="C3" s="96"/>
      <c r="D3" s="97"/>
      <c r="E3" s="100"/>
      <c r="F3" s="101"/>
      <c r="G3" s="30"/>
    </row>
    <row r="4" spans="1:7" ht="42" customHeight="1" thickBot="1">
      <c r="A4" s="104" t="s">
        <v>2</v>
      </c>
      <c r="B4" s="105"/>
      <c r="C4" s="46"/>
      <c r="D4" s="51"/>
      <c r="E4" s="102"/>
      <c r="F4" s="103"/>
      <c r="G4" s="31"/>
    </row>
    <row r="5" spans="1:7" ht="12.75" customHeight="1" thickBot="1">
      <c r="A5" s="106" t="s">
        <v>3</v>
      </c>
      <c r="B5" s="107"/>
      <c r="C5" s="47" t="s">
        <v>4</v>
      </c>
      <c r="D5" s="27" t="s">
        <v>5</v>
      </c>
      <c r="E5" s="26" t="s">
        <v>4</v>
      </c>
      <c r="F5" s="27" t="s">
        <v>5</v>
      </c>
      <c r="G5" s="28" t="s">
        <v>6</v>
      </c>
    </row>
    <row r="6" spans="1:7" ht="12.75" customHeight="1" thickBot="1">
      <c r="A6" s="12" t="s">
        <v>7</v>
      </c>
      <c r="B6" s="13"/>
      <c r="C6" s="14"/>
      <c r="D6" s="14"/>
      <c r="E6" s="14"/>
      <c r="F6" s="16"/>
      <c r="G6" s="32"/>
    </row>
    <row r="7" spans="1:7" ht="12.75" customHeight="1">
      <c r="A7" s="10" t="s">
        <v>8</v>
      </c>
      <c r="B7" s="18" t="s">
        <v>9</v>
      </c>
      <c r="C7" s="42">
        <v>0.5</v>
      </c>
      <c r="D7" s="15">
        <v>0.5</v>
      </c>
      <c r="E7" s="10" t="s">
        <v>10</v>
      </c>
      <c r="F7" s="11" t="s">
        <v>11</v>
      </c>
      <c r="G7" s="33" t="s">
        <v>12</v>
      </c>
    </row>
    <row r="8" spans="1:7" ht="12.75" customHeight="1">
      <c r="A8" s="38" t="s">
        <v>13</v>
      </c>
      <c r="B8" s="6" t="s">
        <v>14</v>
      </c>
      <c r="C8" s="43">
        <v>0.75</v>
      </c>
      <c r="D8" s="7">
        <v>0.25</v>
      </c>
      <c r="E8" s="38" t="s">
        <v>10</v>
      </c>
      <c r="F8" s="40" t="s">
        <v>11</v>
      </c>
      <c r="G8" s="34" t="s">
        <v>12</v>
      </c>
    </row>
    <row r="9" spans="1:7" ht="12.75" customHeight="1">
      <c r="A9" s="38" t="s">
        <v>15</v>
      </c>
      <c r="B9" s="6" t="s">
        <v>16</v>
      </c>
      <c r="C9" s="43">
        <v>0.6</v>
      </c>
      <c r="D9" s="7">
        <v>0.4</v>
      </c>
      <c r="E9" s="39" t="s">
        <v>10</v>
      </c>
      <c r="F9" s="40" t="s">
        <v>11</v>
      </c>
      <c r="G9" s="34" t="s">
        <v>12</v>
      </c>
    </row>
    <row r="10" spans="1:7" ht="12.75" customHeight="1">
      <c r="A10" s="38" t="s">
        <v>17</v>
      </c>
      <c r="B10" s="6" t="s">
        <v>18</v>
      </c>
      <c r="C10" s="43">
        <v>0.5</v>
      </c>
      <c r="D10" s="7">
        <v>0.5</v>
      </c>
      <c r="E10" s="38" t="s">
        <v>10</v>
      </c>
      <c r="F10" s="40" t="s">
        <v>11</v>
      </c>
      <c r="G10" s="34" t="s">
        <v>12</v>
      </c>
    </row>
    <row r="11" spans="1:7" ht="12.75" customHeight="1">
      <c r="A11" s="38" t="s">
        <v>19</v>
      </c>
      <c r="B11" s="6" t="s">
        <v>20</v>
      </c>
      <c r="C11" s="43">
        <v>0.75</v>
      </c>
      <c r="D11" s="7">
        <v>0.25</v>
      </c>
      <c r="E11" s="38" t="s">
        <v>10</v>
      </c>
      <c r="F11" s="40" t="s">
        <v>11</v>
      </c>
      <c r="G11" s="34"/>
    </row>
    <row r="12" spans="1:7" ht="12.75" customHeight="1">
      <c r="A12" s="38" t="s">
        <v>21</v>
      </c>
      <c r="B12" s="6" t="s">
        <v>22</v>
      </c>
      <c r="C12" s="43">
        <v>0.9</v>
      </c>
      <c r="D12" s="7">
        <v>0.1</v>
      </c>
      <c r="E12" s="38" t="s">
        <v>10</v>
      </c>
      <c r="F12" s="40" t="s">
        <v>23</v>
      </c>
      <c r="G12" s="34" t="s">
        <v>12</v>
      </c>
    </row>
    <row r="13" spans="1:7" ht="12.75" customHeight="1">
      <c r="A13" s="38" t="s">
        <v>24</v>
      </c>
      <c r="B13" s="6" t="s">
        <v>25</v>
      </c>
      <c r="C13" s="43">
        <v>0.6</v>
      </c>
      <c r="D13" s="7">
        <v>0.4</v>
      </c>
      <c r="E13" s="38" t="s">
        <v>10</v>
      </c>
      <c r="F13" s="40" t="s">
        <v>23</v>
      </c>
      <c r="G13" s="34"/>
    </row>
    <row r="14" spans="1:7" ht="12.75" customHeight="1">
      <c r="A14" s="38" t="s">
        <v>26</v>
      </c>
      <c r="B14" s="6" t="s">
        <v>27</v>
      </c>
      <c r="C14" s="43">
        <v>0.9</v>
      </c>
      <c r="D14" s="7">
        <v>0.1</v>
      </c>
      <c r="E14" s="38" t="s">
        <v>10</v>
      </c>
      <c r="F14" s="40"/>
      <c r="G14" s="34" t="s">
        <v>12</v>
      </c>
    </row>
    <row r="15" spans="1:7" ht="12.75" customHeight="1">
      <c r="A15" s="38" t="s">
        <v>28</v>
      </c>
      <c r="B15" s="6" t="s">
        <v>29</v>
      </c>
      <c r="C15" s="43">
        <v>0.4</v>
      </c>
      <c r="D15" s="7">
        <v>0.6</v>
      </c>
      <c r="E15" s="38" t="s">
        <v>10</v>
      </c>
      <c r="F15" s="40" t="s">
        <v>11</v>
      </c>
      <c r="G15" s="34"/>
    </row>
    <row r="16" spans="1:7" ht="12.75" customHeight="1">
      <c r="A16" s="38" t="s">
        <v>30</v>
      </c>
      <c r="B16" s="6" t="s">
        <v>31</v>
      </c>
      <c r="C16" s="43">
        <v>1</v>
      </c>
      <c r="D16" s="7"/>
      <c r="E16" s="38" t="s">
        <v>10</v>
      </c>
      <c r="F16" s="40"/>
      <c r="G16" s="34"/>
    </row>
    <row r="17" spans="1:7" ht="12.75" customHeight="1">
      <c r="A17" s="38" t="s">
        <v>32</v>
      </c>
      <c r="B17" s="6" t="s">
        <v>33</v>
      </c>
      <c r="C17" s="43">
        <v>1</v>
      </c>
      <c r="D17" s="7"/>
      <c r="E17" s="38" t="s">
        <v>34</v>
      </c>
      <c r="F17" s="40"/>
      <c r="G17" s="34"/>
    </row>
    <row r="18" spans="1:7" ht="12.75" customHeight="1">
      <c r="A18" s="38" t="s">
        <v>35</v>
      </c>
      <c r="B18" s="6" t="s">
        <v>36</v>
      </c>
      <c r="C18" s="43"/>
      <c r="D18" s="7">
        <v>1</v>
      </c>
      <c r="E18" s="38" t="s">
        <v>37</v>
      </c>
      <c r="F18" s="40" t="s">
        <v>34</v>
      </c>
      <c r="G18" s="34"/>
    </row>
    <row r="19" spans="1:7" ht="12.75" customHeight="1">
      <c r="A19" s="38" t="s">
        <v>38</v>
      </c>
      <c r="B19" s="6" t="s">
        <v>39</v>
      </c>
      <c r="C19" s="43">
        <v>0.9</v>
      </c>
      <c r="D19" s="7"/>
      <c r="E19" s="38" t="s">
        <v>10</v>
      </c>
      <c r="F19" s="40"/>
      <c r="G19" s="34" t="s">
        <v>12</v>
      </c>
    </row>
    <row r="20" spans="1:7" ht="12.75" customHeight="1">
      <c r="A20" s="38" t="s">
        <v>40</v>
      </c>
      <c r="B20" s="6" t="s">
        <v>41</v>
      </c>
      <c r="C20" s="43">
        <v>0.3</v>
      </c>
      <c r="D20" s="7">
        <v>0.7</v>
      </c>
      <c r="E20" s="38" t="s">
        <v>10</v>
      </c>
      <c r="F20" s="40" t="s">
        <v>11</v>
      </c>
      <c r="G20" s="34"/>
    </row>
    <row r="21" spans="1:7" ht="12.75" customHeight="1">
      <c r="A21" s="38" t="s">
        <v>42</v>
      </c>
      <c r="B21" s="6" t="s">
        <v>43</v>
      </c>
      <c r="C21" s="43">
        <v>0.6</v>
      </c>
      <c r="D21" s="7">
        <v>0.4</v>
      </c>
      <c r="E21" s="38" t="s">
        <v>10</v>
      </c>
      <c r="F21" s="40" t="s">
        <v>23</v>
      </c>
      <c r="G21" s="34" t="s">
        <v>12</v>
      </c>
    </row>
    <row r="22" spans="1:7" ht="12.75" customHeight="1">
      <c r="A22" s="38" t="s">
        <v>44</v>
      </c>
      <c r="B22" s="6" t="s">
        <v>45</v>
      </c>
      <c r="C22" s="43">
        <v>0.6</v>
      </c>
      <c r="D22" s="7">
        <v>0.4</v>
      </c>
      <c r="E22" s="39" t="s">
        <v>34</v>
      </c>
      <c r="F22" s="40" t="s">
        <v>23</v>
      </c>
      <c r="G22" s="34" t="s">
        <v>12</v>
      </c>
    </row>
    <row r="23" spans="1:7" ht="12.75" customHeight="1">
      <c r="A23" s="38" t="s">
        <v>46</v>
      </c>
      <c r="B23" s="6" t="s">
        <v>47</v>
      </c>
      <c r="C23" s="43">
        <v>0.8</v>
      </c>
      <c r="D23" s="7">
        <v>0.2</v>
      </c>
      <c r="E23" s="39" t="s">
        <v>34</v>
      </c>
      <c r="F23" s="40" t="s">
        <v>23</v>
      </c>
      <c r="G23" s="34"/>
    </row>
    <row r="24" spans="1:7" ht="12.75" customHeight="1">
      <c r="A24" s="38" t="s">
        <v>48</v>
      </c>
      <c r="B24" s="6" t="s">
        <v>49</v>
      </c>
      <c r="C24" s="43">
        <v>0.5</v>
      </c>
      <c r="D24" s="7">
        <v>0.5</v>
      </c>
      <c r="E24" s="38" t="s">
        <v>10</v>
      </c>
      <c r="F24" s="40" t="s">
        <v>11</v>
      </c>
      <c r="G24" s="34" t="s">
        <v>12</v>
      </c>
    </row>
    <row r="25" spans="1:7" ht="12.75" customHeight="1">
      <c r="A25" s="38" t="s">
        <v>50</v>
      </c>
      <c r="B25" s="6" t="s">
        <v>51</v>
      </c>
      <c r="C25" s="43">
        <v>0.8</v>
      </c>
      <c r="D25" s="7">
        <v>0.2</v>
      </c>
      <c r="E25" s="38" t="s">
        <v>10</v>
      </c>
      <c r="F25" s="40"/>
      <c r="G25" s="34" t="s">
        <v>12</v>
      </c>
    </row>
    <row r="26" spans="1:7" ht="12.75" customHeight="1">
      <c r="A26" s="9" t="s">
        <v>52</v>
      </c>
      <c r="B26" s="19" t="s">
        <v>53</v>
      </c>
      <c r="C26" s="43">
        <v>0.6</v>
      </c>
      <c r="D26" s="7">
        <v>0.4</v>
      </c>
      <c r="E26" s="38" t="s">
        <v>10</v>
      </c>
      <c r="F26" s="40" t="s">
        <v>23</v>
      </c>
      <c r="G26" s="34" t="s">
        <v>12</v>
      </c>
    </row>
    <row r="27" spans="1:7" ht="12.75" customHeight="1" thickBot="1">
      <c r="A27" s="21"/>
      <c r="B27" s="17"/>
      <c r="C27" s="48"/>
      <c r="D27" s="40"/>
      <c r="E27" s="38"/>
      <c r="F27" s="20"/>
      <c r="G27" s="34"/>
    </row>
    <row r="28" spans="1:7" s="1" customFormat="1" ht="12.75" customHeight="1" thickBot="1">
      <c r="A28" s="12" t="s">
        <v>54</v>
      </c>
      <c r="B28" s="13"/>
      <c r="C28" s="14"/>
      <c r="D28" s="14"/>
      <c r="E28" s="14"/>
      <c r="F28" s="16"/>
      <c r="G28" s="32"/>
    </row>
    <row r="29" spans="1:7" ht="12.75" customHeight="1">
      <c r="A29" s="38" t="s">
        <v>55</v>
      </c>
      <c r="B29" s="6" t="s">
        <v>56</v>
      </c>
      <c r="C29" s="44">
        <v>1</v>
      </c>
      <c r="D29" s="37"/>
      <c r="E29" s="38" t="s">
        <v>10</v>
      </c>
      <c r="F29" s="40"/>
      <c r="G29" s="34" t="s">
        <v>57</v>
      </c>
    </row>
    <row r="30" spans="1:7" ht="12.75" customHeight="1">
      <c r="A30" s="38" t="s">
        <v>58</v>
      </c>
      <c r="B30" s="6" t="s">
        <v>59</v>
      </c>
      <c r="C30" s="44">
        <v>1</v>
      </c>
      <c r="D30" s="37"/>
      <c r="E30" s="38" t="s">
        <v>10</v>
      </c>
      <c r="F30" s="40"/>
      <c r="G30" s="34" t="s">
        <v>57</v>
      </c>
    </row>
    <row r="31" spans="1:7" ht="12.75" customHeight="1">
      <c r="A31" s="38" t="s">
        <v>60</v>
      </c>
      <c r="B31" s="6" t="s">
        <v>61</v>
      </c>
      <c r="C31" s="44">
        <v>1</v>
      </c>
      <c r="D31" s="37"/>
      <c r="E31" s="38" t="s">
        <v>10</v>
      </c>
      <c r="F31" s="40"/>
      <c r="G31" s="34" t="s">
        <v>57</v>
      </c>
    </row>
    <row r="32" spans="1:7" ht="12.75" customHeight="1">
      <c r="A32" s="38" t="s">
        <v>62</v>
      </c>
      <c r="B32" s="6" t="s">
        <v>63</v>
      </c>
      <c r="C32" s="44">
        <v>1</v>
      </c>
      <c r="D32" s="37"/>
      <c r="E32" s="38" t="s">
        <v>10</v>
      </c>
      <c r="F32" s="40"/>
      <c r="G32" s="34" t="s">
        <v>57</v>
      </c>
    </row>
    <row r="33" spans="1:7" ht="12.75" customHeight="1">
      <c r="A33" s="38" t="s">
        <v>64</v>
      </c>
      <c r="B33" s="6" t="s">
        <v>65</v>
      </c>
      <c r="C33" s="44">
        <v>1</v>
      </c>
      <c r="D33" s="37"/>
      <c r="E33" s="38" t="s">
        <v>10</v>
      </c>
      <c r="F33" s="40"/>
      <c r="G33" s="34" t="s">
        <v>57</v>
      </c>
    </row>
    <row r="34" spans="1:7" ht="12.75" customHeight="1">
      <c r="A34" s="38" t="s">
        <v>66</v>
      </c>
      <c r="B34" s="6" t="s">
        <v>67</v>
      </c>
      <c r="C34" s="108"/>
      <c r="D34" s="109"/>
      <c r="E34" s="110" t="s">
        <v>68</v>
      </c>
      <c r="F34" s="111"/>
      <c r="G34" s="34"/>
    </row>
    <row r="35" spans="1:7" ht="12.75" customHeight="1">
      <c r="A35" s="53" t="s">
        <v>69</v>
      </c>
      <c r="B35" s="54" t="s">
        <v>70</v>
      </c>
      <c r="C35" s="44">
        <v>1</v>
      </c>
      <c r="D35" s="37"/>
      <c r="E35" s="110"/>
      <c r="F35" s="111"/>
      <c r="G35" s="34" t="s">
        <v>71</v>
      </c>
    </row>
    <row r="36" spans="1:7" ht="12.75" customHeight="1">
      <c r="A36" s="38" t="s">
        <v>72</v>
      </c>
      <c r="B36" s="6" t="s">
        <v>73</v>
      </c>
      <c r="C36" s="44">
        <v>1</v>
      </c>
      <c r="D36" s="37"/>
      <c r="E36" s="38" t="s">
        <v>10</v>
      </c>
      <c r="F36" s="40"/>
      <c r="G36" s="34" t="s">
        <v>12</v>
      </c>
    </row>
    <row r="37" spans="1:7" ht="12.75" customHeight="1">
      <c r="A37" s="38" t="s">
        <v>74</v>
      </c>
      <c r="B37" s="6" t="s">
        <v>75</v>
      </c>
      <c r="C37" s="44">
        <v>1</v>
      </c>
      <c r="D37" s="37"/>
      <c r="E37" s="38" t="s">
        <v>10</v>
      </c>
      <c r="F37" s="40"/>
      <c r="G37" s="34" t="s">
        <v>57</v>
      </c>
    </row>
    <row r="38" spans="1:7" ht="12.75" customHeight="1">
      <c r="A38" s="38" t="s">
        <v>76</v>
      </c>
      <c r="B38" s="6" t="s">
        <v>77</v>
      </c>
      <c r="C38" s="44">
        <v>1</v>
      </c>
      <c r="D38" s="37"/>
      <c r="E38" s="38" t="s">
        <v>10</v>
      </c>
      <c r="F38" s="40"/>
      <c r="G38" s="34" t="s">
        <v>57</v>
      </c>
    </row>
    <row r="39" spans="1:7" ht="12.75" customHeight="1">
      <c r="A39" s="38" t="s">
        <v>78</v>
      </c>
      <c r="B39" s="6" t="s">
        <v>79</v>
      </c>
      <c r="C39" s="44">
        <v>1</v>
      </c>
      <c r="D39" s="37"/>
      <c r="E39" s="38" t="s">
        <v>10</v>
      </c>
      <c r="F39" s="40"/>
      <c r="G39" s="34" t="s">
        <v>57</v>
      </c>
    </row>
    <row r="40" spans="1:7" ht="12.75" customHeight="1">
      <c r="A40" s="38" t="s">
        <v>80</v>
      </c>
      <c r="B40" s="6" t="s">
        <v>81</v>
      </c>
      <c r="C40" s="44">
        <v>1</v>
      </c>
      <c r="D40" s="37"/>
      <c r="E40" s="38" t="s">
        <v>10</v>
      </c>
      <c r="F40" s="40"/>
      <c r="G40" s="34" t="s">
        <v>57</v>
      </c>
    </row>
    <row r="41" spans="1:7" ht="12.75" customHeight="1">
      <c r="A41" s="38" t="s">
        <v>82</v>
      </c>
      <c r="B41" s="6" t="s">
        <v>83</v>
      </c>
      <c r="C41" s="110" t="s">
        <v>68</v>
      </c>
      <c r="D41" s="111"/>
      <c r="E41" s="110" t="s">
        <v>68</v>
      </c>
      <c r="F41" s="111"/>
      <c r="G41" s="34" t="s">
        <v>57</v>
      </c>
    </row>
    <row r="42" spans="1:7" ht="12.75" customHeight="1">
      <c r="A42" s="38" t="s">
        <v>84</v>
      </c>
      <c r="B42" s="6" t="s">
        <v>85</v>
      </c>
      <c r="C42" s="44">
        <v>1</v>
      </c>
      <c r="D42" s="37"/>
      <c r="E42" s="38" t="s">
        <v>10</v>
      </c>
      <c r="F42" s="40"/>
      <c r="G42" s="34" t="s">
        <v>57</v>
      </c>
    </row>
    <row r="43" spans="1:7" ht="12.75" customHeight="1">
      <c r="A43" s="38" t="s">
        <v>86</v>
      </c>
      <c r="B43" s="6" t="s">
        <v>87</v>
      </c>
      <c r="C43" s="44">
        <v>1</v>
      </c>
      <c r="D43" s="37"/>
      <c r="E43" s="38" t="s">
        <v>10</v>
      </c>
      <c r="F43" s="40"/>
      <c r="G43" s="34" t="s">
        <v>57</v>
      </c>
    </row>
    <row r="44" spans="1:7" ht="12.75" customHeight="1">
      <c r="A44" s="38" t="s">
        <v>88</v>
      </c>
      <c r="B44" s="6" t="s">
        <v>89</v>
      </c>
      <c r="C44" s="44">
        <v>1</v>
      </c>
      <c r="D44" s="37"/>
      <c r="E44" s="38" t="s">
        <v>10</v>
      </c>
      <c r="F44" s="40"/>
      <c r="G44" s="34" t="s">
        <v>57</v>
      </c>
    </row>
    <row r="45" spans="1:7" ht="12.75" customHeight="1">
      <c r="A45" s="38" t="s">
        <v>90</v>
      </c>
      <c r="B45" s="6" t="s">
        <v>91</v>
      </c>
      <c r="C45" s="44">
        <v>0.2</v>
      </c>
      <c r="D45" s="37">
        <v>0.8</v>
      </c>
      <c r="E45" s="38" t="s">
        <v>37</v>
      </c>
      <c r="F45" s="40" t="s">
        <v>34</v>
      </c>
      <c r="G45" s="34"/>
    </row>
    <row r="46" spans="1:7" ht="12.75" customHeight="1">
      <c r="A46" s="38" t="s">
        <v>92</v>
      </c>
      <c r="B46" s="6" t="s">
        <v>93</v>
      </c>
      <c r="C46" s="44">
        <v>0.2</v>
      </c>
      <c r="D46" s="37">
        <v>0.8</v>
      </c>
      <c r="E46" s="38" t="s">
        <v>37</v>
      </c>
      <c r="F46" s="40" t="s">
        <v>34</v>
      </c>
      <c r="G46" s="34"/>
    </row>
    <row r="47" spans="1:7" ht="12.75" customHeight="1">
      <c r="A47" s="38" t="s">
        <v>94</v>
      </c>
      <c r="B47" s="6" t="s">
        <v>95</v>
      </c>
      <c r="C47" s="44">
        <v>1</v>
      </c>
      <c r="D47" s="37"/>
      <c r="E47" s="39" t="s">
        <v>10</v>
      </c>
      <c r="F47" s="40"/>
      <c r="G47" s="34"/>
    </row>
    <row r="48" spans="1:7" ht="12.75" customHeight="1">
      <c r="A48" s="38" t="s">
        <v>96</v>
      </c>
      <c r="B48" s="6" t="s">
        <v>97</v>
      </c>
      <c r="C48" s="44"/>
      <c r="D48" s="37">
        <v>0.6</v>
      </c>
      <c r="E48" s="38" t="s">
        <v>10</v>
      </c>
      <c r="F48" s="40" t="s">
        <v>11</v>
      </c>
      <c r="G48" s="34"/>
    </row>
    <row r="49" spans="1:7" ht="12.75" customHeight="1">
      <c r="A49" s="38" t="s">
        <v>98</v>
      </c>
      <c r="B49" s="6" t="s">
        <v>99</v>
      </c>
      <c r="C49" s="110" t="s">
        <v>68</v>
      </c>
      <c r="D49" s="111"/>
      <c r="E49" s="110" t="s">
        <v>68</v>
      </c>
      <c r="F49" s="111"/>
      <c r="G49" s="34"/>
    </row>
    <row r="50" spans="1:7" ht="12.75" customHeight="1">
      <c r="A50" s="38" t="s">
        <v>100</v>
      </c>
      <c r="B50" s="6" t="s">
        <v>101</v>
      </c>
      <c r="C50" s="44">
        <v>1</v>
      </c>
      <c r="D50" s="37"/>
      <c r="E50" s="38" t="s">
        <v>10</v>
      </c>
      <c r="F50" s="40"/>
      <c r="G50" s="34"/>
    </row>
    <row r="51" spans="1:7" ht="12.75" customHeight="1">
      <c r="A51" s="38" t="s">
        <v>102</v>
      </c>
      <c r="B51" s="6" t="s">
        <v>103</v>
      </c>
      <c r="C51" s="44">
        <v>0.8</v>
      </c>
      <c r="D51" s="37">
        <v>0.2</v>
      </c>
      <c r="E51" s="38" t="s">
        <v>10</v>
      </c>
      <c r="F51" s="40"/>
      <c r="G51" s="34"/>
    </row>
    <row r="52" spans="1:7" ht="12.75" customHeight="1">
      <c r="A52" s="38" t="s">
        <v>104</v>
      </c>
      <c r="B52" s="6" t="s">
        <v>105</v>
      </c>
      <c r="C52" s="44">
        <v>1</v>
      </c>
      <c r="D52" s="37"/>
      <c r="E52" s="38" t="s">
        <v>10</v>
      </c>
      <c r="F52" s="40"/>
      <c r="G52" s="34"/>
    </row>
    <row r="53" spans="1:7" ht="12.75" customHeight="1">
      <c r="A53" s="38" t="s">
        <v>106</v>
      </c>
      <c r="B53" s="6" t="s">
        <v>107</v>
      </c>
      <c r="C53" s="44">
        <v>0.4</v>
      </c>
      <c r="D53" s="37">
        <v>0.6</v>
      </c>
      <c r="E53" s="38" t="s">
        <v>10</v>
      </c>
      <c r="F53" s="40" t="s">
        <v>11</v>
      </c>
      <c r="G53" s="34"/>
    </row>
    <row r="54" spans="1:7" ht="12.75" customHeight="1">
      <c r="A54" s="38" t="s">
        <v>108</v>
      </c>
      <c r="B54" s="6" t="s">
        <v>109</v>
      </c>
      <c r="C54" s="44">
        <v>0.6</v>
      </c>
      <c r="D54" s="37">
        <v>0.4</v>
      </c>
      <c r="E54" s="38" t="s">
        <v>10</v>
      </c>
      <c r="F54" s="40" t="s">
        <v>11</v>
      </c>
      <c r="G54" s="34" t="s">
        <v>12</v>
      </c>
    </row>
    <row r="55" spans="1:7" ht="12.75" customHeight="1">
      <c r="A55" s="38" t="s">
        <v>110</v>
      </c>
      <c r="B55" s="6" t="s">
        <v>111</v>
      </c>
      <c r="C55" s="44">
        <v>0.6</v>
      </c>
      <c r="D55" s="37">
        <v>0.4</v>
      </c>
      <c r="E55" s="38" t="s">
        <v>10</v>
      </c>
      <c r="F55" s="40" t="s">
        <v>11</v>
      </c>
      <c r="G55" s="34" t="s">
        <v>57</v>
      </c>
    </row>
    <row r="56" spans="1:7" ht="12.75" customHeight="1">
      <c r="A56" s="38" t="s">
        <v>112</v>
      </c>
      <c r="B56" s="6" t="s">
        <v>113</v>
      </c>
      <c r="C56" s="44">
        <v>1</v>
      </c>
      <c r="D56" s="37"/>
      <c r="E56" s="38" t="s">
        <v>10</v>
      </c>
      <c r="F56" s="40"/>
      <c r="G56" s="34" t="s">
        <v>57</v>
      </c>
    </row>
    <row r="57" spans="1:7" ht="12.75" customHeight="1">
      <c r="A57" s="38" t="s">
        <v>114</v>
      </c>
      <c r="B57" s="6" t="s">
        <v>115</v>
      </c>
      <c r="C57" s="44">
        <v>0.5</v>
      </c>
      <c r="D57" s="37">
        <v>0.5</v>
      </c>
      <c r="E57" s="38" t="s">
        <v>10</v>
      </c>
      <c r="F57" s="40" t="s">
        <v>11</v>
      </c>
      <c r="G57" s="34" t="s">
        <v>116</v>
      </c>
    </row>
    <row r="58" spans="1:7" ht="12.75" customHeight="1">
      <c r="A58" s="38" t="s">
        <v>117</v>
      </c>
      <c r="B58" s="6" t="s">
        <v>118</v>
      </c>
      <c r="C58" s="44">
        <v>0.55000000000000004</v>
      </c>
      <c r="D58" s="37">
        <v>0.45</v>
      </c>
      <c r="E58" s="38" t="s">
        <v>10</v>
      </c>
      <c r="F58" s="40" t="s">
        <v>11</v>
      </c>
      <c r="G58" s="34" t="s">
        <v>57</v>
      </c>
    </row>
    <row r="59" spans="1:7" ht="12.75" customHeight="1">
      <c r="A59" s="38" t="s">
        <v>119</v>
      </c>
      <c r="B59" s="6" t="s">
        <v>120</v>
      </c>
      <c r="C59" s="44">
        <v>1</v>
      </c>
      <c r="D59" s="37"/>
      <c r="E59" s="38" t="s">
        <v>10</v>
      </c>
      <c r="F59" s="40"/>
      <c r="G59" s="34" t="s">
        <v>57</v>
      </c>
    </row>
    <row r="60" spans="1:7" ht="12.75" customHeight="1">
      <c r="A60" s="38" t="s">
        <v>121</v>
      </c>
      <c r="B60" s="6" t="s">
        <v>122</v>
      </c>
      <c r="C60" s="44">
        <v>0.5</v>
      </c>
      <c r="D60" s="37">
        <v>0.5</v>
      </c>
      <c r="E60" s="38" t="s">
        <v>10</v>
      </c>
      <c r="F60" s="40" t="s">
        <v>11</v>
      </c>
      <c r="G60" s="34" t="s">
        <v>12</v>
      </c>
    </row>
    <row r="61" spans="1:7" ht="12.75" customHeight="1">
      <c r="A61" s="38" t="s">
        <v>123</v>
      </c>
      <c r="B61" s="6" t="s">
        <v>124</v>
      </c>
      <c r="C61" s="44">
        <v>1</v>
      </c>
      <c r="D61" s="37"/>
      <c r="E61" s="38" t="s">
        <v>10</v>
      </c>
      <c r="F61" s="40"/>
      <c r="G61" s="34" t="s">
        <v>57</v>
      </c>
    </row>
    <row r="62" spans="1:7" ht="12.75" customHeight="1">
      <c r="A62" s="38" t="s">
        <v>125</v>
      </c>
      <c r="B62" s="6" t="s">
        <v>126</v>
      </c>
      <c r="C62" s="44">
        <v>1</v>
      </c>
      <c r="D62" s="37"/>
      <c r="E62" s="38" t="s">
        <v>10</v>
      </c>
      <c r="F62" s="40"/>
      <c r="G62" s="34" t="s">
        <v>57</v>
      </c>
    </row>
    <row r="63" spans="1:7" ht="12.75" customHeight="1" thickBot="1">
      <c r="A63" s="38"/>
      <c r="B63" s="6"/>
      <c r="C63" s="48"/>
      <c r="D63" s="40"/>
      <c r="E63" s="38"/>
      <c r="F63" s="20"/>
      <c r="G63" s="34"/>
    </row>
    <row r="64" spans="1:7" ht="12.75" customHeight="1" thickBot="1">
      <c r="A64" s="12" t="s">
        <v>127</v>
      </c>
      <c r="B64" s="13"/>
      <c r="C64" s="14"/>
      <c r="D64" s="14"/>
      <c r="E64" s="14"/>
      <c r="F64" s="16"/>
      <c r="G64" s="32"/>
    </row>
    <row r="65" spans="1:7" s="1" customFormat="1" ht="12.75" customHeight="1">
      <c r="A65" s="3" t="s">
        <v>128</v>
      </c>
      <c r="B65" s="8" t="s">
        <v>129</v>
      </c>
      <c r="C65" s="44">
        <v>0.5</v>
      </c>
      <c r="D65" s="37">
        <v>0.5</v>
      </c>
      <c r="E65" s="3" t="s">
        <v>10</v>
      </c>
      <c r="F65" s="4" t="s">
        <v>11</v>
      </c>
      <c r="G65" s="35"/>
    </row>
    <row r="66" spans="1:7" s="1" customFormat="1" ht="12.75" customHeight="1">
      <c r="A66" s="3" t="s">
        <v>130</v>
      </c>
      <c r="B66" s="8" t="s">
        <v>131</v>
      </c>
      <c r="C66" s="45">
        <v>0.4</v>
      </c>
      <c r="D66" s="41">
        <v>0.6</v>
      </c>
      <c r="E66" s="3" t="s">
        <v>23</v>
      </c>
      <c r="F66" s="4" t="s">
        <v>10</v>
      </c>
      <c r="G66" s="35"/>
    </row>
    <row r="67" spans="1:7" s="1" customFormat="1" ht="12.75" customHeight="1">
      <c r="A67" s="3" t="s">
        <v>132</v>
      </c>
      <c r="B67" s="8" t="s">
        <v>133</v>
      </c>
      <c r="C67" s="45">
        <v>0.5</v>
      </c>
      <c r="D67" s="41">
        <v>0.5</v>
      </c>
      <c r="E67" s="3" t="s">
        <v>10</v>
      </c>
      <c r="F67" s="4" t="s">
        <v>11</v>
      </c>
      <c r="G67" s="35"/>
    </row>
    <row r="68" spans="1:7" s="1" customFormat="1" ht="12.75" customHeight="1">
      <c r="A68" s="3" t="s">
        <v>134</v>
      </c>
      <c r="B68" s="8" t="s">
        <v>135</v>
      </c>
      <c r="C68" s="45">
        <v>0.5</v>
      </c>
      <c r="D68" s="41">
        <v>0.5</v>
      </c>
      <c r="E68" s="3" t="s">
        <v>10</v>
      </c>
      <c r="F68" s="4" t="s">
        <v>11</v>
      </c>
      <c r="G68" s="35"/>
    </row>
    <row r="69" spans="1:7" s="1" customFormat="1" ht="12.75" customHeight="1">
      <c r="A69" s="3" t="s">
        <v>136</v>
      </c>
      <c r="B69" s="8" t="s">
        <v>137</v>
      </c>
      <c r="C69" s="45">
        <v>0.7</v>
      </c>
      <c r="D69" s="41">
        <v>0.3</v>
      </c>
      <c r="E69" s="3" t="s">
        <v>10</v>
      </c>
      <c r="F69" s="4" t="s">
        <v>37</v>
      </c>
      <c r="G69" s="35"/>
    </row>
    <row r="70" spans="1:7" s="1" customFormat="1" ht="12.75" customHeight="1" thickBot="1">
      <c r="A70" s="38"/>
      <c r="B70" s="6"/>
      <c r="C70" s="48"/>
      <c r="D70" s="40"/>
      <c r="E70" s="38"/>
      <c r="F70" s="22"/>
      <c r="G70" s="35"/>
    </row>
    <row r="71" spans="1:7" ht="12.75" customHeight="1" thickBot="1">
      <c r="A71" s="12" t="s">
        <v>138</v>
      </c>
      <c r="B71" s="13"/>
      <c r="C71" s="14"/>
      <c r="D71" s="14"/>
      <c r="E71" s="14"/>
      <c r="F71" s="16"/>
      <c r="G71" s="32"/>
    </row>
    <row r="72" spans="1:7" s="1" customFormat="1" ht="12.75" customHeight="1">
      <c r="A72" s="38" t="s">
        <v>139</v>
      </c>
      <c r="B72" s="6" t="s">
        <v>140</v>
      </c>
      <c r="C72" s="44">
        <v>0.5</v>
      </c>
      <c r="D72" s="37">
        <v>0.5</v>
      </c>
      <c r="E72" s="38" t="s">
        <v>37</v>
      </c>
      <c r="F72" s="40" t="s">
        <v>34</v>
      </c>
      <c r="G72" s="35"/>
    </row>
    <row r="73" spans="1:7" ht="12.75" customHeight="1">
      <c r="A73" s="38" t="s">
        <v>141</v>
      </c>
      <c r="B73" s="6" t="s">
        <v>142</v>
      </c>
      <c r="C73" s="44">
        <v>0.6</v>
      </c>
      <c r="D73" s="37">
        <v>0.4</v>
      </c>
      <c r="E73" s="38" t="s">
        <v>10</v>
      </c>
      <c r="F73" s="40" t="s">
        <v>11</v>
      </c>
      <c r="G73" s="34"/>
    </row>
    <row r="74" spans="1:7" ht="12.75" customHeight="1">
      <c r="A74" s="38" t="s">
        <v>143</v>
      </c>
      <c r="B74" s="6" t="s">
        <v>144</v>
      </c>
      <c r="C74" s="44">
        <v>0.3</v>
      </c>
      <c r="D74" s="37">
        <v>0.7</v>
      </c>
      <c r="E74" s="38" t="s">
        <v>37</v>
      </c>
      <c r="F74" s="40" t="s">
        <v>34</v>
      </c>
      <c r="G74" s="34"/>
    </row>
    <row r="75" spans="1:7" ht="12.75" customHeight="1">
      <c r="A75" s="38" t="s">
        <v>145</v>
      </c>
      <c r="B75" s="6" t="s">
        <v>146</v>
      </c>
      <c r="C75" s="44">
        <v>0.4</v>
      </c>
      <c r="D75" s="37">
        <v>0.6</v>
      </c>
      <c r="E75" s="38" t="s">
        <v>10</v>
      </c>
      <c r="F75" s="40" t="s">
        <v>11</v>
      </c>
      <c r="G75" s="34"/>
    </row>
    <row r="76" spans="1:7" ht="12.75" customHeight="1">
      <c r="A76" s="38" t="s">
        <v>147</v>
      </c>
      <c r="B76" s="6" t="s">
        <v>148</v>
      </c>
      <c r="C76" s="44"/>
      <c r="D76" s="37">
        <v>1</v>
      </c>
      <c r="E76" s="38"/>
      <c r="F76" s="40" t="s">
        <v>34</v>
      </c>
      <c r="G76" s="34"/>
    </row>
    <row r="77" spans="1:7" ht="12.75" customHeight="1">
      <c r="A77" s="38" t="s">
        <v>149</v>
      </c>
      <c r="B77" s="6" t="s">
        <v>150</v>
      </c>
      <c r="C77" s="44">
        <v>0.2</v>
      </c>
      <c r="D77" s="37">
        <v>0.8</v>
      </c>
      <c r="E77" s="38" t="s">
        <v>37</v>
      </c>
      <c r="F77" s="40" t="s">
        <v>34</v>
      </c>
      <c r="G77" s="34"/>
    </row>
    <row r="78" spans="1:7" ht="12.75" customHeight="1">
      <c r="A78" s="38" t="s">
        <v>151</v>
      </c>
      <c r="B78" s="6" t="s">
        <v>152</v>
      </c>
      <c r="C78" s="44">
        <v>0.2</v>
      </c>
      <c r="D78" s="37">
        <v>0.8</v>
      </c>
      <c r="E78" s="38" t="s">
        <v>37</v>
      </c>
      <c r="F78" s="40" t="s">
        <v>34</v>
      </c>
      <c r="G78" s="34"/>
    </row>
    <row r="79" spans="1:7" ht="12.75" customHeight="1">
      <c r="A79" s="38" t="s">
        <v>153</v>
      </c>
      <c r="B79" s="6" t="s">
        <v>154</v>
      </c>
      <c r="C79" s="44">
        <v>0.5</v>
      </c>
      <c r="D79" s="37">
        <v>0.5</v>
      </c>
      <c r="E79" s="38" t="s">
        <v>37</v>
      </c>
      <c r="F79" s="40" t="s">
        <v>34</v>
      </c>
      <c r="G79" s="34"/>
    </row>
    <row r="80" spans="1:7" ht="12.75" customHeight="1">
      <c r="A80" s="38" t="s">
        <v>155</v>
      </c>
      <c r="B80" s="6" t="s">
        <v>156</v>
      </c>
      <c r="C80" s="44">
        <v>0.5</v>
      </c>
      <c r="D80" s="37">
        <v>0.5</v>
      </c>
      <c r="E80" s="38" t="s">
        <v>23</v>
      </c>
      <c r="F80" s="40" t="s">
        <v>34</v>
      </c>
      <c r="G80" s="34"/>
    </row>
    <row r="81" spans="1:7" ht="12.75" customHeight="1">
      <c r="A81" s="38" t="s">
        <v>157</v>
      </c>
      <c r="B81" s="6" t="s">
        <v>158</v>
      </c>
      <c r="C81" s="44">
        <v>0.2</v>
      </c>
      <c r="D81" s="37">
        <v>0.8</v>
      </c>
      <c r="E81" s="38" t="s">
        <v>23</v>
      </c>
      <c r="F81" s="40" t="s">
        <v>34</v>
      </c>
      <c r="G81" s="34"/>
    </row>
    <row r="82" spans="1:7" ht="12.75" customHeight="1">
      <c r="A82" s="38" t="s">
        <v>159</v>
      </c>
      <c r="B82" s="6" t="s">
        <v>160</v>
      </c>
      <c r="C82" s="44">
        <v>0.5</v>
      </c>
      <c r="D82" s="37">
        <v>0.5</v>
      </c>
      <c r="E82" s="38" t="s">
        <v>11</v>
      </c>
      <c r="F82" s="40" t="s">
        <v>34</v>
      </c>
      <c r="G82" s="34"/>
    </row>
    <row r="83" spans="1:7" ht="12.75" customHeight="1" thickBot="1">
      <c r="A83" s="38"/>
      <c r="B83" s="6"/>
      <c r="C83" s="48"/>
      <c r="D83" s="40"/>
      <c r="E83" s="38"/>
      <c r="F83" s="20"/>
      <c r="G83" s="34"/>
    </row>
    <row r="84" spans="1:7" ht="12.75" customHeight="1" thickBot="1">
      <c r="A84" s="12" t="s">
        <v>161</v>
      </c>
      <c r="B84" s="13"/>
      <c r="C84" s="14"/>
      <c r="D84" s="14"/>
      <c r="E84" s="14"/>
      <c r="F84" s="16"/>
      <c r="G84" s="32"/>
    </row>
    <row r="85" spans="1:7" s="1" customFormat="1" ht="12.75" customHeight="1">
      <c r="A85" s="38" t="s">
        <v>162</v>
      </c>
      <c r="B85" s="6" t="s">
        <v>163</v>
      </c>
      <c r="C85" s="44">
        <v>0.2</v>
      </c>
      <c r="D85" s="37">
        <v>0.8</v>
      </c>
      <c r="E85" s="38" t="s">
        <v>37</v>
      </c>
      <c r="F85" s="40" t="s">
        <v>34</v>
      </c>
      <c r="G85" s="35"/>
    </row>
    <row r="86" spans="1:7" ht="12.75" customHeight="1">
      <c r="A86" s="38" t="s">
        <v>164</v>
      </c>
      <c r="B86" s="6" t="s">
        <v>165</v>
      </c>
      <c r="C86" s="44">
        <v>0.4</v>
      </c>
      <c r="D86" s="37">
        <v>0.6</v>
      </c>
      <c r="E86" s="38" t="s">
        <v>37</v>
      </c>
      <c r="F86" s="40" t="s">
        <v>34</v>
      </c>
      <c r="G86" s="34"/>
    </row>
    <row r="87" spans="1:7" ht="12.75" customHeight="1">
      <c r="A87" s="38" t="s">
        <v>166</v>
      </c>
      <c r="B87" s="6" t="s">
        <v>167</v>
      </c>
      <c r="C87" s="44">
        <v>0.3</v>
      </c>
      <c r="D87" s="37">
        <v>0.7</v>
      </c>
      <c r="E87" s="38" t="s">
        <v>23</v>
      </c>
      <c r="F87" s="40" t="s">
        <v>34</v>
      </c>
      <c r="G87" s="34"/>
    </row>
    <row r="88" spans="1:7" ht="12.75" customHeight="1">
      <c r="A88" s="38" t="s">
        <v>168</v>
      </c>
      <c r="B88" s="6" t="s">
        <v>169</v>
      </c>
      <c r="C88" s="44">
        <v>0.25</v>
      </c>
      <c r="D88" s="37">
        <v>0.75</v>
      </c>
      <c r="E88" s="38" t="s">
        <v>37</v>
      </c>
      <c r="F88" s="40" t="s">
        <v>34</v>
      </c>
      <c r="G88" s="34"/>
    </row>
    <row r="89" spans="1:7" ht="12.75" customHeight="1">
      <c r="A89" s="38" t="s">
        <v>170</v>
      </c>
      <c r="B89" s="6" t="s">
        <v>171</v>
      </c>
      <c r="C89" s="44"/>
      <c r="D89" s="37">
        <v>1</v>
      </c>
      <c r="E89" s="38"/>
      <c r="F89" s="40" t="s">
        <v>34</v>
      </c>
      <c r="G89" s="34"/>
    </row>
    <row r="90" spans="1:7" ht="12.75" customHeight="1">
      <c r="A90" s="38" t="s">
        <v>172</v>
      </c>
      <c r="B90" s="6" t="s">
        <v>173</v>
      </c>
      <c r="C90" s="44">
        <v>0.2</v>
      </c>
      <c r="D90" s="37">
        <v>0.8</v>
      </c>
      <c r="E90" s="38" t="s">
        <v>23</v>
      </c>
      <c r="F90" s="40" t="s">
        <v>34</v>
      </c>
      <c r="G90" s="34"/>
    </row>
    <row r="91" spans="1:7" ht="12.75" customHeight="1">
      <c r="A91" s="38" t="s">
        <v>174</v>
      </c>
      <c r="B91" s="6" t="s">
        <v>175</v>
      </c>
      <c r="C91" s="44">
        <v>0.5</v>
      </c>
      <c r="D91" s="37">
        <v>0.5</v>
      </c>
      <c r="E91" s="38" t="s">
        <v>11</v>
      </c>
      <c r="F91" s="40" t="s">
        <v>34</v>
      </c>
      <c r="G91" s="34"/>
    </row>
    <row r="92" spans="1:7" ht="12.75" customHeight="1">
      <c r="A92" s="38" t="s">
        <v>176</v>
      </c>
      <c r="B92" s="6" t="s">
        <v>177</v>
      </c>
      <c r="C92" s="44"/>
      <c r="D92" s="37">
        <v>0.45</v>
      </c>
      <c r="E92" s="38" t="s">
        <v>10</v>
      </c>
      <c r="F92" s="40" t="s">
        <v>23</v>
      </c>
      <c r="G92" s="34"/>
    </row>
    <row r="93" spans="1:7" ht="12.75" customHeight="1" thickBot="1">
      <c r="A93" s="9"/>
      <c r="B93" s="19"/>
      <c r="C93" s="48"/>
      <c r="D93" s="40"/>
      <c r="E93" s="38"/>
      <c r="F93" s="20"/>
      <c r="G93" s="34"/>
    </row>
    <row r="94" spans="1:7" ht="12.75" customHeight="1" thickBot="1">
      <c r="A94" s="12" t="s">
        <v>178</v>
      </c>
      <c r="B94" s="13"/>
      <c r="C94" s="14"/>
      <c r="D94" s="14"/>
      <c r="E94" s="14"/>
      <c r="F94" s="16"/>
      <c r="G94" s="32"/>
    </row>
    <row r="95" spans="1:7" s="1" customFormat="1" ht="12.75" customHeight="1">
      <c r="A95" s="10" t="s">
        <v>179</v>
      </c>
      <c r="B95" s="18" t="s">
        <v>180</v>
      </c>
      <c r="C95" s="44">
        <v>0.6</v>
      </c>
      <c r="D95" s="37">
        <v>0.4</v>
      </c>
      <c r="E95" s="38" t="s">
        <v>10</v>
      </c>
      <c r="F95" s="40" t="s">
        <v>23</v>
      </c>
      <c r="G95" s="35"/>
    </row>
    <row r="96" spans="1:7" ht="12.75" customHeight="1">
      <c r="A96" s="38" t="s">
        <v>181</v>
      </c>
      <c r="B96" s="6" t="s">
        <v>182</v>
      </c>
      <c r="C96" s="44">
        <v>0.6</v>
      </c>
      <c r="D96" s="37">
        <v>0.4</v>
      </c>
      <c r="E96" s="38" t="s">
        <v>10</v>
      </c>
      <c r="F96" s="40" t="s">
        <v>23</v>
      </c>
      <c r="G96" s="34"/>
    </row>
    <row r="97" spans="1:7" ht="12.75" customHeight="1">
      <c r="A97" s="38" t="s">
        <v>183</v>
      </c>
      <c r="B97" s="6" t="s">
        <v>184</v>
      </c>
      <c r="C97" s="44">
        <v>0.6</v>
      </c>
      <c r="D97" s="37">
        <v>0.4</v>
      </c>
      <c r="E97" s="38" t="s">
        <v>10</v>
      </c>
      <c r="F97" s="40" t="s">
        <v>23</v>
      </c>
      <c r="G97" s="34"/>
    </row>
    <row r="98" spans="1:7" ht="12.75" customHeight="1">
      <c r="A98" s="38" t="s">
        <v>185</v>
      </c>
      <c r="B98" s="6" t="s">
        <v>186</v>
      </c>
      <c r="C98" s="44">
        <v>1</v>
      </c>
      <c r="D98" s="37"/>
      <c r="E98" s="39" t="s">
        <v>34</v>
      </c>
      <c r="F98" s="40"/>
      <c r="G98" s="34"/>
    </row>
    <row r="99" spans="1:7" ht="12.75" customHeight="1">
      <c r="A99" s="38" t="s">
        <v>187</v>
      </c>
      <c r="B99" s="6" t="s">
        <v>188</v>
      </c>
      <c r="C99" s="44">
        <v>0.55000000000000004</v>
      </c>
      <c r="D99" s="37">
        <v>0.45</v>
      </c>
      <c r="E99" s="38" t="s">
        <v>11</v>
      </c>
      <c r="F99" s="40" t="s">
        <v>10</v>
      </c>
      <c r="G99" s="34"/>
    </row>
    <row r="100" spans="1:7" ht="12.75" customHeight="1">
      <c r="A100" s="38" t="s">
        <v>189</v>
      </c>
      <c r="B100" s="6" t="s">
        <v>190</v>
      </c>
      <c r="C100" s="44">
        <v>0.2</v>
      </c>
      <c r="D100" s="37">
        <v>0.8</v>
      </c>
      <c r="E100" s="38" t="s">
        <v>11</v>
      </c>
      <c r="F100" s="40" t="s">
        <v>10</v>
      </c>
      <c r="G100" s="34"/>
    </row>
    <row r="101" spans="1:7" ht="12.75" customHeight="1">
      <c r="A101" s="38" t="s">
        <v>191</v>
      </c>
      <c r="B101" s="6" t="s">
        <v>192</v>
      </c>
      <c r="C101" s="44">
        <v>0.2</v>
      </c>
      <c r="D101" s="37">
        <v>0.8</v>
      </c>
      <c r="E101" s="38" t="s">
        <v>37</v>
      </c>
      <c r="F101" s="40" t="s">
        <v>34</v>
      </c>
      <c r="G101" s="34"/>
    </row>
    <row r="102" spans="1:7" ht="12.75" customHeight="1" thickBot="1">
      <c r="A102" s="38"/>
      <c r="B102" s="6"/>
      <c r="C102" s="48"/>
      <c r="D102" s="40"/>
      <c r="E102" s="38"/>
      <c r="F102" s="20"/>
      <c r="G102" s="34"/>
    </row>
    <row r="103" spans="1:7" ht="12.75" customHeight="1" thickBot="1">
      <c r="A103" s="12" t="s">
        <v>193</v>
      </c>
      <c r="B103" s="13"/>
      <c r="C103" s="14"/>
      <c r="D103" s="14"/>
      <c r="E103" s="14"/>
      <c r="F103" s="16"/>
      <c r="G103" s="32"/>
    </row>
    <row r="104" spans="1:7" s="1" customFormat="1" ht="12.75" customHeight="1">
      <c r="A104" s="38" t="s">
        <v>194</v>
      </c>
      <c r="B104" s="6" t="s">
        <v>195</v>
      </c>
      <c r="C104" s="44">
        <v>0.55000000000000004</v>
      </c>
      <c r="D104" s="37">
        <v>0.45</v>
      </c>
      <c r="E104" s="38" t="s">
        <v>10</v>
      </c>
      <c r="F104" s="40" t="s">
        <v>11</v>
      </c>
      <c r="G104" s="35"/>
    </row>
    <row r="105" spans="1:7" ht="12.75" customHeight="1" thickBot="1">
      <c r="A105" s="38"/>
      <c r="B105" s="6"/>
      <c r="C105" s="48"/>
      <c r="D105" s="40"/>
      <c r="E105" s="38"/>
      <c r="F105" s="20"/>
      <c r="G105" s="34"/>
    </row>
    <row r="106" spans="1:7" ht="12.75" customHeight="1" thickBot="1">
      <c r="A106" s="12" t="s">
        <v>196</v>
      </c>
      <c r="B106" s="13"/>
      <c r="C106" s="14"/>
      <c r="D106" s="14"/>
      <c r="E106" s="14"/>
      <c r="F106" s="16"/>
      <c r="G106" s="32"/>
    </row>
    <row r="107" spans="1:7" s="1" customFormat="1" ht="12.75" customHeight="1">
      <c r="A107" s="3"/>
      <c r="B107" s="8" t="s">
        <v>197</v>
      </c>
      <c r="C107" s="49"/>
      <c r="D107" s="4"/>
      <c r="E107" s="3"/>
      <c r="F107" s="22"/>
      <c r="G107" s="35"/>
    </row>
    <row r="108" spans="1:7" s="1" customFormat="1" ht="12.75" customHeight="1" thickBot="1">
      <c r="A108" s="23"/>
      <c r="B108" s="24"/>
      <c r="C108" s="50"/>
      <c r="D108" s="52"/>
      <c r="E108" s="23"/>
      <c r="F108" s="25"/>
      <c r="G108" s="36"/>
    </row>
    <row r="109" spans="1:7" ht="12.75" customHeight="1" thickBot="1">
      <c r="A109" s="12" t="s">
        <v>198</v>
      </c>
      <c r="B109" s="13"/>
      <c r="C109" s="14"/>
      <c r="D109" s="14"/>
      <c r="E109" s="14"/>
      <c r="F109" s="16"/>
      <c r="G109" s="32"/>
    </row>
    <row r="110" spans="1:7" s="1" customFormat="1" ht="12.75" customHeight="1">
      <c r="A110" s="3"/>
      <c r="B110" s="8" t="s">
        <v>197</v>
      </c>
      <c r="C110" s="49"/>
      <c r="D110" s="4"/>
      <c r="E110" s="3"/>
      <c r="F110" s="22"/>
      <c r="G110" s="35"/>
    </row>
  </sheetData>
  <mergeCells count="11">
    <mergeCell ref="E35:F35"/>
    <mergeCell ref="C41:D41"/>
    <mergeCell ref="E41:F41"/>
    <mergeCell ref="C49:D49"/>
    <mergeCell ref="E49:F49"/>
    <mergeCell ref="A1:D3"/>
    <mergeCell ref="E1:F4"/>
    <mergeCell ref="A4:B4"/>
    <mergeCell ref="A5:B5"/>
    <mergeCell ref="C34:D34"/>
    <mergeCell ref="E34:F3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&amp;CBlad &amp;P van &amp;N</oddFooter>
  </headerFooter>
  <rowBreaks count="1" manualBreakCount="1">
    <brk id="8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D2D9-27E0-4A6D-9F23-B20A404A09F6}">
  <dimension ref="A1:H63"/>
  <sheetViews>
    <sheetView tabSelected="1" zoomScale="85" zoomScaleNormal="85" workbookViewId="0">
      <pane ySplit="3" topLeftCell="A4" activePane="bottomLeft" state="frozen"/>
      <selection pane="bottomLeft" activeCell="D34" sqref="D4:D34"/>
    </sheetView>
  </sheetViews>
  <sheetFormatPr defaultRowHeight="12.75" customHeight="1"/>
  <cols>
    <col min="1" max="1" width="35.28515625" customWidth="1"/>
    <col min="2" max="2" width="56.5703125" customWidth="1"/>
    <col min="3" max="3" width="19.7109375" customWidth="1"/>
    <col min="4" max="4" width="13.28515625" bestFit="1" customWidth="1"/>
    <col min="5" max="5" width="11.7109375" customWidth="1"/>
    <col min="6" max="6" width="20" style="56" customWidth="1"/>
    <col min="7" max="7" width="17.7109375" bestFit="1" customWidth="1"/>
    <col min="8" max="8" width="22.140625" customWidth="1"/>
  </cols>
  <sheetData>
    <row r="1" spans="1:8">
      <c r="A1" s="112" t="s">
        <v>3</v>
      </c>
      <c r="B1" s="113"/>
      <c r="C1" s="114" t="s">
        <v>199</v>
      </c>
      <c r="D1" s="115"/>
      <c r="E1" s="115"/>
      <c r="F1" s="115"/>
      <c r="G1" s="116"/>
    </row>
    <row r="2" spans="1:8">
      <c r="A2" s="68" t="s">
        <v>200</v>
      </c>
      <c r="B2" s="69">
        <v>21</v>
      </c>
      <c r="C2" s="70" t="s">
        <v>4</v>
      </c>
      <c r="D2" s="71">
        <v>120</v>
      </c>
      <c r="E2" s="70" t="s">
        <v>5</v>
      </c>
      <c r="F2" s="72">
        <v>110</v>
      </c>
      <c r="G2" s="125" t="s">
        <v>201</v>
      </c>
    </row>
    <row r="3" spans="1:8">
      <c r="A3" s="73"/>
      <c r="B3" s="74"/>
      <c r="C3" s="75" t="s">
        <v>202</v>
      </c>
      <c r="D3" s="175" t="s">
        <v>203</v>
      </c>
      <c r="E3" s="77" t="s">
        <v>202</v>
      </c>
      <c r="F3" s="149" t="s">
        <v>203</v>
      </c>
      <c r="G3" s="120" t="s">
        <v>203</v>
      </c>
    </row>
    <row r="4" spans="1:8">
      <c r="A4" s="73" t="s">
        <v>204</v>
      </c>
      <c r="B4" s="76" t="s">
        <v>205</v>
      </c>
      <c r="C4" s="77"/>
      <c r="D4" s="150">
        <f>SUM(D5:D8)</f>
        <v>252</v>
      </c>
      <c r="E4" s="166"/>
      <c r="F4" s="134">
        <f>SUM(F5:F8)</f>
        <v>152</v>
      </c>
      <c r="G4" s="141">
        <f>SUM(G5:G8)</f>
        <v>404</v>
      </c>
    </row>
    <row r="5" spans="1:8" ht="13.15" customHeight="1">
      <c r="A5" s="60" t="s">
        <v>206</v>
      </c>
      <c r="B5" s="18" t="s">
        <v>207</v>
      </c>
      <c r="C5" s="160">
        <v>0.5</v>
      </c>
      <c r="D5" s="151">
        <v>32</v>
      </c>
      <c r="E5" s="167">
        <v>0.5</v>
      </c>
      <c r="F5" s="122">
        <f>((D5/C5)*1)*E5</f>
        <v>32</v>
      </c>
      <c r="G5" s="142">
        <f>D5+F5</f>
        <v>64</v>
      </c>
      <c r="H5" s="124"/>
    </row>
    <row r="6" spans="1:8" ht="13.15" customHeight="1">
      <c r="A6" s="60" t="s">
        <v>208</v>
      </c>
      <c r="B6" s="6" t="s">
        <v>22</v>
      </c>
      <c r="C6" s="137">
        <v>1</v>
      </c>
      <c r="D6" s="152">
        <v>60</v>
      </c>
      <c r="E6" s="168">
        <v>0</v>
      </c>
      <c r="F6" s="64">
        <f t="shared" ref="F6:F8" si="0">((D6/C6)*1)*E6</f>
        <v>0</v>
      </c>
      <c r="G6" s="143">
        <f t="shared" ref="G6:G8" si="1">D6+F6</f>
        <v>60</v>
      </c>
      <c r="H6" s="124"/>
    </row>
    <row r="7" spans="1:8" ht="13.15" customHeight="1">
      <c r="A7" s="60">
        <v>0.03</v>
      </c>
      <c r="B7" s="6" t="s">
        <v>209</v>
      </c>
      <c r="C7" s="137">
        <v>0.6</v>
      </c>
      <c r="D7" s="152">
        <v>120</v>
      </c>
      <c r="E7" s="168">
        <v>0.4</v>
      </c>
      <c r="F7" s="64">
        <f t="shared" si="0"/>
        <v>80</v>
      </c>
      <c r="G7" s="143">
        <f t="shared" si="1"/>
        <v>200</v>
      </c>
      <c r="H7" s="124"/>
    </row>
    <row r="8" spans="1:8" ht="13.15" customHeight="1">
      <c r="A8" s="60">
        <v>0.04</v>
      </c>
      <c r="B8" s="19" t="s">
        <v>210</v>
      </c>
      <c r="C8" s="137">
        <v>0.5</v>
      </c>
      <c r="D8" s="152">
        <v>40</v>
      </c>
      <c r="E8" s="168">
        <v>0.5</v>
      </c>
      <c r="F8" s="64">
        <f t="shared" si="0"/>
        <v>40</v>
      </c>
      <c r="G8" s="143">
        <f t="shared" si="1"/>
        <v>80</v>
      </c>
      <c r="H8" s="124"/>
    </row>
    <row r="9" spans="1:8" ht="13.9" customHeight="1">
      <c r="A9" s="61"/>
      <c r="B9" s="17"/>
      <c r="C9" s="161"/>
      <c r="D9" s="153"/>
      <c r="E9" s="169"/>
      <c r="F9" s="123"/>
      <c r="G9" s="144"/>
      <c r="H9" s="124"/>
    </row>
    <row r="10" spans="1:8">
      <c r="A10" s="73" t="s">
        <v>211</v>
      </c>
      <c r="B10" s="76"/>
      <c r="C10" s="162"/>
      <c r="D10" s="131">
        <f>SUM(D11:D23)</f>
        <v>542</v>
      </c>
      <c r="E10" s="132"/>
      <c r="F10" s="121">
        <f>SUM(F11:F23)</f>
        <v>108.5</v>
      </c>
      <c r="G10" s="145">
        <f>SUM(G11:G21)</f>
        <v>378</v>
      </c>
    </row>
    <row r="11" spans="1:8">
      <c r="A11" s="88">
        <v>1.01</v>
      </c>
      <c r="B11" s="6" t="s">
        <v>73</v>
      </c>
      <c r="C11" s="138">
        <v>1</v>
      </c>
      <c r="D11" s="154">
        <v>5</v>
      </c>
      <c r="E11" s="170">
        <v>0</v>
      </c>
      <c r="F11" s="64">
        <v>0</v>
      </c>
      <c r="G11" s="143">
        <f t="shared" ref="G11:G23" si="2">D11+F11</f>
        <v>5</v>
      </c>
    </row>
    <row r="12" spans="1:8">
      <c r="A12" s="88">
        <v>1.02</v>
      </c>
      <c r="B12" s="6" t="s">
        <v>77</v>
      </c>
      <c r="C12" s="138">
        <v>1</v>
      </c>
      <c r="D12" s="154">
        <v>5</v>
      </c>
      <c r="E12" s="170">
        <v>0</v>
      </c>
      <c r="F12" s="64">
        <v>0</v>
      </c>
      <c r="G12" s="143">
        <f t="shared" si="2"/>
        <v>5</v>
      </c>
    </row>
    <row r="13" spans="1:8">
      <c r="A13" s="88">
        <v>1.03</v>
      </c>
      <c r="B13" s="59" t="s">
        <v>212</v>
      </c>
      <c r="C13" s="138">
        <v>0.8</v>
      </c>
      <c r="D13" s="154">
        <v>41</v>
      </c>
      <c r="E13" s="170">
        <v>0.2</v>
      </c>
      <c r="F13" s="64">
        <f t="shared" ref="F13:F16" si="3">((D13/C13)*1)*E13</f>
        <v>10.25</v>
      </c>
      <c r="G13" s="143">
        <f t="shared" si="2"/>
        <v>51.25</v>
      </c>
    </row>
    <row r="14" spans="1:8">
      <c r="A14" s="88">
        <v>1.04</v>
      </c>
      <c r="B14" s="59" t="s">
        <v>213</v>
      </c>
      <c r="C14" s="138">
        <v>1</v>
      </c>
      <c r="D14" s="154">
        <v>8</v>
      </c>
      <c r="E14" s="170">
        <v>0</v>
      </c>
      <c r="F14" s="64">
        <f t="shared" si="3"/>
        <v>0</v>
      </c>
      <c r="G14" s="143">
        <f t="shared" si="2"/>
        <v>8</v>
      </c>
    </row>
    <row r="15" spans="1:8">
      <c r="A15" s="88">
        <v>1.05</v>
      </c>
      <c r="B15" s="6" t="s">
        <v>214</v>
      </c>
      <c r="C15" s="138">
        <v>0.8</v>
      </c>
      <c r="D15" s="154">
        <v>86</v>
      </c>
      <c r="E15" s="170">
        <v>0.2</v>
      </c>
      <c r="F15" s="64">
        <f t="shared" ref="F15" si="4">((D15/C15)*1)*E15</f>
        <v>21.5</v>
      </c>
      <c r="G15" s="143">
        <f t="shared" ref="G15" si="5">D15+F15</f>
        <v>107.5</v>
      </c>
    </row>
    <row r="16" spans="1:8">
      <c r="A16" s="88">
        <v>1.06</v>
      </c>
      <c r="B16" s="6" t="s">
        <v>91</v>
      </c>
      <c r="C16" s="138">
        <v>1</v>
      </c>
      <c r="D16" s="154">
        <v>40</v>
      </c>
      <c r="E16" s="170">
        <v>0</v>
      </c>
      <c r="F16" s="64">
        <f t="shared" si="3"/>
        <v>0</v>
      </c>
      <c r="G16" s="143">
        <f t="shared" si="2"/>
        <v>40</v>
      </c>
    </row>
    <row r="17" spans="1:7">
      <c r="A17" s="88">
        <v>1.07</v>
      </c>
      <c r="B17" s="6" t="s">
        <v>215</v>
      </c>
      <c r="C17" s="138">
        <v>1</v>
      </c>
      <c r="D17" s="154">
        <v>40</v>
      </c>
      <c r="E17" s="170">
        <v>0</v>
      </c>
      <c r="F17" s="64">
        <f>((D17/C17)*1)*E17</f>
        <v>0</v>
      </c>
      <c r="G17" s="143">
        <f t="shared" si="2"/>
        <v>40</v>
      </c>
    </row>
    <row r="18" spans="1:7">
      <c r="A18" s="88">
        <v>1.08</v>
      </c>
      <c r="B18" s="6" t="s">
        <v>216</v>
      </c>
      <c r="C18" s="138">
        <v>0.2</v>
      </c>
      <c r="D18" s="154">
        <v>2</v>
      </c>
      <c r="E18" s="170">
        <v>0.8</v>
      </c>
      <c r="F18" s="64">
        <f>((D18/C18)*1)*E18</f>
        <v>8</v>
      </c>
      <c r="G18" s="143">
        <f t="shared" si="2"/>
        <v>10</v>
      </c>
    </row>
    <row r="19" spans="1:7">
      <c r="A19" s="88">
        <v>1.0900000000000001</v>
      </c>
      <c r="B19" s="59" t="s">
        <v>99</v>
      </c>
      <c r="C19" s="138">
        <v>0.8</v>
      </c>
      <c r="D19" s="154">
        <v>20</v>
      </c>
      <c r="E19" s="170">
        <v>0.2</v>
      </c>
      <c r="F19" s="64">
        <f>((D19/C19)*1)*E19</f>
        <v>5</v>
      </c>
      <c r="G19" s="143">
        <f t="shared" si="2"/>
        <v>25</v>
      </c>
    </row>
    <row r="20" spans="1:7">
      <c r="A20" s="89">
        <v>1.1000000000000001</v>
      </c>
      <c r="B20" s="6" t="s">
        <v>217</v>
      </c>
      <c r="C20" s="138">
        <v>0.2</v>
      </c>
      <c r="D20" s="154">
        <v>4</v>
      </c>
      <c r="E20" s="170">
        <v>0.8</v>
      </c>
      <c r="F20" s="64">
        <f>((D20/C20)*1)*E20</f>
        <v>16</v>
      </c>
      <c r="G20" s="143">
        <f t="shared" si="2"/>
        <v>20</v>
      </c>
    </row>
    <row r="21" spans="1:7">
      <c r="A21" s="88">
        <v>1.1100000000000001</v>
      </c>
      <c r="B21" s="6" t="s">
        <v>218</v>
      </c>
      <c r="C21" s="163">
        <v>0.8</v>
      </c>
      <c r="D21" s="155">
        <v>53</v>
      </c>
      <c r="E21" s="170">
        <v>0.2</v>
      </c>
      <c r="F21" s="64">
        <f>((D21/C21)*1)*E21</f>
        <v>13.25</v>
      </c>
      <c r="G21" s="143">
        <f t="shared" si="2"/>
        <v>66.25</v>
      </c>
    </row>
    <row r="22" spans="1:7">
      <c r="A22" s="88">
        <v>1.1200000000000001</v>
      </c>
      <c r="B22" s="6" t="s">
        <v>219</v>
      </c>
      <c r="C22" s="138">
        <v>0.9</v>
      </c>
      <c r="D22" s="154">
        <v>180</v>
      </c>
      <c r="E22" s="170">
        <v>0.1</v>
      </c>
      <c r="F22" s="64">
        <f t="shared" ref="F22:F23" si="6">((D22/C22)*1)*E22</f>
        <v>20</v>
      </c>
      <c r="G22" s="143">
        <f t="shared" si="2"/>
        <v>200</v>
      </c>
    </row>
    <row r="23" spans="1:7">
      <c r="A23" s="88">
        <v>1.1299999999999999</v>
      </c>
      <c r="B23" s="6" t="s">
        <v>220</v>
      </c>
      <c r="C23" s="138">
        <v>0.8</v>
      </c>
      <c r="D23" s="154">
        <v>58</v>
      </c>
      <c r="E23" s="170">
        <v>0.2</v>
      </c>
      <c r="F23" s="64">
        <f t="shared" si="6"/>
        <v>14.5</v>
      </c>
      <c r="G23" s="143">
        <f t="shared" si="2"/>
        <v>72.5</v>
      </c>
    </row>
    <row r="24" spans="1:7">
      <c r="A24" s="62"/>
      <c r="B24" s="55"/>
      <c r="C24" s="164"/>
      <c r="D24" s="156"/>
      <c r="E24" s="171"/>
      <c r="F24" s="65"/>
      <c r="G24" s="144"/>
    </row>
    <row r="25" spans="1:7">
      <c r="A25" s="78" t="s">
        <v>221</v>
      </c>
      <c r="B25" s="76"/>
      <c r="C25" s="79"/>
      <c r="D25" s="80">
        <f>SUM(D26:D33)</f>
        <v>602</v>
      </c>
      <c r="E25" s="81"/>
      <c r="F25" s="82">
        <f>SUM(F26:F33)</f>
        <v>516</v>
      </c>
      <c r="G25" s="83">
        <f>SUM(G26:G32)</f>
        <v>1038</v>
      </c>
    </row>
    <row r="26" spans="1:7">
      <c r="A26" s="63">
        <v>2.0099999999999998</v>
      </c>
      <c r="B26" s="6" t="s">
        <v>222</v>
      </c>
      <c r="C26" s="138">
        <v>0.8</v>
      </c>
      <c r="D26" s="154">
        <v>284</v>
      </c>
      <c r="E26" s="170">
        <v>0.2</v>
      </c>
      <c r="F26" s="64">
        <f t="shared" ref="F26" si="7">((D26/C26)*1)*E26</f>
        <v>71</v>
      </c>
      <c r="G26" s="143">
        <f t="shared" ref="G26" si="8">D26+F26</f>
        <v>355</v>
      </c>
    </row>
    <row r="27" spans="1:7">
      <c r="A27" s="63">
        <v>2.02</v>
      </c>
      <c r="B27" s="54" t="s">
        <v>184</v>
      </c>
      <c r="C27" s="138">
        <v>0.8</v>
      </c>
      <c r="D27" s="154">
        <v>180</v>
      </c>
      <c r="E27" s="170">
        <v>0.2</v>
      </c>
      <c r="F27" s="64">
        <f t="shared" ref="F27:F32" si="9">((D27/C27)*1)*E27</f>
        <v>45</v>
      </c>
      <c r="G27" s="143">
        <f t="shared" ref="G27:G32" si="10">D27+F27</f>
        <v>225</v>
      </c>
    </row>
    <row r="28" spans="1:7">
      <c r="A28" s="63">
        <v>2.0299999999999998</v>
      </c>
      <c r="B28" s="6" t="s">
        <v>188</v>
      </c>
      <c r="C28" s="138">
        <v>0.2</v>
      </c>
      <c r="D28" s="154">
        <v>20</v>
      </c>
      <c r="E28" s="170">
        <v>0.8</v>
      </c>
      <c r="F28" s="64">
        <f t="shared" si="9"/>
        <v>80</v>
      </c>
      <c r="G28" s="143">
        <f t="shared" si="10"/>
        <v>100</v>
      </c>
    </row>
    <row r="29" spans="1:7">
      <c r="A29" s="63">
        <v>2.04</v>
      </c>
      <c r="B29" s="6" t="s">
        <v>223</v>
      </c>
      <c r="C29" s="138">
        <v>1</v>
      </c>
      <c r="D29" s="154">
        <v>30</v>
      </c>
      <c r="E29" s="170">
        <v>0</v>
      </c>
      <c r="F29" s="64">
        <f t="shared" si="9"/>
        <v>0</v>
      </c>
      <c r="G29" s="143">
        <f t="shared" si="10"/>
        <v>30</v>
      </c>
    </row>
    <row r="30" spans="1:7">
      <c r="A30" s="63">
        <v>2.06</v>
      </c>
      <c r="B30" s="6" t="s">
        <v>224</v>
      </c>
      <c r="C30" s="138">
        <v>0.2</v>
      </c>
      <c r="D30" s="154">
        <v>40</v>
      </c>
      <c r="E30" s="170">
        <v>0.8</v>
      </c>
      <c r="F30" s="64">
        <f t="shared" si="9"/>
        <v>160</v>
      </c>
      <c r="G30" s="143">
        <f t="shared" si="10"/>
        <v>200</v>
      </c>
    </row>
    <row r="31" spans="1:7">
      <c r="A31" s="63">
        <v>2.0699999999999998</v>
      </c>
      <c r="B31" s="6" t="s">
        <v>225</v>
      </c>
      <c r="C31" s="138">
        <v>0.25</v>
      </c>
      <c r="D31" s="154">
        <v>8</v>
      </c>
      <c r="E31" s="170">
        <v>0.75</v>
      </c>
      <c r="F31" s="64">
        <f t="shared" si="9"/>
        <v>24</v>
      </c>
      <c r="G31" s="146">
        <f t="shared" si="10"/>
        <v>32</v>
      </c>
    </row>
    <row r="32" spans="1:7">
      <c r="A32" s="63">
        <v>2.08</v>
      </c>
      <c r="B32" s="19" t="s">
        <v>226</v>
      </c>
      <c r="C32" s="139">
        <v>0.25</v>
      </c>
      <c r="D32" s="157">
        <v>24</v>
      </c>
      <c r="E32" s="172">
        <v>0.75</v>
      </c>
      <c r="F32" s="135">
        <f t="shared" si="9"/>
        <v>72</v>
      </c>
      <c r="G32" s="147">
        <f t="shared" si="10"/>
        <v>96</v>
      </c>
    </row>
    <row r="33" spans="1:7">
      <c r="A33" s="63">
        <v>2.09</v>
      </c>
      <c r="B33" s="18" t="s">
        <v>195</v>
      </c>
      <c r="C33" s="140">
        <v>0.2</v>
      </c>
      <c r="D33" s="158">
        <v>16</v>
      </c>
      <c r="E33" s="173">
        <v>0.8</v>
      </c>
      <c r="F33" s="135">
        <f>((D33/C33)*1)*E33</f>
        <v>64</v>
      </c>
      <c r="G33" s="148">
        <f>D33+F33</f>
        <v>80</v>
      </c>
    </row>
    <row r="34" spans="1:7">
      <c r="A34" s="67"/>
      <c r="B34" s="2"/>
      <c r="C34" s="165"/>
      <c r="D34" s="159"/>
      <c r="E34" s="174"/>
      <c r="F34" s="136"/>
      <c r="G34" s="127"/>
    </row>
    <row r="35" spans="1:7">
      <c r="A35" s="84"/>
      <c r="B35" s="76" t="s">
        <v>227</v>
      </c>
      <c r="C35" s="129"/>
      <c r="D35" s="130">
        <f>SUM(D4+D10+D25)</f>
        <v>1396</v>
      </c>
      <c r="E35" s="133"/>
      <c r="F35" s="128">
        <f>SUM(F4+F10+F25)</f>
        <v>776.5</v>
      </c>
      <c r="G35" s="126">
        <f>SUM(G4+G10+G25)</f>
        <v>1820</v>
      </c>
    </row>
    <row r="36" spans="1:7">
      <c r="A36" s="84"/>
      <c r="B36" s="76" t="s">
        <v>228</v>
      </c>
      <c r="C36" s="84"/>
      <c r="D36" s="87">
        <f>D35*D2</f>
        <v>167520</v>
      </c>
      <c r="E36" s="86"/>
      <c r="F36" s="87">
        <f>F35*F2</f>
        <v>85415</v>
      </c>
      <c r="G36" s="85"/>
    </row>
    <row r="37" spans="1:7">
      <c r="A37" s="10"/>
      <c r="B37" s="91" t="s">
        <v>229</v>
      </c>
      <c r="C37" s="57"/>
      <c r="D37" s="58"/>
      <c r="E37" s="57"/>
      <c r="F37" s="90" t="s">
        <v>230</v>
      </c>
      <c r="G37" s="66"/>
    </row>
    <row r="38" spans="1:7">
      <c r="A38" s="84"/>
      <c r="B38" s="76" t="s">
        <v>231</v>
      </c>
      <c r="C38" s="84"/>
      <c r="D38" s="87"/>
      <c r="E38" s="117" t="s">
        <v>232</v>
      </c>
      <c r="F38" s="118"/>
      <c r="G38" s="119"/>
    </row>
    <row r="39" spans="1:7"/>
    <row r="40" spans="1:7"/>
    <row r="41" spans="1:7"/>
    <row r="42" spans="1:7"/>
    <row r="43" spans="1:7"/>
    <row r="44" spans="1:7"/>
    <row r="45" spans="1:7"/>
    <row r="46" spans="1:7"/>
    <row r="47" spans="1:7"/>
    <row r="48" spans="1:7"/>
    <row r="49"/>
    <row r="50"/>
    <row r="51"/>
    <row r="52"/>
    <row r="53"/>
    <row r="54"/>
    <row r="55"/>
    <row r="56"/>
    <row r="57"/>
    <row r="58"/>
    <row r="59"/>
    <row r="60"/>
    <row r="61"/>
    <row r="62"/>
    <row r="63"/>
  </sheetData>
  <mergeCells count="3">
    <mergeCell ref="A1:B1"/>
    <mergeCell ref="C1:G1"/>
    <mergeCell ref="E38:G38"/>
  </mergeCells>
  <phoneticPr fontId="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Create a new document." ma:contentTypeScope="" ma:versionID="98fb27ad57035fdbbb2d903b1fee86db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c584ff41d61502437a65fdf1470bfbbc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E294B0-85C0-4065-BA3B-99DAA27E27A7}"/>
</file>

<file path=customXml/itemProps2.xml><?xml version="1.0" encoding="utf-8"?>
<ds:datastoreItem xmlns:ds="http://schemas.openxmlformats.org/officeDocument/2006/customXml" ds:itemID="{CC97B879-CEFE-41A3-9AB2-B7D1C78E69F9}"/>
</file>

<file path=customXml/itemProps3.xml><?xml version="1.0" encoding="utf-8"?>
<ds:datastoreItem xmlns:ds="http://schemas.openxmlformats.org/officeDocument/2006/customXml" ds:itemID="{048F895A-4545-4145-BDD9-044F65E63F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 Hoogland</dc:creator>
  <cp:keywords/>
  <dc:description/>
  <cp:lastModifiedBy>Daniël Clemens</cp:lastModifiedBy>
  <cp:revision/>
  <dcterms:created xsi:type="dcterms:W3CDTF">2021-12-13T14:17:24Z</dcterms:created>
  <dcterms:modified xsi:type="dcterms:W3CDTF">2026-03-30T13:11:07Z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IDMS">
    <vt:lpwstr>01. Initiatief</vt:lpwstr>
  </property>
  <property fmtid="{D5CDD505-2E9C-101B-9397-08002B2CF9AE}" pid="4" name="MediaServiceImageTags">
    <vt:lpwstr/>
  </property>
</Properties>
</file>