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50201GDD Verhuisdiensten Dordthuis/Nota van Inlichtingen/NvI 1/"/>
    </mc:Choice>
  </mc:AlternateContent>
  <xr:revisionPtr revIDLastSave="73" documentId="8_{C6B3AA88-EC4F-4B51-89A3-C38325C6B05A}" xr6:coauthVersionLast="47" xr6:coauthVersionMax="47" xr10:uidLastSave="{C6A7807A-3AF2-489E-9987-66DC77EC0EFA}"/>
  <workbookProtection workbookAlgorithmName="SHA-512" workbookHashValue="Z8PRheAtsh3xT+GqyAyukGSXwBhMJCuBlZoKrMHkG6+UPdZqi7aPr5wyES01Nd0zfEi7LeUCtj9S/V2N0/S+Zw==" workbookSaltValue="gsfTIJ43iwEzcJSAsg2wfg==" workbookSpinCount="100000" lockStructure="1"/>
  <bookViews>
    <workbookView xWindow="-120" yWindow="-120" windowWidth="29040" windowHeight="15720" activeTab="1" xr2:uid="{B1533759-A7F2-46ED-9D79-A63B9FEBBC81}"/>
  </bookViews>
  <sheets>
    <sheet name="Totaal blad" sheetId="4" r:id="rId1"/>
    <sheet name="Onderdelen opdracht" sheetId="6" r:id="rId2"/>
  </sheets>
  <definedNames>
    <definedName name="_Toc219450140" localSheetId="1">'Onderdelen opdracht'!#REF!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6" l="1"/>
  <c r="B41" i="6"/>
  <c r="B40" i="6"/>
  <c r="C37" i="6" l="1"/>
  <c r="E27" i="6"/>
  <c r="E19" i="6"/>
  <c r="B19" i="6"/>
  <c r="C19" i="6"/>
  <c r="C7" i="4" l="1"/>
  <c r="C11" i="4" s="1"/>
</calcChain>
</file>

<file path=xl/sharedStrings.xml><?xml version="1.0" encoding="utf-8"?>
<sst xmlns="http://schemas.openxmlformats.org/spreadsheetml/2006/main" count="77" uniqueCount="62">
  <si>
    <t>Kengetal</t>
  </si>
  <si>
    <t>Gemeente Dordrecht</t>
  </si>
  <si>
    <t>Bibliotheek werkplekken</t>
  </si>
  <si>
    <t>Bibliotheek collectie</t>
  </si>
  <si>
    <t>Bedrijfsvoering Drechtsteden</t>
  </si>
  <si>
    <t>Sociale Dienst (Front)</t>
  </si>
  <si>
    <t>Sociale Dienst (Back)</t>
  </si>
  <si>
    <t>Dordrecht Marketing &amp; VVV</t>
  </si>
  <si>
    <t>VVV Winkel</t>
  </si>
  <si>
    <t>GBD</t>
  </si>
  <si>
    <t>Overige partners/ Flexpool</t>
  </si>
  <si>
    <t>Maximale omvang</t>
  </si>
  <si>
    <t>Specialistische elementen</t>
  </si>
  <si>
    <t>De genoemde volumes zijn inclusief genoemde "specialistische verhuiselementen", zoals de archeologische vondsten en de bijzondere objecten.</t>
  </si>
  <si>
    <t>Locatie</t>
  </si>
  <si>
    <t>Opleverstatus</t>
  </si>
  <si>
    <t>Leeg</t>
  </si>
  <si>
    <t>Bezemschoon</t>
  </si>
  <si>
    <t xml:space="preserve">Onderwerp : </t>
  </si>
  <si>
    <t>Prijzenblad</t>
  </si>
  <si>
    <t xml:space="preserve">Discipline : </t>
  </si>
  <si>
    <t xml:space="preserve">Inschrijver/ Opdrachtnemer is zelf verantwoordelijk voor het correct verwijzen, opsommen, totaliseren van regels en kolommen. De benodigde formules en verwijzingen zijn door Inschrijver/ Opdrachtnemer zelf aan te brengen en te controleren op correctheid. </t>
  </si>
  <si>
    <t xml:space="preserve">Datum : </t>
  </si>
  <si>
    <t xml:space="preserve">Versie : </t>
  </si>
  <si>
    <t>Geel gemarkeerde cellen in te vullen door Inschrijver</t>
  </si>
  <si>
    <t>Rood gemarkeerde cellen niet bewerken</t>
  </si>
  <si>
    <t>Post</t>
  </si>
  <si>
    <t>Euro (€)</t>
  </si>
  <si>
    <t>Eenmalige projectkorting</t>
  </si>
  <si>
    <t>Inschrijfsom EMVI</t>
  </si>
  <si>
    <t>Onderdelen opdracht</t>
  </si>
  <si>
    <t>Overige kosten</t>
  </si>
  <si>
    <t>Gebouw bescherming (liften, deuren, vloer etc.)</t>
  </si>
  <si>
    <t>Archeologisch verpakkingsmateriaal</t>
  </si>
  <si>
    <t>Aantal FTE</t>
  </si>
  <si>
    <t>(FTE * 8 m3)</t>
  </si>
  <si>
    <t xml:space="preserve"> Aantal M1</t>
  </si>
  <si>
    <t>Strekkende meters collectie</t>
  </si>
  <si>
    <r>
      <t xml:space="preserve">Hoewel het medewerkersbestand </t>
    </r>
    <r>
      <rPr>
        <b/>
        <sz val="8"/>
        <color theme="1"/>
        <rFont val="Verdana"/>
        <family val="2"/>
      </rPr>
      <t>1.165 FTE</t>
    </r>
    <r>
      <rPr>
        <sz val="8"/>
        <color theme="1"/>
        <rFont val="Verdana"/>
        <family val="2"/>
      </rPr>
      <t xml:space="preserve"> bedraagt, is de verhuizing gecalculeerd op het totale bestand van </t>
    </r>
    <r>
      <rPr>
        <b/>
        <sz val="8"/>
        <color theme="1"/>
        <rFont val="Verdana"/>
        <family val="2"/>
      </rPr>
      <t>1.777 medewerkers</t>
    </r>
    <r>
      <rPr>
        <sz val="8"/>
        <color theme="1"/>
        <rFont val="Verdana"/>
        <family val="2"/>
      </rPr>
      <t>. De inschrijver dient de logistieke middelen (wagens, kratten, personeel) af te stemmen op het aantal personen en het daaruit voortvloeiende volume van ca. 14.366 m</t>
    </r>
    <r>
      <rPr>
        <vertAlign val="superscript"/>
        <sz val="8"/>
        <color theme="1"/>
        <rFont val="Verdana"/>
        <family val="2"/>
      </rPr>
      <t>3</t>
    </r>
    <r>
      <rPr>
        <sz val="8"/>
        <color theme="1"/>
        <rFont val="Verdana"/>
        <family val="2"/>
      </rPr>
      <t>.</t>
    </r>
  </si>
  <si>
    <r>
      <t>Het gehanteerde kengetal van max. 8 m</t>
    </r>
    <r>
      <rPr>
        <vertAlign val="superscript"/>
        <sz val="8"/>
        <color theme="1"/>
        <rFont val="Verdana"/>
        <family val="2"/>
      </rPr>
      <t xml:space="preserve">3 </t>
    </r>
    <r>
      <rPr>
        <sz val="8"/>
        <color theme="1"/>
        <rFont val="Verdana"/>
        <family val="2"/>
      </rPr>
      <t>is inclusief kantoorinrichting, persoonlijke bezittingen, algemene kastruimte, archiefmeters op de afdelingen en specialistische verhuiselementen.</t>
    </r>
  </si>
  <si>
    <t>Aantal M³</t>
  </si>
  <si>
    <t>Toelichting volgens PvE&amp;W:</t>
  </si>
  <si>
    <t>Verhuisdiensten</t>
  </si>
  <si>
    <t>Leeg en bezemschoon opleveren van te verlaten panden</t>
  </si>
  <si>
    <t>Totale overige kosten</t>
  </si>
  <si>
    <t xml:space="preserve">Totalen </t>
  </si>
  <si>
    <t>Voorbereiding verhuizing projectleider</t>
  </si>
  <si>
    <t>Kosten</t>
  </si>
  <si>
    <t>Totale kosten oplevering van te verlaten panden</t>
  </si>
  <si>
    <t>Afsluitbare bakken ICT middelen</t>
  </si>
  <si>
    <t>Eventuele terreinbescherming (bijvoorbeeld: platen t.b.v. kraan)</t>
  </si>
  <si>
    <t>Totaal onderdelen opdracht</t>
  </si>
  <si>
    <t>Stadskantoor</t>
  </si>
  <si>
    <t>De Hellingen</t>
  </si>
  <si>
    <t>Noordendijk</t>
  </si>
  <si>
    <t xml:space="preserve">Sliedrecht </t>
  </si>
  <si>
    <t>VVV/Dordrecht Marketing</t>
  </si>
  <si>
    <t>Bibliotheek Centrum</t>
  </si>
  <si>
    <t>Kengetal voor verrekening meer- en minderwerk (naberekening voor afwijkingen  van meer dan ( + of -) 5%)</t>
  </si>
  <si>
    <t>Definitief 1.0 Na NvI 1</t>
  </si>
  <si>
    <t>Bovengrens (105%) (m3)</t>
  </si>
  <si>
    <t>Ondergrens (95%)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</si>
</sst>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_ ;[Red]\-#,##0.0\ "/>
    <numFmt numFmtId="165" formatCode="#,##0_ ;[Red]\-#,##0\ "/>
    <numFmt numFmtId="166" formatCode="_ [$€-2]\ * #,##0.00_ ;_ [$€-2]\ * \-#,##0.00_ ;_ [$€-2]\ * &quot;-&quot;??_ ;_ @_ "/>
    <numFmt numFmtId="167" formatCode="_ * #,##0_ ;_ * \-#,##0_ ;_ * &quot;-&quot;??_ ;_ @_ "/>
    <numFmt numFmtId="168" formatCode="_ &quot;€&quot;\ * #,##0_ ;_ &quot;€&quot;\ * \-#,##0_ ;_ &quot;€&quot;\ * &quot;-&quot;??_ ;_ @_ "/>
    <numFmt numFmtId="169" formatCode="&quot;€&quot;\ #,##0"/>
    <numFmt numFmtId="170" formatCode="&quot;€&quot;\ 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Univers"/>
      <family val="2"/>
    </font>
    <font>
      <sz val="11"/>
      <name val="Verdana"/>
      <family val="2"/>
    </font>
    <font>
      <b/>
      <sz val="11"/>
      <color rgb="FF007BC0"/>
      <name val="Verdana"/>
      <family val="2"/>
    </font>
    <font>
      <sz val="9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1"/>
      <color rgb="FF000000"/>
      <name val="Verdana"/>
      <family val="2"/>
    </font>
    <font>
      <u/>
      <sz val="11"/>
      <color indexed="8"/>
      <name val="Verdana"/>
      <family val="2"/>
    </font>
    <font>
      <u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6"/>
      <color rgb="FF000000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i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vertAlign val="superscript"/>
      <sz val="8"/>
      <color theme="1"/>
      <name val="Verdana"/>
      <family val="2"/>
    </font>
    <font>
      <i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FF0000"/>
      </right>
      <top style="double">
        <color indexed="64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>
      <alignment vertical="center"/>
      <protection locked="0"/>
    </xf>
  </cellStyleXfs>
  <cellXfs count="89">
    <xf numFmtId="0" fontId="0" fillId="0" borderId="0" xfId="0"/>
    <xf numFmtId="164" fontId="6" fillId="0" borderId="0" xfId="3" applyFont="1" applyProtection="1">
      <alignment vertical="center"/>
    </xf>
    <xf numFmtId="164" fontId="7" fillId="0" borderId="2" xfId="3" applyFont="1" applyBorder="1" applyProtection="1">
      <alignment vertical="center"/>
    </xf>
    <xf numFmtId="165" fontId="6" fillId="0" borderId="0" xfId="3" applyNumberFormat="1" applyFont="1" applyProtection="1">
      <alignment vertical="center"/>
    </xf>
    <xf numFmtId="164" fontId="9" fillId="0" borderId="0" xfId="3" applyFont="1" applyProtection="1">
      <alignment vertical="center"/>
    </xf>
    <xf numFmtId="164" fontId="3" fillId="0" borderId="0" xfId="3" applyFont="1" applyAlignment="1" applyProtection="1">
      <alignment horizontal="right" vertical="center"/>
    </xf>
    <xf numFmtId="164" fontId="4" fillId="0" borderId="0" xfId="3" applyFont="1" applyProtection="1">
      <alignment vertical="center"/>
    </xf>
    <xf numFmtId="0" fontId="5" fillId="0" borderId="0" xfId="0" applyFont="1" applyAlignment="1">
      <alignment wrapText="1"/>
    </xf>
    <xf numFmtId="14" fontId="3" fillId="0" borderId="0" xfId="0" applyNumberFormat="1" applyFont="1" applyAlignment="1">
      <alignment horizontal="left" vertical="center"/>
    </xf>
    <xf numFmtId="0" fontId="5" fillId="0" borderId="0" xfId="0" applyFont="1"/>
    <xf numFmtId="0" fontId="5" fillId="2" borderId="0" xfId="0" applyFont="1" applyFill="1"/>
    <xf numFmtId="0" fontId="5" fillId="0" borderId="1" xfId="0" applyFont="1" applyBorder="1"/>
    <xf numFmtId="166" fontId="8" fillId="0" borderId="1" xfId="0" applyNumberFormat="1" applyFont="1" applyBorder="1"/>
    <xf numFmtId="166" fontId="10" fillId="0" borderId="0" xfId="0" applyNumberFormat="1" applyFont="1"/>
    <xf numFmtId="0" fontId="11" fillId="0" borderId="0" xfId="0" applyFont="1"/>
    <xf numFmtId="166" fontId="11" fillId="0" borderId="1" xfId="0" applyNumberFormat="1" applyFont="1" applyBorder="1"/>
    <xf numFmtId="166" fontId="11" fillId="2" borderId="0" xfId="0" applyNumberFormat="1" applyFont="1" applyFill="1" applyProtection="1">
      <protection locked="0"/>
    </xf>
    <xf numFmtId="164" fontId="3" fillId="0" borderId="0" xfId="3" applyFont="1" applyAlignment="1" applyProtection="1">
      <alignment horizontal="left" vertical="center"/>
    </xf>
    <xf numFmtId="0" fontId="13" fillId="0" borderId="0" xfId="0" applyFont="1"/>
    <xf numFmtId="0" fontId="1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wrapText="1"/>
    </xf>
    <xf numFmtId="14" fontId="11" fillId="0" borderId="0" xfId="0" applyNumberFormat="1" applyFont="1" applyAlignment="1">
      <alignment horizontal="center" wrapText="1"/>
    </xf>
    <xf numFmtId="0" fontId="14" fillId="3" borderId="3" xfId="0" applyFont="1" applyFill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20" fillId="3" borderId="7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wrapText="1"/>
    </xf>
    <xf numFmtId="3" fontId="3" fillId="0" borderId="3" xfId="0" applyNumberFormat="1" applyFont="1" applyBorder="1" applyAlignment="1">
      <alignment horizontal="right"/>
    </xf>
    <xf numFmtId="169" fontId="11" fillId="0" borderId="0" xfId="2" applyNumberFormat="1" applyFont="1" applyFill="1" applyBorder="1" applyProtection="1"/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top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top" wrapText="1"/>
    </xf>
    <xf numFmtId="44" fontId="11" fillId="0" borderId="0" xfId="2" applyFont="1" applyFill="1" applyBorder="1" applyProtection="1"/>
    <xf numFmtId="0" fontId="11" fillId="3" borderId="4" xfId="0" applyFont="1" applyFill="1" applyBorder="1" applyAlignment="1">
      <alignment wrapText="1"/>
    </xf>
    <xf numFmtId="0" fontId="15" fillId="4" borderId="5" xfId="0" applyFont="1" applyFill="1" applyBorder="1" applyAlignment="1">
      <alignment wrapText="1"/>
    </xf>
    <xf numFmtId="167" fontId="15" fillId="4" borderId="6" xfId="1" applyNumberFormat="1" applyFont="1" applyFill="1" applyBorder="1" applyAlignment="1" applyProtection="1">
      <alignment horizontal="right"/>
    </xf>
    <xf numFmtId="167" fontId="15" fillId="4" borderId="10" xfId="1" applyNumberFormat="1" applyFont="1" applyFill="1" applyBorder="1" applyAlignment="1" applyProtection="1">
      <alignment horizontal="right"/>
    </xf>
    <xf numFmtId="167" fontId="15" fillId="4" borderId="5" xfId="1" applyNumberFormat="1" applyFont="1" applyFill="1" applyBorder="1" applyAlignment="1" applyProtection="1">
      <alignment horizontal="right"/>
    </xf>
    <xf numFmtId="169" fontId="15" fillId="4" borderId="1" xfId="2" applyNumberFormat="1" applyFont="1" applyFill="1" applyBorder="1" applyAlignment="1" applyProtection="1">
      <alignment horizontal="right"/>
    </xf>
    <xf numFmtId="44" fontId="11" fillId="0" borderId="0" xfId="0" applyNumberFormat="1" applyFont="1"/>
    <xf numFmtId="0" fontId="14" fillId="0" borderId="0" xfId="0" applyFont="1" applyAlignment="1">
      <alignment wrapText="1"/>
    </xf>
    <xf numFmtId="170" fontId="14" fillId="0" borderId="0" xfId="0" applyNumberFormat="1" applyFont="1" applyAlignment="1">
      <alignment horizontal="center"/>
    </xf>
    <xf numFmtId="170" fontId="16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center"/>
    </xf>
    <xf numFmtId="0" fontId="12" fillId="3" borderId="3" xfId="0" applyFont="1" applyFill="1" applyBorder="1" applyAlignment="1">
      <alignment vertical="top" wrapText="1"/>
    </xf>
    <xf numFmtId="169" fontId="15" fillId="4" borderId="1" xfId="0" applyNumberFormat="1" applyFont="1" applyFill="1" applyBorder="1" applyAlignment="1">
      <alignment wrapText="1"/>
    </xf>
    <xf numFmtId="0" fontId="14" fillId="0" borderId="0" xfId="0" applyFont="1" applyAlignment="1">
      <alignment horizontal="left" vertical="top" wrapText="1"/>
    </xf>
    <xf numFmtId="169" fontId="14" fillId="0" borderId="0" xfId="2" applyNumberFormat="1" applyFont="1" applyFill="1" applyBorder="1" applyAlignment="1" applyProtection="1">
      <alignment horizontal="right" vertical="top"/>
    </xf>
    <xf numFmtId="0" fontId="11" fillId="3" borderId="4" xfId="0" applyFont="1" applyFill="1" applyBorder="1" applyAlignment="1">
      <alignment vertical="top" wrapText="1"/>
    </xf>
    <xf numFmtId="0" fontId="11" fillId="5" borderId="4" xfId="0" applyFont="1" applyFill="1" applyBorder="1" applyAlignment="1">
      <alignment vertical="top"/>
    </xf>
    <xf numFmtId="0" fontId="11" fillId="3" borderId="14" xfId="0" applyFont="1" applyFill="1" applyBorder="1" applyAlignment="1">
      <alignment vertical="top" wrapText="1"/>
    </xf>
    <xf numFmtId="0" fontId="11" fillId="5" borderId="14" xfId="0" applyFont="1" applyFill="1" applyBorder="1" applyAlignment="1">
      <alignment vertical="top"/>
    </xf>
    <xf numFmtId="169" fontId="15" fillId="4" borderId="18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169" fontId="11" fillId="2" borderId="3" xfId="2" applyNumberFormat="1" applyFont="1" applyFill="1" applyBorder="1" applyAlignment="1" applyProtection="1">
      <alignment horizontal="right"/>
      <protection locked="0"/>
    </xf>
    <xf numFmtId="169" fontId="11" fillId="2" borderId="4" xfId="2" applyNumberFormat="1" applyFont="1" applyFill="1" applyBorder="1" applyAlignment="1" applyProtection="1">
      <alignment horizontal="right"/>
      <protection locked="0"/>
    </xf>
    <xf numFmtId="169" fontId="11" fillId="2" borderId="3" xfId="2" applyNumberFormat="1" applyFont="1" applyFill="1" applyBorder="1" applyAlignment="1" applyProtection="1">
      <alignment horizontal="right" vertical="top"/>
      <protection locked="0"/>
    </xf>
    <xf numFmtId="169" fontId="11" fillId="2" borderId="4" xfId="2" applyNumberFormat="1" applyFont="1" applyFill="1" applyBorder="1" applyAlignment="1" applyProtection="1">
      <alignment horizontal="right" vertical="top"/>
      <protection locked="0"/>
    </xf>
    <xf numFmtId="169" fontId="11" fillId="2" borderId="14" xfId="2" applyNumberFormat="1" applyFont="1" applyFill="1" applyBorder="1" applyAlignment="1" applyProtection="1">
      <alignment horizontal="right" vertical="top"/>
      <protection locked="0"/>
    </xf>
    <xf numFmtId="44" fontId="11" fillId="0" borderId="0" xfId="2" applyFont="1"/>
    <xf numFmtId="44" fontId="15" fillId="6" borderId="0" xfId="2" applyFont="1" applyFill="1" applyBorder="1" applyAlignment="1" applyProtection="1">
      <alignment wrapText="1"/>
    </xf>
    <xf numFmtId="0" fontId="15" fillId="6" borderId="0" xfId="0" applyFont="1" applyFill="1"/>
    <xf numFmtId="44" fontId="15" fillId="6" borderId="0" xfId="2" applyFont="1" applyFill="1"/>
    <xf numFmtId="167" fontId="11" fillId="0" borderId="0" xfId="0" applyNumberFormat="1" applyFont="1"/>
    <xf numFmtId="0" fontId="11" fillId="7" borderId="3" xfId="0" applyFont="1" applyFill="1" applyBorder="1" applyAlignment="1">
      <alignment wrapText="1"/>
    </xf>
    <xf numFmtId="167" fontId="11" fillId="7" borderId="3" xfId="0" applyNumberFormat="1" applyFont="1" applyFill="1" applyBorder="1"/>
    <xf numFmtId="0" fontId="11" fillId="7" borderId="3" xfId="0" applyFont="1" applyFill="1" applyBorder="1"/>
    <xf numFmtId="0" fontId="15" fillId="4" borderId="3" xfId="0" applyFont="1" applyFill="1" applyBorder="1" applyAlignment="1">
      <alignment horizontal="left" wrapText="1"/>
    </xf>
    <xf numFmtId="0" fontId="15" fillId="4" borderId="9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vertical="top" wrapText="1"/>
    </xf>
    <xf numFmtId="0" fontId="15" fillId="4" borderId="16" xfId="0" applyFont="1" applyFill="1" applyBorder="1" applyAlignment="1">
      <alignment horizontal="left" wrapText="1"/>
    </xf>
    <xf numFmtId="0" fontId="15" fillId="4" borderId="17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vertical="top"/>
    </xf>
    <xf numFmtId="0" fontId="14" fillId="3" borderId="8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2" fillId="3" borderId="3" xfId="0" applyFont="1" applyFill="1" applyBorder="1" applyAlignment="1">
      <alignment horizontal="left" vertical="top" wrapText="1"/>
    </xf>
    <xf numFmtId="0" fontId="12" fillId="3" borderId="15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wrapText="1"/>
    </xf>
  </cellXfs>
  <cellStyles count="4">
    <cellStyle name="basis" xfId="3" xr:uid="{44B1125A-CEEF-47D4-89E6-1FA2F94C7899}"/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7206-012C-40C3-9E77-F8E43B5B8A23}">
  <dimension ref="A1:E11"/>
  <sheetViews>
    <sheetView workbookViewId="0">
      <selection activeCell="C9" sqref="C9"/>
    </sheetView>
  </sheetViews>
  <sheetFormatPr defaultRowHeight="15" x14ac:dyDescent="0.25"/>
  <cols>
    <col min="1" max="1" width="15.7109375" bestFit="1" customWidth="1"/>
    <col min="2" max="2" width="50.28515625" customWidth="1"/>
    <col min="3" max="3" width="24.28515625" customWidth="1"/>
    <col min="4" max="4" width="18.28515625" customWidth="1"/>
    <col min="5" max="5" width="77" customWidth="1"/>
  </cols>
  <sheetData>
    <row r="1" spans="1:5" x14ac:dyDescent="0.25">
      <c r="A1" s="5" t="s">
        <v>18</v>
      </c>
      <c r="B1" s="6" t="s">
        <v>19</v>
      </c>
    </row>
    <row r="2" spans="1:5" ht="46.5" x14ac:dyDescent="0.25">
      <c r="A2" s="5" t="s">
        <v>20</v>
      </c>
      <c r="B2" s="6" t="s">
        <v>42</v>
      </c>
      <c r="E2" s="7" t="s">
        <v>21</v>
      </c>
    </row>
    <row r="3" spans="1:5" x14ac:dyDescent="0.25">
      <c r="A3" s="5" t="s">
        <v>22</v>
      </c>
      <c r="B3" s="8">
        <v>46055</v>
      </c>
      <c r="E3" s="9"/>
    </row>
    <row r="4" spans="1:5" x14ac:dyDescent="0.25">
      <c r="A4" s="5" t="s">
        <v>23</v>
      </c>
      <c r="B4" s="1" t="s">
        <v>59</v>
      </c>
      <c r="E4" s="10" t="s">
        <v>24</v>
      </c>
    </row>
    <row r="5" spans="1:5" x14ac:dyDescent="0.25">
      <c r="E5" s="11" t="s">
        <v>25</v>
      </c>
    </row>
    <row r="6" spans="1:5" ht="15.75" thickBot="1" x14ac:dyDescent="0.3">
      <c r="B6" s="2" t="s">
        <v>26</v>
      </c>
      <c r="C6" s="2" t="s">
        <v>27</v>
      </c>
      <c r="D6" s="2"/>
    </row>
    <row r="7" spans="1:5" x14ac:dyDescent="0.25">
      <c r="A7" s="3">
        <v>1</v>
      </c>
      <c r="B7" s="1" t="s">
        <v>51</v>
      </c>
      <c r="C7" s="12">
        <f>SUM('Onderdelen opdracht'!E19+'Onderdelen opdracht'!E27+'Onderdelen opdracht'!C37)</f>
        <v>0</v>
      </c>
    </row>
    <row r="8" spans="1:5" x14ac:dyDescent="0.25">
      <c r="A8" s="3"/>
      <c r="B8" s="4"/>
      <c r="C8" s="13"/>
    </row>
    <row r="9" spans="1:5" x14ac:dyDescent="0.25">
      <c r="A9" s="3">
        <v>2</v>
      </c>
      <c r="B9" s="1" t="s">
        <v>28</v>
      </c>
      <c r="C9" s="16">
        <v>0</v>
      </c>
    </row>
    <row r="10" spans="1:5" x14ac:dyDescent="0.25">
      <c r="A10" s="3"/>
      <c r="C10" s="14"/>
    </row>
    <row r="11" spans="1:5" x14ac:dyDescent="0.25">
      <c r="A11" s="3">
        <v>3</v>
      </c>
      <c r="B11" s="1" t="s">
        <v>29</v>
      </c>
      <c r="C11" s="15">
        <f>C7-C9</f>
        <v>0</v>
      </c>
    </row>
  </sheetData>
  <sheetProtection algorithmName="SHA-512" hashValue="5j7MnYCY6MbGFFce7kGzFx3AVM8zKYUx+vY/6+z2HDtg8ZkUVx9AI5kSDylq41WJHnWuo83z94urriWj6Zomww==" saltValue="fYMJ9HUymWQB1adM/KboP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525D-091D-4797-8CF6-9350347B2CE7}">
  <dimension ref="A1:M41"/>
  <sheetViews>
    <sheetView tabSelected="1" topLeftCell="A18" zoomScale="80" zoomScaleNormal="80" workbookViewId="0">
      <selection activeCell="B40" sqref="B40"/>
    </sheetView>
  </sheetViews>
  <sheetFormatPr defaultColWidth="8.7109375" defaultRowHeight="14.25" x14ac:dyDescent="0.2"/>
  <cols>
    <col min="1" max="1" width="69.42578125" style="56" bestFit="1" customWidth="1"/>
    <col min="2" max="2" width="25.5703125" style="14" customWidth="1"/>
    <col min="3" max="3" width="28.7109375" style="14" customWidth="1"/>
    <col min="4" max="4" width="28.5703125" style="14" customWidth="1"/>
    <col min="5" max="5" width="25.5703125" style="14" customWidth="1"/>
    <col min="6" max="6" width="8.7109375" style="14"/>
    <col min="7" max="7" width="19.7109375" style="14" bestFit="1" customWidth="1"/>
    <col min="8" max="8" width="119.28515625" style="14" customWidth="1"/>
    <col min="9" max="16384" width="8.7109375" style="14"/>
  </cols>
  <sheetData>
    <row r="1" spans="1:13" ht="19.5" x14ac:dyDescent="0.25">
      <c r="A1" s="17" t="s">
        <v>18</v>
      </c>
      <c r="B1" s="6" t="s">
        <v>19</v>
      </c>
      <c r="C1" s="18"/>
    </row>
    <row r="2" spans="1:13" ht="17.25" customHeight="1" x14ac:dyDescent="0.25">
      <c r="A2" s="17" t="s">
        <v>20</v>
      </c>
      <c r="B2" s="6" t="s">
        <v>42</v>
      </c>
      <c r="C2" s="19"/>
      <c r="D2" s="81" t="s">
        <v>24</v>
      </c>
      <c r="E2" s="81"/>
      <c r="F2" s="81"/>
    </row>
    <row r="3" spans="1:13" ht="15" customHeight="1" x14ac:dyDescent="0.2">
      <c r="A3" s="17" t="s">
        <v>22</v>
      </c>
      <c r="B3" s="8">
        <v>46055</v>
      </c>
      <c r="D3" s="82" t="s">
        <v>25</v>
      </c>
      <c r="E3" s="83"/>
      <c r="F3" s="84"/>
    </row>
    <row r="4" spans="1:13" ht="15" customHeight="1" x14ac:dyDescent="0.2">
      <c r="A4" s="17" t="s">
        <v>23</v>
      </c>
      <c r="B4" s="1" t="s">
        <v>59</v>
      </c>
      <c r="D4" s="20"/>
      <c r="E4" s="20"/>
      <c r="F4" s="20"/>
    </row>
    <row r="5" spans="1:13" ht="15" customHeight="1" x14ac:dyDescent="0.2">
      <c r="A5" s="14"/>
      <c r="C5" s="21"/>
    </row>
    <row r="6" spans="1:13" ht="25.15" customHeight="1" x14ac:dyDescent="0.2">
      <c r="A6" s="85" t="s">
        <v>30</v>
      </c>
      <c r="B6" s="85"/>
      <c r="C6" s="85"/>
      <c r="D6" s="85"/>
      <c r="E6" s="77" t="s">
        <v>47</v>
      </c>
      <c r="F6" s="22"/>
      <c r="G6" s="22"/>
      <c r="H6" s="22"/>
      <c r="I6" s="22"/>
      <c r="J6" s="22"/>
      <c r="K6" s="22"/>
      <c r="L6" s="22"/>
      <c r="M6" s="22"/>
    </row>
    <row r="7" spans="1:13" x14ac:dyDescent="0.2">
      <c r="A7" s="87"/>
      <c r="B7" s="23" t="s">
        <v>34</v>
      </c>
      <c r="C7" s="23" t="s">
        <v>40</v>
      </c>
      <c r="D7" s="23" t="s">
        <v>36</v>
      </c>
      <c r="E7" s="86"/>
      <c r="F7" s="24"/>
      <c r="G7" s="25"/>
    </row>
    <row r="8" spans="1:13" x14ac:dyDescent="0.2">
      <c r="A8" s="88"/>
      <c r="B8" s="26"/>
      <c r="C8" s="27" t="s">
        <v>35</v>
      </c>
      <c r="D8" s="27" t="s">
        <v>37</v>
      </c>
      <c r="E8" s="78"/>
      <c r="F8" s="24"/>
      <c r="G8" s="79" t="s">
        <v>41</v>
      </c>
      <c r="H8" s="80"/>
    </row>
    <row r="9" spans="1:13" ht="30" customHeight="1" x14ac:dyDescent="0.2">
      <c r="A9" s="28" t="s">
        <v>1</v>
      </c>
      <c r="B9" s="29">
        <v>450</v>
      </c>
      <c r="C9" s="29">
        <v>3600</v>
      </c>
      <c r="D9" s="29"/>
      <c r="E9" s="57">
        <v>0</v>
      </c>
      <c r="F9" s="30"/>
      <c r="G9" s="31" t="s">
        <v>11</v>
      </c>
      <c r="H9" s="32" t="s">
        <v>38</v>
      </c>
    </row>
    <row r="10" spans="1:13" ht="30" customHeight="1" x14ac:dyDescent="0.2">
      <c r="A10" s="28" t="s">
        <v>2</v>
      </c>
      <c r="B10" s="29">
        <v>40</v>
      </c>
      <c r="C10" s="29">
        <v>320</v>
      </c>
      <c r="D10" s="29"/>
      <c r="E10" s="57">
        <v>0</v>
      </c>
      <c r="F10" s="30"/>
      <c r="G10" s="31" t="s">
        <v>0</v>
      </c>
      <c r="H10" s="32" t="s">
        <v>39</v>
      </c>
    </row>
    <row r="11" spans="1:13" ht="30" customHeight="1" x14ac:dyDescent="0.2">
      <c r="A11" s="28" t="s">
        <v>3</v>
      </c>
      <c r="B11" s="29">
        <v>0</v>
      </c>
      <c r="C11" s="29">
        <v>150</v>
      </c>
      <c r="D11" s="29">
        <v>1100</v>
      </c>
      <c r="E11" s="57">
        <v>0</v>
      </c>
      <c r="F11" s="30"/>
      <c r="G11" s="31" t="s">
        <v>12</v>
      </c>
      <c r="H11" s="32" t="s">
        <v>13</v>
      </c>
    </row>
    <row r="12" spans="1:13" ht="30" customHeight="1" x14ac:dyDescent="0.2">
      <c r="A12" s="28" t="s">
        <v>4</v>
      </c>
      <c r="B12" s="29">
        <v>300</v>
      </c>
      <c r="C12" s="29">
        <v>2400</v>
      </c>
      <c r="D12" s="29"/>
      <c r="E12" s="57">
        <v>0</v>
      </c>
      <c r="F12" s="30"/>
      <c r="G12" s="33"/>
      <c r="H12" s="34"/>
    </row>
    <row r="13" spans="1:13" ht="30" customHeight="1" x14ac:dyDescent="0.2">
      <c r="A13" s="28" t="s">
        <v>5</v>
      </c>
      <c r="B13" s="29">
        <v>35</v>
      </c>
      <c r="C13" s="29">
        <v>280</v>
      </c>
      <c r="D13" s="29"/>
      <c r="E13" s="57">
        <v>0</v>
      </c>
      <c r="F13" s="30"/>
    </row>
    <row r="14" spans="1:13" ht="30" customHeight="1" x14ac:dyDescent="0.2">
      <c r="A14" s="28" t="s">
        <v>6</v>
      </c>
      <c r="B14" s="29">
        <v>260</v>
      </c>
      <c r="C14" s="29">
        <v>2080</v>
      </c>
      <c r="D14" s="29"/>
      <c r="E14" s="57">
        <v>0</v>
      </c>
      <c r="F14" s="30"/>
      <c r="G14" s="35"/>
    </row>
    <row r="15" spans="1:13" ht="30" customHeight="1" x14ac:dyDescent="0.2">
      <c r="A15" s="28" t="s">
        <v>7</v>
      </c>
      <c r="B15" s="29">
        <v>16</v>
      </c>
      <c r="C15" s="29">
        <v>128</v>
      </c>
      <c r="D15" s="29"/>
      <c r="E15" s="57">
        <v>0</v>
      </c>
      <c r="F15" s="30"/>
      <c r="G15" s="35"/>
    </row>
    <row r="16" spans="1:13" ht="30" customHeight="1" x14ac:dyDescent="0.2">
      <c r="A16" s="28" t="s">
        <v>8</v>
      </c>
      <c r="B16" s="29">
        <v>4</v>
      </c>
      <c r="C16" s="29">
        <v>32</v>
      </c>
      <c r="D16" s="29"/>
      <c r="E16" s="57">
        <v>0</v>
      </c>
      <c r="F16" s="30"/>
      <c r="G16" s="35"/>
    </row>
    <row r="17" spans="1:7" ht="30" customHeight="1" x14ac:dyDescent="0.2">
      <c r="A17" s="28" t="s">
        <v>9</v>
      </c>
      <c r="B17" s="29">
        <v>60</v>
      </c>
      <c r="C17" s="29">
        <v>480</v>
      </c>
      <c r="D17" s="29"/>
      <c r="E17" s="57">
        <v>0</v>
      </c>
      <c r="F17" s="30"/>
      <c r="G17" s="35"/>
    </row>
    <row r="18" spans="1:7" ht="30" customHeight="1" x14ac:dyDescent="0.2">
      <c r="A18" s="36" t="s">
        <v>10</v>
      </c>
      <c r="B18" s="29">
        <v>612</v>
      </c>
      <c r="C18" s="29">
        <v>4896</v>
      </c>
      <c r="D18" s="29"/>
      <c r="E18" s="58">
        <v>0</v>
      </c>
      <c r="F18" s="30"/>
      <c r="G18" s="35"/>
    </row>
    <row r="19" spans="1:7" ht="30" customHeight="1" x14ac:dyDescent="0.2">
      <c r="A19" s="37" t="s">
        <v>45</v>
      </c>
      <c r="B19" s="38">
        <f>SUM(B9:B18)</f>
        <v>1777</v>
      </c>
      <c r="C19" s="39">
        <f>SUM(C9:C18)</f>
        <v>14366</v>
      </c>
      <c r="D19" s="40"/>
      <c r="E19" s="41">
        <f>SUM(E9:E18)</f>
        <v>0</v>
      </c>
      <c r="F19" s="35"/>
    </row>
    <row r="20" spans="1:7" ht="15.6" customHeight="1" x14ac:dyDescent="0.2">
      <c r="A20" s="43"/>
      <c r="B20" s="44"/>
      <c r="C20" s="45"/>
      <c r="D20" s="46"/>
      <c r="E20" s="46"/>
      <c r="F20" s="35"/>
      <c r="G20" s="42"/>
    </row>
    <row r="21" spans="1:7" ht="25.15" customHeight="1" x14ac:dyDescent="0.2">
      <c r="A21" s="85" t="s">
        <v>31</v>
      </c>
      <c r="B21" s="85"/>
      <c r="C21" s="85"/>
      <c r="D21" s="85"/>
      <c r="E21" s="47" t="s">
        <v>47</v>
      </c>
    </row>
    <row r="22" spans="1:7" ht="25.15" customHeight="1" x14ac:dyDescent="0.2">
      <c r="A22" s="72" t="s">
        <v>46</v>
      </c>
      <c r="B22" s="72"/>
      <c r="C22" s="72"/>
      <c r="D22" s="72"/>
      <c r="E22" s="59">
        <v>0</v>
      </c>
    </row>
    <row r="23" spans="1:7" ht="25.15" customHeight="1" x14ac:dyDescent="0.2">
      <c r="A23" s="72" t="s">
        <v>32</v>
      </c>
      <c r="B23" s="72"/>
      <c r="C23" s="72"/>
      <c r="D23" s="72"/>
      <c r="E23" s="59">
        <v>0</v>
      </c>
    </row>
    <row r="24" spans="1:7" ht="25.15" customHeight="1" x14ac:dyDescent="0.2">
      <c r="A24" s="72" t="s">
        <v>50</v>
      </c>
      <c r="B24" s="72"/>
      <c r="C24" s="72"/>
      <c r="D24" s="72"/>
      <c r="E24" s="59">
        <v>0</v>
      </c>
    </row>
    <row r="25" spans="1:7" ht="25.15" customHeight="1" x14ac:dyDescent="0.2">
      <c r="A25" s="72" t="s">
        <v>33</v>
      </c>
      <c r="B25" s="72"/>
      <c r="C25" s="72"/>
      <c r="D25" s="72"/>
      <c r="E25" s="59">
        <v>0</v>
      </c>
    </row>
    <row r="26" spans="1:7" ht="25.15" customHeight="1" x14ac:dyDescent="0.2">
      <c r="A26" s="72" t="s">
        <v>49</v>
      </c>
      <c r="B26" s="72"/>
      <c r="C26" s="72"/>
      <c r="D26" s="72"/>
      <c r="E26" s="60">
        <v>0</v>
      </c>
    </row>
    <row r="27" spans="1:7" ht="25.15" customHeight="1" x14ac:dyDescent="0.2">
      <c r="A27" s="70" t="s">
        <v>44</v>
      </c>
      <c r="B27" s="70"/>
      <c r="C27" s="70"/>
      <c r="D27" s="71"/>
      <c r="E27" s="48">
        <f>SUM(E22:E26)</f>
        <v>0</v>
      </c>
    </row>
    <row r="28" spans="1:7" ht="20.100000000000001" customHeight="1" x14ac:dyDescent="0.2">
      <c r="A28" s="49"/>
      <c r="B28" s="49"/>
      <c r="C28" s="49"/>
      <c r="D28" s="49"/>
      <c r="E28" s="50"/>
    </row>
    <row r="29" spans="1:7" ht="25.15" customHeight="1" x14ac:dyDescent="0.2">
      <c r="A29" s="47" t="s">
        <v>43</v>
      </c>
      <c r="B29" s="75" t="s">
        <v>15</v>
      </c>
      <c r="C29" s="77" t="s">
        <v>47</v>
      </c>
    </row>
    <row r="30" spans="1:7" x14ac:dyDescent="0.2">
      <c r="A30" s="23" t="s">
        <v>14</v>
      </c>
      <c r="B30" s="76"/>
      <c r="C30" s="78"/>
    </row>
    <row r="31" spans="1:7" ht="15" thickBot="1" x14ac:dyDescent="0.25">
      <c r="A31" s="51" t="s">
        <v>52</v>
      </c>
      <c r="B31" s="52" t="s">
        <v>16</v>
      </c>
      <c r="C31" s="59">
        <v>0</v>
      </c>
    </row>
    <row r="32" spans="1:7" ht="15.75" thickTop="1" thickBot="1" x14ac:dyDescent="0.25">
      <c r="A32" s="53" t="s">
        <v>53</v>
      </c>
      <c r="B32" s="54" t="s">
        <v>16</v>
      </c>
      <c r="C32" s="61">
        <v>0</v>
      </c>
    </row>
    <row r="33" spans="1:5" ht="15.75" thickTop="1" thickBot="1" x14ac:dyDescent="0.25">
      <c r="A33" s="53" t="s">
        <v>54</v>
      </c>
      <c r="B33" s="54" t="s">
        <v>17</v>
      </c>
      <c r="C33" s="61">
        <v>0</v>
      </c>
    </row>
    <row r="34" spans="1:5" ht="15.75" thickTop="1" thickBot="1" x14ac:dyDescent="0.25">
      <c r="A34" s="53" t="s">
        <v>55</v>
      </c>
      <c r="B34" s="54" t="s">
        <v>17</v>
      </c>
      <c r="C34" s="61">
        <v>0</v>
      </c>
    </row>
    <row r="35" spans="1:5" ht="15.75" thickTop="1" thickBot="1" x14ac:dyDescent="0.25">
      <c r="A35" s="53" t="s">
        <v>56</v>
      </c>
      <c r="B35" s="54" t="s">
        <v>17</v>
      </c>
      <c r="C35" s="61">
        <v>0</v>
      </c>
    </row>
    <row r="36" spans="1:5" ht="15.75" customHeight="1" thickTop="1" thickBot="1" x14ac:dyDescent="0.25">
      <c r="A36" s="53" t="s">
        <v>57</v>
      </c>
      <c r="B36" s="54" t="s">
        <v>17</v>
      </c>
      <c r="C36" s="61">
        <v>0</v>
      </c>
    </row>
    <row r="37" spans="1:5" ht="30" customHeight="1" thickTop="1" x14ac:dyDescent="0.2">
      <c r="A37" s="73" t="s">
        <v>48</v>
      </c>
      <c r="B37" s="74"/>
      <c r="C37" s="55">
        <f>SUM(C31:C36)</f>
        <v>0</v>
      </c>
    </row>
    <row r="39" spans="1:5" ht="42.75" x14ac:dyDescent="0.2">
      <c r="A39" s="63" t="s">
        <v>58</v>
      </c>
      <c r="B39" s="64"/>
      <c r="C39" s="65">
        <f>E19/C19</f>
        <v>0</v>
      </c>
      <c r="E39" s="66"/>
    </row>
    <row r="40" spans="1:5" x14ac:dyDescent="0.2">
      <c r="A40" s="67" t="s">
        <v>60</v>
      </c>
      <c r="B40" s="68">
        <f>C19*1.05</f>
        <v>15084.300000000001</v>
      </c>
      <c r="C40" s="69"/>
      <c r="D40" s="62"/>
    </row>
    <row r="41" spans="1:5" x14ac:dyDescent="0.2">
      <c r="A41" s="67" t="s">
        <v>61</v>
      </c>
      <c r="B41" s="68">
        <f>C19*0.95</f>
        <v>13647.699999999999</v>
      </c>
      <c r="C41" s="69"/>
    </row>
  </sheetData>
  <sheetProtection algorithmName="SHA-512" hashValue="Q0v9zKiXa/SXxmB2i+3h1TM6+HXX1qf27uH6GkXzmjvtkoso057wsSw0owudbTZ/jOYYuMSpk5Misu8DKSd6sg==" saltValue="Lafa/sO8RQz7NWXEu72Cag==" spinCount="100000" sheet="1" objects="1" scenarios="1"/>
  <mergeCells count="16">
    <mergeCell ref="G8:H8"/>
    <mergeCell ref="A22:D22"/>
    <mergeCell ref="A23:D23"/>
    <mergeCell ref="A24:D24"/>
    <mergeCell ref="D2:F2"/>
    <mergeCell ref="D3:F3"/>
    <mergeCell ref="A21:D21"/>
    <mergeCell ref="A6:D6"/>
    <mergeCell ref="E6:E8"/>
    <mergeCell ref="A7:A8"/>
    <mergeCell ref="A27:D27"/>
    <mergeCell ref="A25:D25"/>
    <mergeCell ref="A26:D26"/>
    <mergeCell ref="A37:B37"/>
    <mergeCell ref="B29:B30"/>
    <mergeCell ref="C29:C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14FA12F7-1FC7-4992-A105-22ECFCA7D5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0C5F4B-3135-45DF-B9B6-AB0462B14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43228A-A6D5-41DA-B6F1-198DE9B1CED7}">
  <ds:schemaRefs>
    <ds:schemaRef ds:uri="http://purl.org/dc/elements/1.1/"/>
    <ds:schemaRef ds:uri="http://purl.org/dc/terms/"/>
    <ds:schemaRef ds:uri="http://purl.org/dc/dcmitype/"/>
    <ds:schemaRef ds:uri="2d99f15f-cf07-484e-a6b2-d764e48b776b"/>
    <ds:schemaRef ds:uri="bba25a7a-e915-4276-833c-6575bc1da02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blad</vt:lpstr>
      <vt:lpstr>Onderdelen opdracht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Tijmen Wobben</dc:creator>
  <cp:lastModifiedBy>Kuling-Bakker, J (Jacqueline)</cp:lastModifiedBy>
  <dcterms:created xsi:type="dcterms:W3CDTF">2026-01-14T13:57:59Z</dcterms:created>
  <dcterms:modified xsi:type="dcterms:W3CDTF">2026-03-03T11:07:44Z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