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d.sharepoint.com/sites/afd-team-inkoop-lopende-projecten/Gedeelde documenten/General/GDD/250201GDD Verhuisdiensten Dordthuis/02 Aanbestedingsstukken/Concept/"/>
    </mc:Choice>
  </mc:AlternateContent>
  <xr:revisionPtr revIDLastSave="60" documentId="8_{6605F6DC-2B3E-4E8B-AABC-4F09ACB3B52C}" xr6:coauthVersionLast="47" xr6:coauthVersionMax="47" xr10:uidLastSave="{B4465367-2756-4979-A699-8B32E8A3D4ED}"/>
  <workbookProtection workbookAlgorithmName="SHA-512" workbookHashValue="AlUtqkRvqemvoW1oPScEwABF0V2Ld0hwkNRof30P01xYOJ5332GNJk/kM0La2butQrhgwiMUXY0l7XqlyCHlTA==" workbookSaltValue="GnQE2uuumqMvXeXIpHRugg==" workbookSpinCount="100000" lockStructure="1"/>
  <bookViews>
    <workbookView xWindow="-120" yWindow="-120" windowWidth="29040" windowHeight="15720" xr2:uid="{B1533759-A7F2-46ED-9D79-A63B9FEBBC81}"/>
  </bookViews>
  <sheets>
    <sheet name="Totaal blad" sheetId="4" r:id="rId1"/>
    <sheet name="Onderdelen opdracht" sheetId="6" r:id="rId2"/>
    <sheet name="Tarieven" sheetId="7" r:id="rId3"/>
  </sheets>
  <definedNames>
    <definedName name="_Toc219450140" localSheetId="1">'Onderdelen opdracht'!#REF!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6" l="1"/>
  <c r="E27" i="6"/>
  <c r="E19" i="6"/>
  <c r="F15" i="7"/>
  <c r="F21" i="7"/>
  <c r="F20" i="7"/>
  <c r="F19" i="7"/>
  <c r="F18" i="7"/>
  <c r="F17" i="7"/>
  <c r="F16" i="7"/>
  <c r="F14" i="7"/>
  <c r="F13" i="7"/>
  <c r="B19" i="6"/>
  <c r="C19" i="6"/>
  <c r="F22" i="7" l="1"/>
  <c r="C8" i="4" s="1"/>
  <c r="C7" i="4"/>
  <c r="C12" i="4" l="1"/>
</calcChain>
</file>

<file path=xl/sharedStrings.xml><?xml version="1.0" encoding="utf-8"?>
<sst xmlns="http://schemas.openxmlformats.org/spreadsheetml/2006/main" count="116" uniqueCount="85">
  <si>
    <t>Kengetal</t>
  </si>
  <si>
    <t>Gemeente Dordrecht</t>
  </si>
  <si>
    <t>Bibliotheek werkplekken</t>
  </si>
  <si>
    <t>Bibliotheek collectie</t>
  </si>
  <si>
    <t>Bedrijfsvoering Drechtsteden</t>
  </si>
  <si>
    <t>Sociale Dienst (Front)</t>
  </si>
  <si>
    <t>Sociale Dienst (Back)</t>
  </si>
  <si>
    <t>Dordrecht Marketing &amp; VVV</t>
  </si>
  <si>
    <t>VVV Winkel</t>
  </si>
  <si>
    <t>GBD</t>
  </si>
  <si>
    <t>Overige partners/ Flexpool</t>
  </si>
  <si>
    <t>Maximale omvang</t>
  </si>
  <si>
    <t>Specialistische elementen</t>
  </si>
  <si>
    <t>De genoemde volumes zijn inclusief genoemde "specialistische verhuiselementen", zoals de archeologische vondsten en de bijzondere objecten.</t>
  </si>
  <si>
    <t>Locatie</t>
  </si>
  <si>
    <t>Opleverstatus</t>
  </si>
  <si>
    <t>Leeg</t>
  </si>
  <si>
    <t>Bezemschoon</t>
  </si>
  <si>
    <t xml:space="preserve">Onderwerp : </t>
  </si>
  <si>
    <t>Prijzenblad</t>
  </si>
  <si>
    <t xml:space="preserve">Discipline : </t>
  </si>
  <si>
    <t xml:space="preserve">Inschrijver/ Opdrachtnemer is zelf verantwoordelijk voor het correct verwijzen, opsommen, totaliseren van regels en kolommen. De benodigde formules en verwijzingen zijn door Inschrijver/ Opdrachtnemer zelf aan te brengen en te controleren op correctheid. </t>
  </si>
  <si>
    <t xml:space="preserve">Datum : </t>
  </si>
  <si>
    <t xml:space="preserve">Versie : </t>
  </si>
  <si>
    <t>Geel gemarkeerde cellen in te vullen door Inschrijver</t>
  </si>
  <si>
    <t>Rood gemarkeerde cellen niet bewerken</t>
  </si>
  <si>
    <t>Post</t>
  </si>
  <si>
    <t>Euro (€)</t>
  </si>
  <si>
    <t>Eenmalige projectkorting</t>
  </si>
  <si>
    <t>Inschrijfsom EMVI</t>
  </si>
  <si>
    <t>Eenheid</t>
  </si>
  <si>
    <t>Verhuizer</t>
  </si>
  <si>
    <t>Projectleider</t>
  </si>
  <si>
    <t>Kilometervergoeding (tussen te verhuizen panden, via google maps) verhuiswagen groot, kosten exclusief personeel/manuren</t>
  </si>
  <si>
    <t>Kilometervergoeding (tussen te verhuizen panden, via google maps) verhuiswagen klein, kosten exclusief personeel/manuren</t>
  </si>
  <si>
    <t>Onderdelen opdracht</t>
  </si>
  <si>
    <t>Overige kosten</t>
  </si>
  <si>
    <t>Gebouw bescherming (liften, deuren, vloer etc.)</t>
  </si>
  <si>
    <t>Overwerktoeslag op werkdagen;</t>
  </si>
  <si>
    <t>%</t>
  </si>
  <si>
    <t>Overwerktoeslag op zaterdag;</t>
  </si>
  <si>
    <t>Overwerktoeslag op zon- en feestdagen.</t>
  </si>
  <si>
    <t>Omschrijving</t>
  </si>
  <si>
    <t>Per uur</t>
  </si>
  <si>
    <t>Chauffeur</t>
  </si>
  <si>
    <t>Heftruck chauffeur</t>
  </si>
  <si>
    <t>Per dag</t>
  </si>
  <si>
    <t>Archeologisch verpakkingsmateriaal</t>
  </si>
  <si>
    <t>Aantal FTE</t>
  </si>
  <si>
    <t>(FTE * 8 m3)</t>
  </si>
  <si>
    <t xml:space="preserve"> Aantal M1</t>
  </si>
  <si>
    <t>Strekkende meters collectie</t>
  </si>
  <si>
    <r>
      <t xml:space="preserve">Hoewel het medewerkersbestand </t>
    </r>
    <r>
      <rPr>
        <b/>
        <sz val="8"/>
        <color theme="1"/>
        <rFont val="Verdana"/>
        <family val="2"/>
      </rPr>
      <t>1.165 FTE</t>
    </r>
    <r>
      <rPr>
        <sz val="8"/>
        <color theme="1"/>
        <rFont val="Verdana"/>
        <family val="2"/>
      </rPr>
      <t xml:space="preserve"> bedraagt, is de verhuizing gecalculeerd op het totale bestand van </t>
    </r>
    <r>
      <rPr>
        <b/>
        <sz val="8"/>
        <color theme="1"/>
        <rFont val="Verdana"/>
        <family val="2"/>
      </rPr>
      <t>1.777 medewerkers</t>
    </r>
    <r>
      <rPr>
        <sz val="8"/>
        <color theme="1"/>
        <rFont val="Verdana"/>
        <family val="2"/>
      </rPr>
      <t>. De inschrijver dient de logistieke middelen (wagens, kratten, personeel) af te stemmen op het aantal personen en het daaruit voortvloeiende volume van ca. 14.366 m</t>
    </r>
    <r>
      <rPr>
        <vertAlign val="superscript"/>
        <sz val="8"/>
        <color theme="1"/>
        <rFont val="Verdana"/>
        <family val="2"/>
      </rPr>
      <t>3</t>
    </r>
    <r>
      <rPr>
        <sz val="8"/>
        <color theme="1"/>
        <rFont val="Verdana"/>
        <family val="2"/>
      </rPr>
      <t>.</t>
    </r>
  </si>
  <si>
    <r>
      <t>Het gehanteerde kengetal van max. 8 m</t>
    </r>
    <r>
      <rPr>
        <vertAlign val="superscript"/>
        <sz val="8"/>
        <color theme="1"/>
        <rFont val="Verdana"/>
        <family val="2"/>
      </rPr>
      <t xml:space="preserve">3 </t>
    </r>
    <r>
      <rPr>
        <sz val="8"/>
        <color theme="1"/>
        <rFont val="Verdana"/>
        <family val="2"/>
      </rPr>
      <t>is inclusief kantoorinrichting, persoonlijke bezittingen, algemene kastruimte, archiefmeters op de afdelingen en specialistische verhuiselementen.</t>
    </r>
  </si>
  <si>
    <t>Aantal M³</t>
  </si>
  <si>
    <t>Toelichting volgens PvE&amp;W:</t>
  </si>
  <si>
    <t>Verhuisdiensten</t>
  </si>
  <si>
    <t>Leeg en bezemschoon opleveren van te verlaten panden</t>
  </si>
  <si>
    <t>Totale overige kosten</t>
  </si>
  <si>
    <t xml:space="preserve">Totalen </t>
  </si>
  <si>
    <t>Voorbereiding verhuizing projectleider</t>
  </si>
  <si>
    <t>Kosten</t>
  </si>
  <si>
    <t>Totale kosten oplevering van te verlaten panden</t>
  </si>
  <si>
    <t>Afsluitbare bakken ICT middelen</t>
  </si>
  <si>
    <t>Eventuele terreinbescherming (bijvoorbeeld: platen t.b.v. kraan)</t>
  </si>
  <si>
    <t>Totaal onderdelen opdracht</t>
  </si>
  <si>
    <t>Kosten in € excl. BTW</t>
  </si>
  <si>
    <t>Bakwagen excl. chauffeur (vanaf 18m3)</t>
  </si>
  <si>
    <t>Voorman</t>
  </si>
  <si>
    <t>Per KM</t>
  </si>
  <si>
    <t xml:space="preserve">Eenheidsprijs </t>
  </si>
  <si>
    <t>Werktijden zijn maandag t/m vrijdag van 07.00-19.00 uur</t>
  </si>
  <si>
    <t>Stadskantoor</t>
  </si>
  <si>
    <t>De Hellingen</t>
  </si>
  <si>
    <t>Noordendijk</t>
  </si>
  <si>
    <t xml:space="preserve">Sliedrecht </t>
  </si>
  <si>
    <t>VVV/Dordrecht Marketing</t>
  </si>
  <si>
    <t>Bibliotheek Centrum</t>
  </si>
  <si>
    <t>Definitief 1.0</t>
  </si>
  <si>
    <t>Fictieve aantallen</t>
  </si>
  <si>
    <t>Totaal tarieven</t>
  </si>
  <si>
    <t>Totaal tarieven (o.b.v. fictieve aantallen)</t>
  </si>
  <si>
    <t>Optionele verhuizing locatie Drechtwerk</t>
  </si>
  <si>
    <t>De Inschrijver dient de volgende gegevens te verstrekken voor:</t>
  </si>
  <si>
    <t>Verhuisdiensten Dordthuis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</si>
</sst>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.0_ ;[Red]\-#,##0.0\ "/>
    <numFmt numFmtId="165" formatCode="#,##0_ ;[Red]\-#,##0\ "/>
    <numFmt numFmtId="166" formatCode="_ [$€-2]\ * #,##0.00_ ;_ [$€-2]\ * \-#,##0.00_ ;_ [$€-2]\ * &quot;-&quot;??_ ;_ @_ "/>
    <numFmt numFmtId="167" formatCode="_ * #,##0_ ;_ * \-#,##0_ ;_ * &quot;-&quot;??_ ;_ @_ "/>
    <numFmt numFmtId="168" formatCode="_ &quot;€&quot;\ * #,##0_ ;_ &quot;€&quot;\ * \-#,##0_ ;_ &quot;€&quot;\ * &quot;-&quot;??_ ;_ @_ "/>
    <numFmt numFmtId="169" formatCode="&quot;€&quot;\ #,##0"/>
    <numFmt numFmtId="170" formatCode="&quot;€&quot;\ #,##0.0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name val="Univers"/>
      <family val="2"/>
    </font>
    <font>
      <sz val="11"/>
      <name val="Verdana"/>
      <family val="2"/>
    </font>
    <font>
      <b/>
      <sz val="11"/>
      <color rgb="FF007BC0"/>
      <name val="Verdana"/>
      <family val="2"/>
    </font>
    <font>
      <sz val="9"/>
      <color theme="1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1"/>
      <color rgb="FF000000"/>
      <name val="Verdana"/>
      <family val="2"/>
    </font>
    <font>
      <u/>
      <sz val="11"/>
      <color indexed="8"/>
      <name val="Verdana"/>
      <family val="2"/>
    </font>
    <font>
      <u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rgb="FF000000"/>
      <name val="Verdana"/>
      <family val="2"/>
    </font>
    <font>
      <b/>
      <sz val="16"/>
      <color rgb="FF000000"/>
      <name val="Verdana"/>
      <family val="2"/>
    </font>
    <font>
      <b/>
      <sz val="11"/>
      <color theme="1"/>
      <name val="Verdana"/>
      <family val="2"/>
    </font>
    <font>
      <b/>
      <sz val="11"/>
      <color theme="0"/>
      <name val="Verdana"/>
      <family val="2"/>
    </font>
    <font>
      <i/>
      <sz val="10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vertAlign val="superscript"/>
      <sz val="8"/>
      <color theme="1"/>
      <name val="Verdana"/>
      <family val="2"/>
    </font>
    <font>
      <i/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double">
        <color indexed="64"/>
      </top>
      <bottom style="thin">
        <color rgb="FF000000"/>
      </bottom>
      <diagonal/>
    </border>
    <border>
      <left/>
      <right style="thin">
        <color rgb="FFFF0000"/>
      </right>
      <top style="double">
        <color indexed="64"/>
      </top>
      <bottom style="thin">
        <color rgb="FF00000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2" fillId="0" borderId="0">
      <alignment vertical="center"/>
      <protection locked="0"/>
    </xf>
  </cellStyleXfs>
  <cellXfs count="92">
    <xf numFmtId="0" fontId="0" fillId="0" borderId="0" xfId="0"/>
    <xf numFmtId="164" fontId="6" fillId="0" borderId="0" xfId="3" applyFont="1" applyProtection="1">
      <alignment vertical="center"/>
    </xf>
    <xf numFmtId="164" fontId="7" fillId="0" borderId="2" xfId="3" applyFont="1" applyBorder="1" applyProtection="1">
      <alignment vertical="center"/>
    </xf>
    <xf numFmtId="165" fontId="6" fillId="0" borderId="0" xfId="3" applyNumberFormat="1" applyFont="1" applyProtection="1">
      <alignment vertical="center"/>
    </xf>
    <xf numFmtId="164" fontId="9" fillId="0" borderId="0" xfId="3" applyFont="1" applyProtection="1">
      <alignment vertical="center"/>
    </xf>
    <xf numFmtId="164" fontId="3" fillId="0" borderId="0" xfId="3" applyFont="1" applyAlignment="1" applyProtection="1">
      <alignment horizontal="right" vertical="center"/>
    </xf>
    <xf numFmtId="164" fontId="4" fillId="0" borderId="0" xfId="3" applyFont="1" applyProtection="1">
      <alignment vertical="center"/>
    </xf>
    <xf numFmtId="0" fontId="0" fillId="0" borderId="0" xfId="0" applyProtection="1"/>
    <xf numFmtId="0" fontId="5" fillId="0" borderId="0" xfId="0" applyFont="1" applyAlignment="1" applyProtection="1">
      <alignment wrapText="1"/>
    </xf>
    <xf numFmtId="14" fontId="3" fillId="0" borderId="0" xfId="0" applyNumberFormat="1" applyFont="1" applyAlignment="1" applyProtection="1">
      <alignment horizontal="left" vertical="center"/>
    </xf>
    <xf numFmtId="0" fontId="5" fillId="0" borderId="0" xfId="0" applyFont="1" applyProtection="1"/>
    <xf numFmtId="0" fontId="5" fillId="2" borderId="0" xfId="0" applyFont="1" applyFill="1" applyProtection="1"/>
    <xf numFmtId="0" fontId="5" fillId="0" borderId="1" xfId="0" applyFont="1" applyBorder="1" applyProtection="1"/>
    <xf numFmtId="166" fontId="8" fillId="0" borderId="1" xfId="0" applyNumberFormat="1" applyFont="1" applyBorder="1" applyProtection="1"/>
    <xf numFmtId="166" fontId="10" fillId="0" borderId="0" xfId="0" applyNumberFormat="1" applyFont="1" applyProtection="1"/>
    <xf numFmtId="0" fontId="11" fillId="0" borderId="0" xfId="0" applyFont="1" applyProtection="1"/>
    <xf numFmtId="166" fontId="11" fillId="0" borderId="1" xfId="0" applyNumberFormat="1" applyFont="1" applyBorder="1" applyProtection="1"/>
    <xf numFmtId="166" fontId="11" fillId="2" borderId="0" xfId="0" applyNumberFormat="1" applyFont="1" applyFill="1" applyProtection="1">
      <protection locked="0"/>
    </xf>
    <xf numFmtId="164" fontId="3" fillId="0" borderId="0" xfId="3" applyFont="1" applyAlignment="1" applyProtection="1">
      <alignment horizontal="left" vertical="center"/>
    </xf>
    <xf numFmtId="0" fontId="13" fillId="0" borderId="0" xfId="0" applyFont="1" applyProtection="1"/>
    <xf numFmtId="0" fontId="13" fillId="0" borderId="0" xfId="0" applyFont="1" applyAlignment="1" applyProtection="1">
      <alignment wrapText="1"/>
    </xf>
    <xf numFmtId="0" fontId="5" fillId="2" borderId="0" xfId="0" applyFont="1" applyFill="1" applyAlignment="1" applyProtection="1">
      <alignment horizontal="center"/>
    </xf>
    <xf numFmtId="0" fontId="5" fillId="0" borderId="12" xfId="0" applyFont="1" applyBorder="1" applyAlignment="1" applyProtection="1">
      <alignment horizontal="center"/>
    </xf>
    <xf numFmtId="0" fontId="5" fillId="0" borderId="13" xfId="0" applyFont="1" applyBorder="1" applyAlignment="1" applyProtection="1">
      <alignment horizontal="center"/>
    </xf>
    <xf numFmtId="0" fontId="5" fillId="0" borderId="14" xfId="0" applyFont="1" applyBorder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12" fillId="3" borderId="3" xfId="0" applyFont="1" applyFill="1" applyBorder="1" applyAlignment="1" applyProtection="1">
      <alignment horizontal="left" vertical="top" wrapText="1"/>
    </xf>
    <xf numFmtId="0" fontId="12" fillId="3" borderId="4" xfId="0" applyFont="1" applyFill="1" applyBorder="1" applyAlignment="1" applyProtection="1">
      <alignment horizontal="left" vertical="top" wrapText="1"/>
    </xf>
    <xf numFmtId="14" fontId="11" fillId="0" borderId="0" xfId="0" applyNumberFormat="1" applyFont="1" applyAlignment="1" applyProtection="1">
      <alignment horizontal="center" wrapText="1"/>
    </xf>
    <xf numFmtId="0" fontId="12" fillId="3" borderId="4" xfId="0" applyFont="1" applyFill="1" applyBorder="1" applyAlignment="1" applyProtection="1">
      <alignment horizontal="center" wrapText="1"/>
    </xf>
    <xf numFmtId="0" fontId="14" fillId="3" borderId="3" xfId="0" applyFont="1" applyFill="1" applyBorder="1" applyProtection="1"/>
    <xf numFmtId="0" fontId="12" fillId="3" borderId="16" xfId="0" applyFont="1" applyFill="1" applyBorder="1" applyAlignment="1" applyProtection="1">
      <alignment horizontal="left" vertical="top" wrapText="1"/>
    </xf>
    <xf numFmtId="0" fontId="14" fillId="0" borderId="0" xfId="0" applyFont="1" applyProtection="1"/>
    <xf numFmtId="0" fontId="14" fillId="0" borderId="0" xfId="0" applyFont="1" applyAlignment="1" applyProtection="1">
      <alignment horizontal="center"/>
    </xf>
    <xf numFmtId="0" fontId="12" fillId="3" borderId="8" xfId="0" applyFont="1" applyFill="1" applyBorder="1" applyAlignment="1" applyProtection="1">
      <alignment horizontal="center" wrapText="1"/>
    </xf>
    <xf numFmtId="0" fontId="20" fillId="3" borderId="7" xfId="0" applyFont="1" applyFill="1" applyBorder="1" applyAlignment="1" applyProtection="1">
      <alignment horizontal="center" vertical="center" wrapText="1"/>
    </xf>
    <xf numFmtId="0" fontId="20" fillId="3" borderId="3" xfId="0" applyFont="1" applyFill="1" applyBorder="1" applyAlignment="1" applyProtection="1">
      <alignment vertical="center" wrapText="1"/>
    </xf>
    <xf numFmtId="0" fontId="12" fillId="3" borderId="8" xfId="0" applyFont="1" applyFill="1" applyBorder="1" applyAlignment="1" applyProtection="1">
      <alignment horizontal="left" vertical="top" wrapText="1"/>
    </xf>
    <xf numFmtId="0" fontId="14" fillId="0" borderId="9" xfId="0" applyFont="1" applyBorder="1" applyAlignment="1" applyProtection="1">
      <alignment horizontal="center" vertical="center" wrapText="1"/>
    </xf>
    <xf numFmtId="0" fontId="14" fillId="0" borderId="7" xfId="0" applyFont="1" applyBorder="1" applyAlignment="1" applyProtection="1">
      <alignment horizontal="center" vertical="center" wrapText="1"/>
    </xf>
    <xf numFmtId="0" fontId="11" fillId="3" borderId="9" xfId="0" applyFont="1" applyFill="1" applyBorder="1" applyAlignment="1" applyProtection="1">
      <alignment wrapText="1"/>
    </xf>
    <xf numFmtId="3" fontId="3" fillId="0" borderId="3" xfId="0" applyNumberFormat="1" applyFont="1" applyBorder="1" applyAlignment="1" applyProtection="1">
      <alignment horizontal="right"/>
    </xf>
    <xf numFmtId="169" fontId="11" fillId="0" borderId="0" xfId="2" applyNumberFormat="1" applyFont="1" applyFill="1" applyBorder="1" applyProtection="1"/>
    <xf numFmtId="0" fontId="17" fillId="0" borderId="3" xfId="0" applyFont="1" applyBorder="1" applyAlignment="1" applyProtection="1">
      <alignment vertical="center" wrapText="1"/>
    </xf>
    <xf numFmtId="0" fontId="18" fillId="0" borderId="3" xfId="0" applyFont="1" applyBorder="1" applyAlignment="1" applyProtection="1">
      <alignment vertical="top" wrapText="1"/>
    </xf>
    <xf numFmtId="0" fontId="17" fillId="0" borderId="0" xfId="0" applyFont="1" applyAlignment="1" applyProtection="1">
      <alignment vertical="center" wrapText="1"/>
    </xf>
    <xf numFmtId="0" fontId="18" fillId="0" borderId="0" xfId="0" applyFont="1" applyAlignment="1" applyProtection="1">
      <alignment vertical="top" wrapText="1"/>
    </xf>
    <xf numFmtId="44" fontId="11" fillId="0" borderId="0" xfId="2" applyFont="1" applyFill="1" applyBorder="1" applyProtection="1"/>
    <xf numFmtId="0" fontId="11" fillId="3" borderId="4" xfId="0" applyFont="1" applyFill="1" applyBorder="1" applyAlignment="1" applyProtection="1">
      <alignment wrapText="1"/>
    </xf>
    <xf numFmtId="0" fontId="15" fillId="4" borderId="5" xfId="0" applyFont="1" applyFill="1" applyBorder="1" applyAlignment="1" applyProtection="1">
      <alignment wrapText="1"/>
    </xf>
    <xf numFmtId="167" fontId="15" fillId="4" borderId="6" xfId="1" applyNumberFormat="1" applyFont="1" applyFill="1" applyBorder="1" applyAlignment="1" applyProtection="1">
      <alignment horizontal="right"/>
    </xf>
    <xf numFmtId="167" fontId="15" fillId="4" borderId="10" xfId="1" applyNumberFormat="1" applyFont="1" applyFill="1" applyBorder="1" applyAlignment="1" applyProtection="1">
      <alignment horizontal="right"/>
    </xf>
    <xf numFmtId="167" fontId="15" fillId="4" borderId="5" xfId="1" applyNumberFormat="1" applyFont="1" applyFill="1" applyBorder="1" applyAlignment="1" applyProtection="1">
      <alignment horizontal="right"/>
    </xf>
    <xf numFmtId="169" fontId="15" fillId="4" borderId="1" xfId="2" applyNumberFormat="1" applyFont="1" applyFill="1" applyBorder="1" applyAlignment="1" applyProtection="1">
      <alignment horizontal="right"/>
    </xf>
    <xf numFmtId="44" fontId="11" fillId="0" borderId="0" xfId="0" applyNumberFormat="1" applyFont="1" applyProtection="1"/>
    <xf numFmtId="0" fontId="14" fillId="0" borderId="0" xfId="0" applyFont="1" applyAlignment="1" applyProtection="1">
      <alignment wrapText="1"/>
    </xf>
    <xf numFmtId="170" fontId="14" fillId="0" borderId="0" xfId="0" applyNumberFormat="1" applyFont="1" applyAlignment="1" applyProtection="1">
      <alignment horizontal="center"/>
    </xf>
    <xf numFmtId="170" fontId="16" fillId="0" borderId="0" xfId="0" applyNumberFormat="1" applyFont="1" applyAlignment="1" applyProtection="1">
      <alignment horizontal="center"/>
    </xf>
    <xf numFmtId="168" fontId="11" fillId="0" borderId="0" xfId="0" applyNumberFormat="1" applyFont="1" applyAlignment="1" applyProtection="1">
      <alignment horizontal="center"/>
    </xf>
    <xf numFmtId="0" fontId="12" fillId="3" borderId="3" xfId="0" applyFont="1" applyFill="1" applyBorder="1" applyAlignment="1" applyProtection="1">
      <alignment vertical="top" wrapText="1"/>
    </xf>
    <xf numFmtId="0" fontId="3" fillId="3" borderId="3" xfId="0" applyFont="1" applyFill="1" applyBorder="1" applyAlignment="1" applyProtection="1">
      <alignment horizontal="left" vertical="top" wrapText="1"/>
    </xf>
    <xf numFmtId="0" fontId="15" fillId="4" borderId="3" xfId="0" applyFont="1" applyFill="1" applyBorder="1" applyAlignment="1" applyProtection="1">
      <alignment horizontal="left" wrapText="1"/>
    </xf>
    <xf numFmtId="0" fontId="15" fillId="4" borderId="9" xfId="0" applyFont="1" applyFill="1" applyBorder="1" applyAlignment="1" applyProtection="1">
      <alignment horizontal="left" wrapText="1"/>
    </xf>
    <xf numFmtId="169" fontId="15" fillId="4" borderId="1" xfId="0" applyNumberFormat="1" applyFont="1" applyFill="1" applyBorder="1" applyAlignment="1" applyProtection="1">
      <alignment wrapText="1"/>
    </xf>
    <xf numFmtId="0" fontId="14" fillId="0" borderId="0" xfId="0" applyFont="1" applyAlignment="1" applyProtection="1">
      <alignment horizontal="left" vertical="top" wrapText="1"/>
    </xf>
    <xf numFmtId="169" fontId="14" fillId="0" borderId="0" xfId="2" applyNumberFormat="1" applyFont="1" applyFill="1" applyBorder="1" applyAlignment="1" applyProtection="1">
      <alignment horizontal="right" vertical="top"/>
    </xf>
    <xf numFmtId="0" fontId="14" fillId="3" borderId="4" xfId="0" applyFont="1" applyFill="1" applyBorder="1" applyAlignment="1" applyProtection="1">
      <alignment horizontal="left" vertical="top"/>
    </xf>
    <xf numFmtId="0" fontId="14" fillId="3" borderId="8" xfId="0" applyFont="1" applyFill="1" applyBorder="1" applyAlignment="1" applyProtection="1">
      <alignment horizontal="left" vertical="top"/>
    </xf>
    <xf numFmtId="0" fontId="11" fillId="3" borderId="4" xfId="0" applyFont="1" applyFill="1" applyBorder="1" applyAlignment="1" applyProtection="1">
      <alignment vertical="top" wrapText="1"/>
    </xf>
    <xf numFmtId="0" fontId="11" fillId="5" borderId="4" xfId="0" applyFont="1" applyFill="1" applyBorder="1" applyAlignment="1" applyProtection="1">
      <alignment vertical="top"/>
    </xf>
    <xf numFmtId="0" fontId="11" fillId="3" borderId="15" xfId="0" applyFont="1" applyFill="1" applyBorder="1" applyAlignment="1" applyProtection="1">
      <alignment vertical="top" wrapText="1"/>
    </xf>
    <xf numFmtId="0" fontId="11" fillId="5" borderId="15" xfId="0" applyFont="1" applyFill="1" applyBorder="1" applyAlignment="1" applyProtection="1">
      <alignment vertical="top"/>
    </xf>
    <xf numFmtId="0" fontId="15" fillId="4" borderId="17" xfId="0" applyFont="1" applyFill="1" applyBorder="1" applyAlignment="1" applyProtection="1">
      <alignment horizontal="left" wrapText="1"/>
    </xf>
    <xf numFmtId="0" fontId="15" fillId="4" borderId="18" xfId="0" applyFont="1" applyFill="1" applyBorder="1" applyAlignment="1" applyProtection="1">
      <alignment horizontal="left" wrapText="1"/>
    </xf>
    <xf numFmtId="169" fontId="15" fillId="4" borderId="19" xfId="0" applyNumberFormat="1" applyFont="1" applyFill="1" applyBorder="1" applyAlignment="1" applyProtection="1">
      <alignment wrapText="1"/>
    </xf>
    <xf numFmtId="0" fontId="11" fillId="0" borderId="0" xfId="0" applyFont="1" applyAlignment="1" applyProtection="1">
      <alignment wrapText="1"/>
    </xf>
    <xf numFmtId="169" fontId="11" fillId="2" borderId="3" xfId="2" applyNumberFormat="1" applyFont="1" applyFill="1" applyBorder="1" applyAlignment="1" applyProtection="1">
      <alignment horizontal="right"/>
      <protection locked="0"/>
    </xf>
    <xf numFmtId="169" fontId="11" fillId="2" borderId="4" xfId="2" applyNumberFormat="1" applyFont="1" applyFill="1" applyBorder="1" applyAlignment="1" applyProtection="1">
      <alignment horizontal="right"/>
      <protection locked="0"/>
    </xf>
    <xf numFmtId="169" fontId="11" fillId="2" borderId="3" xfId="2" applyNumberFormat="1" applyFont="1" applyFill="1" applyBorder="1" applyAlignment="1" applyProtection="1">
      <alignment horizontal="right" vertical="top"/>
      <protection locked="0"/>
    </xf>
    <xf numFmtId="169" fontId="11" fillId="2" borderId="4" xfId="2" applyNumberFormat="1" applyFont="1" applyFill="1" applyBorder="1" applyAlignment="1" applyProtection="1">
      <alignment horizontal="right" vertical="top"/>
      <protection locked="0"/>
    </xf>
    <xf numFmtId="169" fontId="11" fillId="2" borderId="15" xfId="2" applyNumberFormat="1" applyFont="1" applyFill="1" applyBorder="1" applyAlignment="1" applyProtection="1">
      <alignment horizontal="right" vertical="top"/>
      <protection locked="0"/>
    </xf>
    <xf numFmtId="0" fontId="14" fillId="6" borderId="5" xfId="0" applyFont="1" applyFill="1" applyBorder="1" applyAlignment="1" applyProtection="1">
      <alignment horizontal="left"/>
    </xf>
    <xf numFmtId="0" fontId="14" fillId="6" borderId="11" xfId="0" applyFont="1" applyFill="1" applyBorder="1" applyAlignment="1" applyProtection="1">
      <alignment horizontal="left"/>
    </xf>
    <xf numFmtId="0" fontId="14" fillId="6" borderId="6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left" vertical="top" wrapText="1"/>
    </xf>
    <xf numFmtId="0" fontId="3" fillId="3" borderId="7" xfId="0" applyFont="1" applyFill="1" applyBorder="1" applyAlignment="1" applyProtection="1">
      <alignment horizontal="left" vertical="top" wrapText="1"/>
    </xf>
    <xf numFmtId="0" fontId="12" fillId="3" borderId="3" xfId="0" applyFont="1" applyFill="1" applyBorder="1" applyAlignment="1" applyProtection="1">
      <alignment horizontal="left" vertical="top" wrapText="1"/>
    </xf>
    <xf numFmtId="0" fontId="3" fillId="3" borderId="3" xfId="0" applyFont="1" applyFill="1" applyBorder="1" applyAlignment="1" applyProtection="1">
      <alignment vertical="top" wrapText="1"/>
    </xf>
    <xf numFmtId="0" fontId="3" fillId="3" borderId="3" xfId="0" applyFont="1" applyFill="1" applyBorder="1" applyAlignment="1" applyProtection="1">
      <alignment horizontal="left" vertical="top" wrapText="1"/>
    </xf>
    <xf numFmtId="169" fontId="11" fillId="3" borderId="3" xfId="2" applyNumberFormat="1" applyFont="1" applyFill="1" applyBorder="1" applyAlignment="1" applyProtection="1">
      <alignment horizontal="right" vertical="top"/>
    </xf>
    <xf numFmtId="0" fontId="3" fillId="3" borderId="4" xfId="0" applyFont="1" applyFill="1" applyBorder="1" applyAlignment="1" applyProtection="1">
      <alignment horizontal="left" vertical="top" wrapText="1"/>
    </xf>
  </cellXfs>
  <cellStyles count="4">
    <cellStyle name="basis" xfId="3" xr:uid="{44B1125A-CEEF-47D4-89E6-1FA2F94C7899}"/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17206-012C-40C3-9E77-F8E43B5B8A23}">
  <dimension ref="A1:E13"/>
  <sheetViews>
    <sheetView tabSelected="1" workbookViewId="0">
      <selection activeCell="C10" sqref="C10"/>
    </sheetView>
  </sheetViews>
  <sheetFormatPr defaultRowHeight="15" x14ac:dyDescent="0.25"/>
  <cols>
    <col min="1" max="1" width="15.7109375" bestFit="1" customWidth="1"/>
    <col min="2" max="2" width="50.28515625" customWidth="1"/>
    <col min="3" max="3" width="24.28515625" customWidth="1"/>
    <col min="4" max="4" width="18.28515625" customWidth="1"/>
    <col min="5" max="5" width="77" customWidth="1"/>
  </cols>
  <sheetData>
    <row r="1" spans="1:5" x14ac:dyDescent="0.25">
      <c r="A1" s="5" t="s">
        <v>18</v>
      </c>
      <c r="B1" s="6" t="s">
        <v>19</v>
      </c>
      <c r="C1" s="7"/>
      <c r="D1" s="7"/>
      <c r="E1" s="7"/>
    </row>
    <row r="2" spans="1:5" ht="46.5" x14ac:dyDescent="0.25">
      <c r="A2" s="5" t="s">
        <v>20</v>
      </c>
      <c r="B2" s="6" t="s">
        <v>56</v>
      </c>
      <c r="C2" s="7"/>
      <c r="D2" s="7"/>
      <c r="E2" s="8" t="s">
        <v>21</v>
      </c>
    </row>
    <row r="3" spans="1:5" x14ac:dyDescent="0.25">
      <c r="A3" s="5" t="s">
        <v>22</v>
      </c>
      <c r="B3" s="9">
        <v>46055</v>
      </c>
      <c r="C3" s="7"/>
      <c r="D3" s="7"/>
      <c r="E3" s="10"/>
    </row>
    <row r="4" spans="1:5" x14ac:dyDescent="0.25">
      <c r="A4" s="5" t="s">
        <v>23</v>
      </c>
      <c r="B4" s="1" t="s">
        <v>78</v>
      </c>
      <c r="C4" s="7"/>
      <c r="D4" s="7"/>
      <c r="E4" s="11" t="s">
        <v>24</v>
      </c>
    </row>
    <row r="5" spans="1:5" x14ac:dyDescent="0.25">
      <c r="A5" s="7"/>
      <c r="B5" s="7"/>
      <c r="C5" s="7"/>
      <c r="D5" s="7"/>
      <c r="E5" s="12" t="s">
        <v>25</v>
      </c>
    </row>
    <row r="6" spans="1:5" ht="15.75" thickBot="1" x14ac:dyDescent="0.3">
      <c r="A6" s="7"/>
      <c r="B6" s="2" t="s">
        <v>26</v>
      </c>
      <c r="C6" s="2" t="s">
        <v>27</v>
      </c>
      <c r="D6" s="2"/>
      <c r="E6" s="7"/>
    </row>
    <row r="7" spans="1:5" x14ac:dyDescent="0.25">
      <c r="A7" s="3">
        <v>1</v>
      </c>
      <c r="B7" s="1" t="s">
        <v>65</v>
      </c>
      <c r="C7" s="13">
        <f>SUM('Onderdelen opdracht'!E19+'Onderdelen opdracht'!E27+'Onderdelen opdracht'!C37)</f>
        <v>0</v>
      </c>
      <c r="D7" s="7"/>
      <c r="E7" s="7"/>
    </row>
    <row r="8" spans="1:5" x14ac:dyDescent="0.25">
      <c r="A8" s="3">
        <v>2</v>
      </c>
      <c r="B8" s="1" t="s">
        <v>80</v>
      </c>
      <c r="C8" s="13">
        <f>Tarieven!F22</f>
        <v>0</v>
      </c>
      <c r="D8" s="7"/>
      <c r="E8" s="7"/>
    </row>
    <row r="9" spans="1:5" x14ac:dyDescent="0.25">
      <c r="A9" s="3"/>
      <c r="B9" s="4"/>
      <c r="C9" s="14"/>
      <c r="D9" s="7"/>
      <c r="E9" s="7"/>
    </row>
    <row r="10" spans="1:5" x14ac:dyDescent="0.25">
      <c r="A10" s="3">
        <v>2</v>
      </c>
      <c r="B10" s="1" t="s">
        <v>28</v>
      </c>
      <c r="C10" s="17">
        <v>0</v>
      </c>
      <c r="D10" s="7"/>
      <c r="E10" s="7"/>
    </row>
    <row r="11" spans="1:5" x14ac:dyDescent="0.25">
      <c r="A11" s="3"/>
      <c r="B11" s="7"/>
      <c r="C11" s="15"/>
      <c r="D11" s="7"/>
      <c r="E11" s="7"/>
    </row>
    <row r="12" spans="1:5" x14ac:dyDescent="0.25">
      <c r="A12" s="3">
        <v>3</v>
      </c>
      <c r="B12" s="1" t="s">
        <v>29</v>
      </c>
      <c r="C12" s="16">
        <f>(C7+C8)-C10</f>
        <v>0</v>
      </c>
      <c r="D12" s="7"/>
      <c r="E12" s="7"/>
    </row>
    <row r="13" spans="1:5" x14ac:dyDescent="0.25">
      <c r="A13" s="7"/>
      <c r="B13" s="7"/>
      <c r="C13" s="7"/>
      <c r="D13" s="7"/>
      <c r="E13" s="7"/>
    </row>
  </sheetData>
  <sheetProtection algorithmName="SHA-512" hashValue="HSeumAZAhKot2hI9MSKPMgmvcvZhIYhCss252AK/KzQdiEwP1qNP+Kgfj9kF2OuiDYCfza61MrDTXSS7qopyPw==" saltValue="0ZMgfGI13vHCS1E29L1RH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7525D-091D-4797-8CF6-9350347B2CE7}">
  <dimension ref="A1:M37"/>
  <sheetViews>
    <sheetView topLeftCell="A12" zoomScale="80" zoomScaleNormal="80" workbookViewId="0">
      <selection activeCell="E9" sqref="E9"/>
    </sheetView>
  </sheetViews>
  <sheetFormatPr defaultColWidth="8.7109375" defaultRowHeight="14.25" x14ac:dyDescent="0.2"/>
  <cols>
    <col min="1" max="1" width="69.42578125" style="76" bestFit="1" customWidth="1"/>
    <col min="2" max="2" width="25.5703125" style="15" customWidth="1"/>
    <col min="3" max="3" width="28.7109375" style="15" customWidth="1"/>
    <col min="4" max="4" width="28.5703125" style="15" customWidth="1"/>
    <col min="5" max="5" width="25.5703125" style="15" customWidth="1"/>
    <col min="6" max="6" width="8.7109375" style="15"/>
    <col min="7" max="7" width="19.7109375" style="15" bestFit="1" customWidth="1"/>
    <col min="8" max="8" width="119.28515625" style="15" customWidth="1"/>
    <col min="9" max="16384" width="8.7109375" style="15"/>
  </cols>
  <sheetData>
    <row r="1" spans="1:13" ht="19.5" x14ac:dyDescent="0.25">
      <c r="A1" s="18" t="s">
        <v>18</v>
      </c>
      <c r="B1" s="6" t="s">
        <v>19</v>
      </c>
      <c r="C1" s="19"/>
    </row>
    <row r="2" spans="1:13" ht="17.25" customHeight="1" x14ac:dyDescent="0.25">
      <c r="A2" s="18" t="s">
        <v>20</v>
      </c>
      <c r="B2" s="6" t="s">
        <v>56</v>
      </c>
      <c r="C2" s="20"/>
      <c r="D2" s="21" t="s">
        <v>24</v>
      </c>
      <c r="E2" s="21"/>
      <c r="F2" s="21"/>
    </row>
    <row r="3" spans="1:13" ht="15" customHeight="1" x14ac:dyDescent="0.2">
      <c r="A3" s="18" t="s">
        <v>22</v>
      </c>
      <c r="B3" s="9">
        <v>46055</v>
      </c>
      <c r="D3" s="22" t="s">
        <v>25</v>
      </c>
      <c r="E3" s="23"/>
      <c r="F3" s="24"/>
    </row>
    <row r="4" spans="1:13" ht="15" customHeight="1" x14ac:dyDescent="0.2">
      <c r="A4" s="18" t="s">
        <v>23</v>
      </c>
      <c r="B4" s="1" t="s">
        <v>78</v>
      </c>
      <c r="D4" s="25"/>
      <c r="E4" s="25"/>
      <c r="F4" s="25"/>
    </row>
    <row r="5" spans="1:13" ht="15" customHeight="1" x14ac:dyDescent="0.2">
      <c r="A5" s="15"/>
      <c r="C5" s="26"/>
    </row>
    <row r="6" spans="1:13" ht="25.15" customHeight="1" x14ac:dyDescent="0.2">
      <c r="A6" s="27" t="s">
        <v>35</v>
      </c>
      <c r="B6" s="27"/>
      <c r="C6" s="27"/>
      <c r="D6" s="27"/>
      <c r="E6" s="28" t="s">
        <v>61</v>
      </c>
      <c r="F6" s="29"/>
      <c r="G6" s="29"/>
      <c r="H6" s="29"/>
      <c r="I6" s="29"/>
      <c r="J6" s="29"/>
      <c r="K6" s="29"/>
      <c r="L6" s="29"/>
      <c r="M6" s="29"/>
    </row>
    <row r="7" spans="1:13" x14ac:dyDescent="0.2">
      <c r="A7" s="30"/>
      <c r="B7" s="31" t="s">
        <v>48</v>
      </c>
      <c r="C7" s="31" t="s">
        <v>54</v>
      </c>
      <c r="D7" s="31" t="s">
        <v>50</v>
      </c>
      <c r="E7" s="32"/>
      <c r="F7" s="33"/>
      <c r="G7" s="34"/>
    </row>
    <row r="8" spans="1:13" x14ac:dyDescent="0.2">
      <c r="A8" s="35"/>
      <c r="B8" s="36"/>
      <c r="C8" s="37" t="s">
        <v>49</v>
      </c>
      <c r="D8" s="37" t="s">
        <v>51</v>
      </c>
      <c r="E8" s="38"/>
      <c r="F8" s="33"/>
      <c r="G8" s="39" t="s">
        <v>55</v>
      </c>
      <c r="H8" s="40"/>
    </row>
    <row r="9" spans="1:13" ht="30" customHeight="1" x14ac:dyDescent="0.2">
      <c r="A9" s="41" t="s">
        <v>1</v>
      </c>
      <c r="B9" s="42">
        <v>450</v>
      </c>
      <c r="C9" s="42">
        <v>3600</v>
      </c>
      <c r="D9" s="42"/>
      <c r="E9" s="77">
        <v>0</v>
      </c>
      <c r="F9" s="43"/>
      <c r="G9" s="44" t="s">
        <v>11</v>
      </c>
      <c r="H9" s="45" t="s">
        <v>52</v>
      </c>
    </row>
    <row r="10" spans="1:13" ht="30" customHeight="1" x14ac:dyDescent="0.2">
      <c r="A10" s="41" t="s">
        <v>2</v>
      </c>
      <c r="B10" s="42">
        <v>40</v>
      </c>
      <c r="C10" s="42">
        <v>320</v>
      </c>
      <c r="D10" s="42"/>
      <c r="E10" s="77">
        <v>0</v>
      </c>
      <c r="F10" s="43"/>
      <c r="G10" s="44" t="s">
        <v>0</v>
      </c>
      <c r="H10" s="45" t="s">
        <v>53</v>
      </c>
    </row>
    <row r="11" spans="1:13" ht="30" customHeight="1" x14ac:dyDescent="0.2">
      <c r="A11" s="41" t="s">
        <v>3</v>
      </c>
      <c r="B11" s="42">
        <v>0</v>
      </c>
      <c r="C11" s="42">
        <v>150</v>
      </c>
      <c r="D11" s="42">
        <v>1100</v>
      </c>
      <c r="E11" s="77">
        <v>0</v>
      </c>
      <c r="F11" s="43"/>
      <c r="G11" s="44" t="s">
        <v>12</v>
      </c>
      <c r="H11" s="45" t="s">
        <v>13</v>
      </c>
    </row>
    <row r="12" spans="1:13" ht="30" customHeight="1" x14ac:dyDescent="0.2">
      <c r="A12" s="41" t="s">
        <v>4</v>
      </c>
      <c r="B12" s="42">
        <v>300</v>
      </c>
      <c r="C12" s="42">
        <v>2400</v>
      </c>
      <c r="D12" s="42"/>
      <c r="E12" s="77">
        <v>0</v>
      </c>
      <c r="F12" s="43"/>
      <c r="G12" s="46"/>
      <c r="H12" s="47"/>
    </row>
    <row r="13" spans="1:13" ht="30" customHeight="1" x14ac:dyDescent="0.2">
      <c r="A13" s="41" t="s">
        <v>5</v>
      </c>
      <c r="B13" s="42">
        <v>35</v>
      </c>
      <c r="C13" s="42">
        <v>280</v>
      </c>
      <c r="D13" s="42"/>
      <c r="E13" s="77">
        <v>0</v>
      </c>
      <c r="F13" s="43"/>
      <c r="G13" s="48"/>
    </row>
    <row r="14" spans="1:13" ht="30" customHeight="1" x14ac:dyDescent="0.2">
      <c r="A14" s="41" t="s">
        <v>6</v>
      </c>
      <c r="B14" s="42">
        <v>260</v>
      </c>
      <c r="C14" s="42">
        <v>2080</v>
      </c>
      <c r="D14" s="42"/>
      <c r="E14" s="77">
        <v>0</v>
      </c>
      <c r="F14" s="43"/>
      <c r="G14" s="48"/>
    </row>
    <row r="15" spans="1:13" ht="30" customHeight="1" x14ac:dyDescent="0.2">
      <c r="A15" s="41" t="s">
        <v>7</v>
      </c>
      <c r="B15" s="42">
        <v>16</v>
      </c>
      <c r="C15" s="42">
        <v>128</v>
      </c>
      <c r="D15" s="42"/>
      <c r="E15" s="77">
        <v>0</v>
      </c>
      <c r="F15" s="43"/>
      <c r="G15" s="48"/>
    </row>
    <row r="16" spans="1:13" ht="30" customHeight="1" x14ac:dyDescent="0.2">
      <c r="A16" s="41" t="s">
        <v>8</v>
      </c>
      <c r="B16" s="42">
        <v>4</v>
      </c>
      <c r="C16" s="42">
        <v>32</v>
      </c>
      <c r="D16" s="42"/>
      <c r="E16" s="77">
        <v>0</v>
      </c>
      <c r="F16" s="43"/>
      <c r="G16" s="48"/>
    </row>
    <row r="17" spans="1:7" ht="30" customHeight="1" x14ac:dyDescent="0.2">
      <c r="A17" s="41" t="s">
        <v>9</v>
      </c>
      <c r="B17" s="42">
        <v>60</v>
      </c>
      <c r="C17" s="42">
        <v>480</v>
      </c>
      <c r="D17" s="42"/>
      <c r="E17" s="77">
        <v>0</v>
      </c>
      <c r="F17" s="43"/>
      <c r="G17" s="48"/>
    </row>
    <row r="18" spans="1:7" ht="30" customHeight="1" x14ac:dyDescent="0.2">
      <c r="A18" s="49" t="s">
        <v>10</v>
      </c>
      <c r="B18" s="42">
        <v>612</v>
      </c>
      <c r="C18" s="42">
        <v>4896</v>
      </c>
      <c r="D18" s="42"/>
      <c r="E18" s="78">
        <v>0</v>
      </c>
      <c r="F18" s="43"/>
      <c r="G18" s="48"/>
    </row>
    <row r="19" spans="1:7" ht="30" customHeight="1" x14ac:dyDescent="0.2">
      <c r="A19" s="50" t="s">
        <v>59</v>
      </c>
      <c r="B19" s="51">
        <f>SUM(B9:B18)</f>
        <v>1777</v>
      </c>
      <c r="C19" s="52">
        <f>SUM(C9:C18)</f>
        <v>14366</v>
      </c>
      <c r="D19" s="53"/>
      <c r="E19" s="54">
        <f>SUM(E9:E18)</f>
        <v>0</v>
      </c>
      <c r="F19" s="48"/>
      <c r="G19" s="55"/>
    </row>
    <row r="20" spans="1:7" ht="15.6" customHeight="1" x14ac:dyDescent="0.2">
      <c r="A20" s="56"/>
      <c r="B20" s="57"/>
      <c r="C20" s="58"/>
      <c r="D20" s="59"/>
      <c r="E20" s="59"/>
      <c r="F20" s="48"/>
      <c r="G20" s="55"/>
    </row>
    <row r="21" spans="1:7" ht="25.15" customHeight="1" x14ac:dyDescent="0.2">
      <c r="A21" s="27" t="s">
        <v>36</v>
      </c>
      <c r="B21" s="27"/>
      <c r="C21" s="27"/>
      <c r="D21" s="27"/>
      <c r="E21" s="60" t="s">
        <v>61</v>
      </c>
    </row>
    <row r="22" spans="1:7" ht="25.15" customHeight="1" x14ac:dyDescent="0.2">
      <c r="A22" s="61" t="s">
        <v>60</v>
      </c>
      <c r="B22" s="61"/>
      <c r="C22" s="61"/>
      <c r="D22" s="61"/>
      <c r="E22" s="79">
        <v>0</v>
      </c>
    </row>
    <row r="23" spans="1:7" ht="25.15" customHeight="1" x14ac:dyDescent="0.2">
      <c r="A23" s="61" t="s">
        <v>37</v>
      </c>
      <c r="B23" s="61"/>
      <c r="C23" s="61"/>
      <c r="D23" s="61"/>
      <c r="E23" s="79">
        <v>0</v>
      </c>
    </row>
    <row r="24" spans="1:7" ht="25.15" customHeight="1" x14ac:dyDescent="0.2">
      <c r="A24" s="61" t="s">
        <v>64</v>
      </c>
      <c r="B24" s="61"/>
      <c r="C24" s="61"/>
      <c r="D24" s="61"/>
      <c r="E24" s="79">
        <v>0</v>
      </c>
    </row>
    <row r="25" spans="1:7" ht="25.15" customHeight="1" x14ac:dyDescent="0.2">
      <c r="A25" s="61" t="s">
        <v>47</v>
      </c>
      <c r="B25" s="61"/>
      <c r="C25" s="61"/>
      <c r="D25" s="61"/>
      <c r="E25" s="79">
        <v>0</v>
      </c>
    </row>
    <row r="26" spans="1:7" ht="25.15" customHeight="1" x14ac:dyDescent="0.2">
      <c r="A26" s="61" t="s">
        <v>63</v>
      </c>
      <c r="B26" s="61"/>
      <c r="C26" s="61"/>
      <c r="D26" s="61"/>
      <c r="E26" s="80">
        <v>0</v>
      </c>
    </row>
    <row r="27" spans="1:7" ht="25.15" customHeight="1" x14ac:dyDescent="0.2">
      <c r="A27" s="62" t="s">
        <v>58</v>
      </c>
      <c r="B27" s="62"/>
      <c r="C27" s="62"/>
      <c r="D27" s="63"/>
      <c r="E27" s="64">
        <f>SUM(E22:E26)</f>
        <v>0</v>
      </c>
    </row>
    <row r="28" spans="1:7" ht="20.100000000000001" customHeight="1" x14ac:dyDescent="0.2">
      <c r="A28" s="65"/>
      <c r="B28" s="65"/>
      <c r="C28" s="65"/>
      <c r="D28" s="65"/>
      <c r="E28" s="66"/>
    </row>
    <row r="29" spans="1:7" ht="25.15" customHeight="1" x14ac:dyDescent="0.2">
      <c r="A29" s="60" t="s">
        <v>57</v>
      </c>
      <c r="B29" s="67" t="s">
        <v>15</v>
      </c>
      <c r="C29" s="28" t="s">
        <v>61</v>
      </c>
    </row>
    <row r="30" spans="1:7" x14ac:dyDescent="0.2">
      <c r="A30" s="31" t="s">
        <v>14</v>
      </c>
      <c r="B30" s="68"/>
      <c r="C30" s="38"/>
    </row>
    <row r="31" spans="1:7" ht="15" thickBot="1" x14ac:dyDescent="0.25">
      <c r="A31" s="69" t="s">
        <v>72</v>
      </c>
      <c r="B31" s="70" t="s">
        <v>16</v>
      </c>
      <c r="C31" s="79">
        <v>0</v>
      </c>
    </row>
    <row r="32" spans="1:7" ht="15.75" thickTop="1" thickBot="1" x14ac:dyDescent="0.25">
      <c r="A32" s="71" t="s">
        <v>73</v>
      </c>
      <c r="B32" s="72" t="s">
        <v>16</v>
      </c>
      <c r="C32" s="81">
        <v>0</v>
      </c>
    </row>
    <row r="33" spans="1:3" ht="15.75" thickTop="1" thickBot="1" x14ac:dyDescent="0.25">
      <c r="A33" s="71" t="s">
        <v>74</v>
      </c>
      <c r="B33" s="72" t="s">
        <v>17</v>
      </c>
      <c r="C33" s="81">
        <v>0</v>
      </c>
    </row>
    <row r="34" spans="1:3" ht="15.75" thickTop="1" thickBot="1" x14ac:dyDescent="0.25">
      <c r="A34" s="71" t="s">
        <v>75</v>
      </c>
      <c r="B34" s="72" t="s">
        <v>17</v>
      </c>
      <c r="C34" s="81">
        <v>0</v>
      </c>
    </row>
    <row r="35" spans="1:3" ht="15.75" thickTop="1" thickBot="1" x14ac:dyDescent="0.25">
      <c r="A35" s="71" t="s">
        <v>76</v>
      </c>
      <c r="B35" s="72" t="s">
        <v>17</v>
      </c>
      <c r="C35" s="81">
        <v>0</v>
      </c>
    </row>
    <row r="36" spans="1:3" ht="15.75" customHeight="1" thickTop="1" thickBot="1" x14ac:dyDescent="0.25">
      <c r="A36" s="71" t="s">
        <v>77</v>
      </c>
      <c r="B36" s="72" t="s">
        <v>17</v>
      </c>
      <c r="C36" s="81">
        <v>0</v>
      </c>
    </row>
    <row r="37" spans="1:3" ht="30" customHeight="1" thickTop="1" x14ac:dyDescent="0.2">
      <c r="A37" s="73" t="s">
        <v>62</v>
      </c>
      <c r="B37" s="74"/>
      <c r="C37" s="75">
        <f>SUM(C31:C36)</f>
        <v>0</v>
      </c>
    </row>
  </sheetData>
  <sheetProtection algorithmName="SHA-512" hashValue="Wv7sgbwWTvEq2/YebtPjD89bfuNuQ3ACkhdtKMCO1C5DeCBaQ5Tfau4R/KYNOx3sfatHknh2/vnyWoqEmIeTmg==" saltValue="9Lq2x/03lz/dncKtoWJDsA==" spinCount="100000" sheet="1" objects="1" scenarios="1"/>
  <mergeCells count="16">
    <mergeCell ref="A27:D27"/>
    <mergeCell ref="A25:D25"/>
    <mergeCell ref="A26:D26"/>
    <mergeCell ref="A37:B37"/>
    <mergeCell ref="B29:B30"/>
    <mergeCell ref="C29:C30"/>
    <mergeCell ref="G8:H8"/>
    <mergeCell ref="A22:D22"/>
    <mergeCell ref="A23:D23"/>
    <mergeCell ref="A24:D24"/>
    <mergeCell ref="D2:F2"/>
    <mergeCell ref="D3:F3"/>
    <mergeCell ref="A21:D21"/>
    <mergeCell ref="A6:D6"/>
    <mergeCell ref="E6:E8"/>
    <mergeCell ref="A7:A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69551-A44E-4643-A11C-B4A9BA5EADEA}">
  <dimension ref="A1:G22"/>
  <sheetViews>
    <sheetView zoomScaleNormal="100" workbookViewId="0">
      <selection activeCell="E14" sqref="E14"/>
    </sheetView>
  </sheetViews>
  <sheetFormatPr defaultColWidth="8.7109375" defaultRowHeight="15" x14ac:dyDescent="0.25"/>
  <cols>
    <col min="1" max="1" width="19.7109375" style="7" customWidth="1"/>
    <col min="2" max="2" width="51.5703125" style="7" customWidth="1"/>
    <col min="3" max="3" width="13.28515625" style="7" customWidth="1"/>
    <col min="4" max="4" width="21.42578125" style="7" customWidth="1"/>
    <col min="5" max="5" width="25.28515625" style="7" customWidth="1"/>
    <col min="6" max="6" width="24.42578125" style="7" customWidth="1"/>
    <col min="7" max="7" width="33.7109375" style="7" customWidth="1"/>
    <col min="8" max="8" width="21" style="7" customWidth="1"/>
    <col min="9" max="9" width="21.28515625" style="7" customWidth="1"/>
    <col min="10" max="16384" width="8.7109375" style="7"/>
  </cols>
  <sheetData>
    <row r="1" spans="1:7" ht="18.600000000000001" customHeight="1" x14ac:dyDescent="0.25">
      <c r="A1" s="18" t="s">
        <v>18</v>
      </c>
      <c r="B1" s="6" t="s">
        <v>82</v>
      </c>
      <c r="C1" s="19"/>
      <c r="D1" s="15"/>
      <c r="E1" s="15"/>
      <c r="F1" s="15"/>
      <c r="G1" s="15"/>
    </row>
    <row r="2" spans="1:7" ht="18.600000000000001" customHeight="1" x14ac:dyDescent="0.25">
      <c r="A2" s="18" t="s">
        <v>20</v>
      </c>
      <c r="B2" s="6" t="s">
        <v>84</v>
      </c>
      <c r="C2" s="20"/>
      <c r="D2" s="21" t="s">
        <v>24</v>
      </c>
      <c r="E2" s="21"/>
      <c r="F2" s="21"/>
      <c r="G2" s="21"/>
    </row>
    <row r="3" spans="1:7" ht="14.65" customHeight="1" x14ac:dyDescent="0.25">
      <c r="A3" s="18" t="s">
        <v>22</v>
      </c>
      <c r="B3" s="9">
        <v>46058</v>
      </c>
      <c r="C3" s="15"/>
      <c r="D3" s="22" t="s">
        <v>25</v>
      </c>
      <c r="E3" s="23"/>
      <c r="F3" s="23"/>
      <c r="G3" s="24"/>
    </row>
    <row r="4" spans="1:7" ht="14.65" customHeight="1" x14ac:dyDescent="0.25">
      <c r="A4" s="18" t="s">
        <v>23</v>
      </c>
      <c r="B4" s="1" t="s">
        <v>78</v>
      </c>
      <c r="C4" s="15"/>
      <c r="D4" s="25"/>
      <c r="E4" s="25"/>
      <c r="F4" s="25"/>
      <c r="G4" s="25"/>
    </row>
    <row r="5" spans="1:7" x14ac:dyDescent="0.25">
      <c r="C5" s="15"/>
      <c r="D5" s="25"/>
      <c r="E5" s="25"/>
      <c r="F5" s="25"/>
      <c r="G5" s="25"/>
    </row>
    <row r="6" spans="1:7" ht="14.65" customHeight="1" x14ac:dyDescent="0.25">
      <c r="B6" s="82" t="s">
        <v>83</v>
      </c>
      <c r="C6" s="83"/>
      <c r="D6" s="84"/>
    </row>
    <row r="7" spans="1:7" ht="14.65" customHeight="1" x14ac:dyDescent="0.25">
      <c r="B7" s="82" t="s">
        <v>71</v>
      </c>
      <c r="C7" s="83"/>
      <c r="D7" s="84"/>
    </row>
    <row r="8" spans="1:7" x14ac:dyDescent="0.25">
      <c r="B8" s="85" t="s">
        <v>38</v>
      </c>
      <c r="C8" s="86"/>
      <c r="D8" s="79" t="s">
        <v>39</v>
      </c>
    </row>
    <row r="9" spans="1:7" x14ac:dyDescent="0.25">
      <c r="B9" s="85" t="s">
        <v>40</v>
      </c>
      <c r="C9" s="86"/>
      <c r="D9" s="79" t="s">
        <v>39</v>
      </c>
    </row>
    <row r="10" spans="1:7" x14ac:dyDescent="0.25">
      <c r="B10" s="85" t="s">
        <v>41</v>
      </c>
      <c r="C10" s="86"/>
      <c r="D10" s="79" t="s">
        <v>39</v>
      </c>
    </row>
    <row r="12" spans="1:7" ht="28.5" x14ac:dyDescent="0.25">
      <c r="B12" s="60" t="s">
        <v>42</v>
      </c>
      <c r="C12" s="87" t="s">
        <v>30</v>
      </c>
      <c r="D12" s="87" t="s">
        <v>79</v>
      </c>
      <c r="E12" s="87" t="s">
        <v>70</v>
      </c>
      <c r="F12" s="60" t="s">
        <v>66</v>
      </c>
    </row>
    <row r="13" spans="1:7" x14ac:dyDescent="0.25">
      <c r="B13" s="88" t="s">
        <v>32</v>
      </c>
      <c r="C13" s="89" t="s">
        <v>43</v>
      </c>
      <c r="D13" s="89">
        <v>16</v>
      </c>
      <c r="E13" s="79">
        <v>0</v>
      </c>
      <c r="F13" s="90">
        <f t="shared" ref="F13:F19" si="0">E13*D13</f>
        <v>0</v>
      </c>
    </row>
    <row r="14" spans="1:7" x14ac:dyDescent="0.25">
      <c r="B14" s="88" t="s">
        <v>68</v>
      </c>
      <c r="C14" s="89" t="s">
        <v>43</v>
      </c>
      <c r="D14" s="89">
        <v>16</v>
      </c>
      <c r="E14" s="79">
        <v>0</v>
      </c>
      <c r="F14" s="90">
        <f t="shared" si="0"/>
        <v>0</v>
      </c>
    </row>
    <row r="15" spans="1:7" x14ac:dyDescent="0.25">
      <c r="B15" s="88" t="s">
        <v>31</v>
      </c>
      <c r="C15" s="89" t="s">
        <v>43</v>
      </c>
      <c r="D15" s="89">
        <v>128</v>
      </c>
      <c r="E15" s="79">
        <v>0</v>
      </c>
      <c r="F15" s="90">
        <f t="shared" si="0"/>
        <v>0</v>
      </c>
    </row>
    <row r="16" spans="1:7" x14ac:dyDescent="0.25">
      <c r="B16" s="88" t="s">
        <v>44</v>
      </c>
      <c r="C16" s="89" t="s">
        <v>43</v>
      </c>
      <c r="D16" s="89">
        <v>16</v>
      </c>
      <c r="E16" s="79">
        <v>0</v>
      </c>
      <c r="F16" s="90">
        <f t="shared" si="0"/>
        <v>0</v>
      </c>
    </row>
    <row r="17" spans="2:6" x14ac:dyDescent="0.25">
      <c r="B17" s="88" t="s">
        <v>45</v>
      </c>
      <c r="C17" s="91" t="s">
        <v>43</v>
      </c>
      <c r="D17" s="91">
        <v>8</v>
      </c>
      <c r="E17" s="80">
        <v>0</v>
      </c>
      <c r="F17" s="90">
        <f t="shared" si="0"/>
        <v>0</v>
      </c>
    </row>
    <row r="18" spans="2:6" x14ac:dyDescent="0.25">
      <c r="B18" s="88" t="s">
        <v>67</v>
      </c>
      <c r="C18" s="91" t="s">
        <v>43</v>
      </c>
      <c r="D18" s="91">
        <v>16</v>
      </c>
      <c r="E18" s="80">
        <v>0</v>
      </c>
      <c r="F18" s="90">
        <f t="shared" si="0"/>
        <v>0</v>
      </c>
    </row>
    <row r="19" spans="2:6" x14ac:dyDescent="0.25">
      <c r="B19" s="88" t="s">
        <v>67</v>
      </c>
      <c r="C19" s="89" t="s">
        <v>46</v>
      </c>
      <c r="D19" s="89">
        <v>2</v>
      </c>
      <c r="E19" s="79">
        <v>0</v>
      </c>
      <c r="F19" s="90">
        <f t="shared" si="0"/>
        <v>0</v>
      </c>
    </row>
    <row r="20" spans="2:6" ht="42.75" x14ac:dyDescent="0.25">
      <c r="B20" s="88" t="s">
        <v>33</v>
      </c>
      <c r="C20" s="89" t="s">
        <v>69</v>
      </c>
      <c r="D20" s="89">
        <v>30</v>
      </c>
      <c r="E20" s="80">
        <v>0</v>
      </c>
      <c r="F20" s="90">
        <f>E20*D20</f>
        <v>0</v>
      </c>
    </row>
    <row r="21" spans="2:6" ht="42.75" x14ac:dyDescent="0.25">
      <c r="B21" s="88" t="s">
        <v>34</v>
      </c>
      <c r="C21" s="89" t="s">
        <v>69</v>
      </c>
      <c r="D21" s="89">
        <v>30</v>
      </c>
      <c r="E21" s="79">
        <v>0</v>
      </c>
      <c r="F21" s="90">
        <f>E21*D21</f>
        <v>0</v>
      </c>
    </row>
    <row r="22" spans="2:6" x14ac:dyDescent="0.25">
      <c r="B22" s="62" t="s">
        <v>81</v>
      </c>
      <c r="C22" s="62"/>
      <c r="D22" s="62"/>
      <c r="E22" s="63"/>
      <c r="F22" s="64">
        <f>SUM(F13:F21)</f>
        <v>0</v>
      </c>
    </row>
  </sheetData>
  <sheetProtection algorithmName="SHA-512" hashValue="4Q59/QoWYv+u32izCMgQvbdcePxjeyfKre8dWNLGgkqdJVCeNwCs4SadjPXAXctIgc4WaV3gOa4UplLwaWfBtQ==" saltValue="yqfeUKlHDCT9lAWNPWjQ7Q==" spinCount="100000" sheet="1" objects="1" scenarios="1"/>
  <mergeCells count="8">
    <mergeCell ref="D2:G2"/>
    <mergeCell ref="D3:G3"/>
    <mergeCell ref="B8:C8"/>
    <mergeCell ref="B22:E22"/>
    <mergeCell ref="B9:C9"/>
    <mergeCell ref="B10:C10"/>
    <mergeCell ref="B6:D6"/>
    <mergeCell ref="B7:D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5" ma:contentTypeDescription="Een nieuw document maken." ma:contentTypeScope="" ma:versionID="f52719ceab826e0e200d592d949b05ae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3147855e258a5313b20d1fe2b3245105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FA12F7-1FC7-4992-A105-22ECFCA7D5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43228A-A6D5-41DA-B6F1-198DE9B1CED7}">
  <ds:schemaRefs>
    <ds:schemaRef ds:uri="http://purl.org/dc/elements/1.1/"/>
    <ds:schemaRef ds:uri="http://purl.org/dc/terms/"/>
    <ds:schemaRef ds:uri="http://purl.org/dc/dcmitype/"/>
    <ds:schemaRef ds:uri="2d99f15f-cf07-484e-a6b2-d764e48b776b"/>
    <ds:schemaRef ds:uri="bba25a7a-e915-4276-833c-6575bc1da025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60C5F4B-3135-45DF-B9B6-AB0462B14B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99f15f-cf07-484e-a6b2-d764e48b776b"/>
    <ds:schemaRef ds:uri="bba25a7a-e915-4276-833c-6575bc1da0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Totaal blad</vt:lpstr>
      <vt:lpstr>Onderdelen opdracht</vt:lpstr>
      <vt:lpstr>Tarieven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Tijmen Wobben</dc:creator>
  <cp:lastModifiedBy>Kuling-Bakker, J (Jacqueline)</cp:lastModifiedBy>
  <dcterms:created xsi:type="dcterms:W3CDTF">2026-01-14T13:57:59Z</dcterms:created>
  <dcterms:modified xsi:type="dcterms:W3CDTF">2026-02-02T08:03:16Z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MediaServiceImageTags">
    <vt:lpwstr/>
  </property>
</Properties>
</file>