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utrechtcloud-my.sharepoint.com/personal/arjan_monshouwer2_utrecht_nl/Documents/Documenten/EA ANPR/NvI/Te verzenden/Te publiceren 25-3-2026/"/>
    </mc:Choice>
  </mc:AlternateContent>
  <xr:revisionPtr revIDLastSave="0" documentId="8_{59025106-2655-4D18-A13C-F0B44EB680D6}" xr6:coauthVersionLast="47" xr6:coauthVersionMax="47" xr10:uidLastSave="{00000000-0000-0000-0000-000000000000}"/>
  <bookViews>
    <workbookView xWindow="-120" yWindow="-120" windowWidth="29040" windowHeight="15840" firstSheet="3" activeTab="3" xr2:uid="{00000000-000D-0000-FFFF-FFFF00000000}"/>
  </bookViews>
  <sheets>
    <sheet name="1. Fictieve prijsopgave" sheetId="1" r:id="rId1"/>
    <sheet name="2. Eenheidsprijzen" sheetId="2" r:id="rId2"/>
    <sheet name="3. PoC, ANPR-server" sheetId="8" r:id="rId3"/>
    <sheet name="4. Milieuzone" sheetId="10" r:id="rId4"/>
    <sheet name="5. Beheer &amp; Onderhoud" sheetId="5" r:id="rId5"/>
    <sheet name="6. Optionele uitvraag" sheetId="17" r:id="rId6"/>
    <sheet name="7. Huur " sheetId="14" r:id="rId7"/>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0" l="1"/>
  <c r="F18" i="10" s="1"/>
  <c r="E23" i="10"/>
  <c r="F23" i="10" s="1"/>
  <c r="B23" i="10"/>
  <c r="E16" i="10"/>
  <c r="F16" i="10" s="1"/>
  <c r="B16" i="10"/>
  <c r="E15" i="10"/>
  <c r="F15" i="10" s="1"/>
  <c r="B15" i="10"/>
  <c r="B18" i="10"/>
  <c r="D17" i="2"/>
  <c r="D29" i="2"/>
  <c r="D64" i="2"/>
  <c r="D28" i="2"/>
  <c r="D16" i="2"/>
  <c r="D19" i="2"/>
  <c r="E16" i="17"/>
  <c r="E17" i="17"/>
  <c r="E15" i="17"/>
  <c r="B9" i="5" l="1"/>
  <c r="C11" i="5" l="1"/>
  <c r="B11" i="5"/>
  <c r="D63" i="2"/>
  <c r="E28" i="10"/>
  <c r="C15" i="5"/>
  <c r="C14" i="5"/>
  <c r="E27" i="10" l="1"/>
  <c r="E25" i="10"/>
  <c r="F25" i="10" s="1"/>
  <c r="E24" i="10"/>
  <c r="F24" i="10" s="1"/>
  <c r="B25" i="10"/>
  <c r="B24" i="10"/>
  <c r="D53" i="2"/>
  <c r="D54" i="2"/>
  <c r="D55" i="2"/>
  <c r="G12" i="8"/>
  <c r="D27" i="2" l="1"/>
  <c r="B10" i="5"/>
  <c r="E14" i="10"/>
  <c r="F14" i="10" s="1"/>
  <c r="B14" i="10"/>
  <c r="D24" i="2"/>
  <c r="E11" i="5"/>
  <c r="D11" i="2"/>
  <c r="D13" i="2"/>
  <c r="D14" i="2"/>
  <c r="B19" i="10"/>
  <c r="E19" i="10"/>
  <c r="F19" i="10" s="1"/>
  <c r="D30" i="2"/>
  <c r="D45" i="2"/>
  <c r="E25" i="17"/>
  <c r="F28" i="10"/>
  <c r="D57" i="2"/>
  <c r="E20" i="10"/>
  <c r="F20" i="10" s="1"/>
  <c r="E17" i="10"/>
  <c r="F17" i="10" s="1"/>
  <c r="B20" i="10"/>
  <c r="D13" i="10"/>
  <c r="B17" i="10"/>
  <c r="D15" i="2"/>
  <c r="D12" i="2"/>
  <c r="C49" i="2" l="1"/>
  <c r="C48" i="2"/>
  <c r="E12" i="14"/>
  <c r="D38" i="2"/>
  <c r="D37" i="2"/>
  <c r="E19" i="5" l="1"/>
  <c r="C9" i="5" l="1"/>
  <c r="E10" i="17" l="1"/>
  <c r="B27" i="10"/>
  <c r="D49" i="2"/>
  <c r="D48" i="2"/>
  <c r="B13" i="8" l="1"/>
  <c r="E13" i="17"/>
  <c r="E12" i="17"/>
  <c r="E11" i="17"/>
  <c r="E23" i="17"/>
  <c r="E22" i="17"/>
  <c r="E20" i="17"/>
  <c r="E19" i="17"/>
  <c r="E9" i="17"/>
  <c r="E26" i="17" s="1"/>
  <c r="E9" i="14"/>
  <c r="E10" i="14"/>
  <c r="E11" i="14"/>
  <c r="E13" i="14"/>
  <c r="E14" i="14"/>
  <c r="E18" i="1" l="1"/>
  <c r="F13" i="8"/>
  <c r="D77" i="2"/>
  <c r="D73" i="2"/>
  <c r="D69" i="2"/>
  <c r="D68" i="2"/>
  <c r="D56" i="2"/>
  <c r="D62" i="2"/>
  <c r="D61" i="2"/>
  <c r="D43" i="2"/>
  <c r="D44" i="2"/>
  <c r="D46" i="2"/>
  <c r="D42" i="2"/>
  <c r="D26" i="2"/>
  <c r="D31" i="2"/>
  <c r="D32" i="2"/>
  <c r="D33" i="2"/>
  <c r="D25" i="2"/>
  <c r="D23" i="2"/>
  <c r="D10" i="2"/>
  <c r="D80" i="2" l="1"/>
  <c r="E17" i="1" s="1"/>
  <c r="E8" i="14" l="1"/>
  <c r="E15" i="14" s="1"/>
  <c r="E19" i="1" s="1"/>
  <c r="E25" i="5"/>
  <c r="E24" i="5"/>
  <c r="E23" i="5"/>
  <c r="E22" i="5"/>
  <c r="E21" i="5"/>
  <c r="E20" i="5"/>
  <c r="E26" i="5"/>
  <c r="F27" i="10"/>
  <c r="E22" i="10"/>
  <c r="F22" i="10" s="1"/>
  <c r="E21" i="10"/>
  <c r="F21" i="10" s="1"/>
  <c r="E13" i="10"/>
  <c r="F13" i="10" s="1"/>
  <c r="B22" i="10"/>
  <c r="B21" i="10"/>
  <c r="B13" i="10"/>
  <c r="G11" i="8"/>
  <c r="G9" i="8"/>
  <c r="C10" i="5"/>
  <c r="G13" i="8"/>
  <c r="E11" i="10"/>
  <c r="F11" i="10" s="1"/>
  <c r="B11" i="10"/>
  <c r="E15" i="5"/>
  <c r="E14" i="5"/>
  <c r="E16" i="5" s="1"/>
  <c r="B15" i="5"/>
  <c r="B14" i="5"/>
  <c r="F37" i="10"/>
  <c r="F36" i="10"/>
  <c r="F35" i="10"/>
  <c r="F34" i="10"/>
  <c r="F33" i="10"/>
  <c r="F32" i="10"/>
  <c r="F31" i="10"/>
  <c r="G16" i="8"/>
  <c r="G22" i="8"/>
  <c r="G21" i="8"/>
  <c r="G20" i="8"/>
  <c r="G19" i="8"/>
  <c r="G18" i="8"/>
  <c r="G17" i="8"/>
  <c r="E9" i="5"/>
  <c r="G23" i="8" l="1"/>
  <c r="F38" i="10"/>
  <c r="E10" i="5"/>
  <c r="E12" i="5"/>
  <c r="E27" i="5" s="1"/>
  <c r="E28" i="5" s="1"/>
  <c r="E14" i="1" l="1"/>
  <c r="E15" i="1"/>
  <c r="E16" i="1"/>
  <c r="E20" i="1" l="1"/>
</calcChain>
</file>

<file path=xl/sharedStrings.xml><?xml version="1.0" encoding="utf-8"?>
<sst xmlns="http://schemas.openxmlformats.org/spreadsheetml/2006/main" count="350" uniqueCount="196">
  <si>
    <t>Bijlage I Prijzenblad ANPR-camera's geslotenverklaringen Gemeente Utrecht</t>
  </si>
  <si>
    <t>Tabblad 1 Fictieve prijsopgave</t>
  </si>
  <si>
    <t>Toelichting</t>
  </si>
  <si>
    <t>Dit prijzenformulier bestaat uit zeven tabbladen. Alle tabbladen dienen ingevuld te worden.</t>
  </si>
  <si>
    <r>
      <t xml:space="preserve">Inschrijver wordt verzocht alleen de </t>
    </r>
    <r>
      <rPr>
        <b/>
        <sz val="11"/>
        <color rgb="FF00B050"/>
        <rFont val="Arial"/>
        <family val="2"/>
      </rPr>
      <t>GROENE</t>
    </r>
    <r>
      <rPr>
        <sz val="11"/>
        <color theme="1"/>
        <rFont val="Arial"/>
        <family val="2"/>
      </rPr>
      <t xml:space="preserve"> velden in te vullen en deze af te ronden op 2 getallen achter de komma.</t>
    </r>
  </si>
  <si>
    <t>In het eenheidsprijzen blad dient u per post de eenheidsprijzen aan te geven. Deze eenheidsprijzen worden waar van toepassing automatisch overgenomen in de overige tabbladen waarin de detaillering is uitgewerkt</t>
  </si>
  <si>
    <r>
      <t xml:space="preserve">Alle </t>
    </r>
    <r>
      <rPr>
        <b/>
        <sz val="11"/>
        <color theme="1"/>
        <rFont val="Arial"/>
        <family val="2"/>
      </rPr>
      <t>GEEL</t>
    </r>
    <r>
      <rPr>
        <sz val="11"/>
        <color theme="1"/>
        <rFont val="Arial"/>
        <family val="2"/>
      </rPr>
      <t xml:space="preserve"> gearceerde cellen worden automatisch gevuld en zijn daarom beveiligd. Het is niet toegestaan de formules in deze cellen aan te passen, te verwijderen, of anderszins te wijzigen</t>
    </r>
  </si>
  <si>
    <t>Indien in het PvE of Achtergrond-document componenten of werkzaamheden zijn genoemd als onderdeel van een levering of installatie dan dienen deze onderdeel te zijn van de in dit document te benoemen prijzen.</t>
  </si>
  <si>
    <t>In dit document genoemde aantallen zijn onderdeel van een fictieve leveringsomvang. De stuksprijzen uit de detaillering van de Inschrijver worden gehanteerd bij alle uit te voeren werkzaamheden gedurende de Looptijd.</t>
  </si>
  <si>
    <t>TOTAAL</t>
  </si>
  <si>
    <t>Bedrag</t>
  </si>
  <si>
    <t>Proof of Concept, centrale ANPR-server</t>
  </si>
  <si>
    <t>Milieuzone</t>
  </si>
  <si>
    <t>Beheer en Onderhoud</t>
  </si>
  <si>
    <t>Eenheidsprijzen met fictieve aantallen</t>
  </si>
  <si>
    <t>Optionele uitvraag</t>
  </si>
  <si>
    <t>Huur</t>
  </si>
  <si>
    <t>Inschrijfsom</t>
  </si>
  <si>
    <t>Getekend voor akkoord</t>
  </si>
  <si>
    <t>Naam Inschrijver:</t>
  </si>
  <si>
    <t>Naam tekenbevoegde:</t>
  </si>
  <si>
    <t>Plaats en datum:</t>
  </si>
  <si>
    <t>Handtekening:</t>
  </si>
  <si>
    <t>Tabblad 2: Eenheidsprijzen</t>
  </si>
  <si>
    <t>Indien in het PvE componenten of werkzaamheden zijn genoemd als onderdeel van een levering  of installatie dan dienen deze onderdeel te zijn van hieronder te benoemen prijzen.</t>
  </si>
  <si>
    <t>De eisen uit het PvE zijn leidend.</t>
  </si>
  <si>
    <t>De Eenheidsprijzen uit dit blad zijn de basis voor de gevraagde detailleringen op de andere tabbladen.</t>
  </si>
  <si>
    <t>Licht-blauw gemarkeerde cellen geven een wijziging t.o.v. versie 1.1 aan.</t>
  </si>
  <si>
    <t>Genoemde aantallen zijn fictief en hieraan kunnen geen rechten worden ontleend. Indien bepaalde onderdelen niet of onvoldoende worden uitgevraagd in andere tabbladen wordt een fictief aantal &gt; 0 gebruikt.</t>
  </si>
  <si>
    <t>Eenheidsprijzen Materiaal</t>
  </si>
  <si>
    <t>Omschrijving</t>
  </si>
  <si>
    <t>Prijs</t>
  </si>
  <si>
    <t>Fictief aantal</t>
  </si>
  <si>
    <t>Totaal</t>
  </si>
  <si>
    <t>Opmerkingen</t>
  </si>
  <si>
    <t xml:space="preserve">ANPR-camera incl. Router </t>
  </si>
  <si>
    <t>Fictief aantal om rekening te houden met potentiële uitbreidingen en vervangingen naast de ZE-zone</t>
  </si>
  <si>
    <t>ANPR-camera specifiek geschikt voor brom-/snorfietsen</t>
  </si>
  <si>
    <t>Zie eisen paragraaf 6.3 van het PvE</t>
  </si>
  <si>
    <t>Optionele meerprijs ANPR-camera in RAL-kleur</t>
  </si>
  <si>
    <t>Cameramast</t>
  </si>
  <si>
    <t>Optionele meerprijs cameramast in RAL-kleur</t>
  </si>
  <si>
    <t>Gecertificeerde half euro cilinder</t>
  </si>
  <si>
    <t>Accu in eigendom</t>
  </si>
  <si>
    <t>Zie eisen paragraaf 5.8 van het PvE. Aantal aangepast</t>
  </si>
  <si>
    <t>Straatkast conform eis 261a</t>
  </si>
  <si>
    <t>Toeslag%</t>
  </si>
  <si>
    <t>Fictief bedrag</t>
  </si>
  <si>
    <t>Opslagpercentage op levering Cent-R S kast</t>
  </si>
  <si>
    <t>Opdrachtgever standaardiseert op de Cent-R S kast. Er wordt hiervoor uitgegaan van een stelpost van Euro 3000 per kast x 10. Inschrijver dient daarom alleen een opslagpercentage in te vullen voor levering van deze kasten gedurende de Looptijd</t>
  </si>
  <si>
    <t>Eenheidsprijzen installatie 
(geen materiaalkosten)</t>
  </si>
  <si>
    <t>Installatie ANPR camera op mast/portaal</t>
  </si>
  <si>
    <t>Inclusief werkzaamheden voor voorbereiding, installatie van zowel ANPR-camera als Router, uitrichten, configuratie, werkend opbrengen in de ANPR-server etc.  Uitgaande van montage in niet-kantelbare mast waarin niet geboord mag worden, excl. kosten hoogwerker en verkeersmaatregelen</t>
  </si>
  <si>
    <t>Opstellen As-builtdocumentatie per locatie</t>
  </si>
  <si>
    <t>Configuratie en uitrichten per camera</t>
  </si>
  <si>
    <t>Deze kosten zijn in principe onderdeel van installatie. Het betreft hier uitsluitend kosten indien deze actie op een bestaande installatie herhaald dient te worden. Exclusief hoogwerker en verkeersmaatregelen</t>
  </si>
  <si>
    <t>Installatie straatkast ongeacht type</t>
  </si>
  <si>
    <t xml:space="preserve">Inclusief inrichten van de kast, transport, bodemonderzoek o.b.v. openbare data (zie ook Achtergronddocument). Uitgaan van basishygiëne. </t>
  </si>
  <si>
    <t>Installatie cameramast</t>
  </si>
  <si>
    <t>Installatie accu in eigendom gelijktijdig met plaatsing nieuwe straatkast</t>
  </si>
  <si>
    <t>inclusief ondersteuning huisaannemer bij aansluiting op een lichtmast.</t>
  </si>
  <si>
    <t>Installatie nieuwe accu en verwijderen bestaande accu bij defect buiten garantietijd</t>
  </si>
  <si>
    <t>Aanbrengen aarding via aardpen (max. 1,5 Ohm)</t>
  </si>
  <si>
    <t>inclusief meetrapport. Aantal aangepast</t>
  </si>
  <si>
    <t>Voorrijkosten per keer</t>
  </si>
  <si>
    <t>Hoogwerker dagdeel</t>
  </si>
  <si>
    <t>Inclusief alle kosten, waaronder transportkosten</t>
  </si>
  <si>
    <t xml:space="preserve">Hoogwerker dag </t>
  </si>
  <si>
    <t>Eenheidsprijzen uitbreiding ANPR-server</t>
  </si>
  <si>
    <t>Realisatie uitbreiding capaciteit ANPR-server met 100.000 Passages per dag en 15.000 Passages per uur</t>
  </si>
  <si>
    <t>Voorbeeld: Indien deze uitbreiding 3x uitgevraagd gedurende de looptijd dan dient na realisatie de ANPR-server 800.000 Passages per dag en 120.000 Passages per uur te kunnen verwerken.</t>
  </si>
  <si>
    <t>Jaarlijkse meerkosten uitbreiding ANPR-server met 100.000 Passages per dag en 15.000 Passages per uur</t>
  </si>
  <si>
    <t>Voorbeeld: Indien de ANPR-server is uitgebreid tot een capaciteit van 800.000 Passages per dag en 120.000 Passages per uur, dan dient jaarlijks 3x deze eenheidsprijs te worden betaald bovenop de standaard kosten voor Beheer en Onderhoud van de ANPR-server per jaar.</t>
  </si>
  <si>
    <t>Eenheidsprijzen arbeid</t>
  </si>
  <si>
    <t>1 uur monteur gedurende reguliere tijden</t>
  </si>
  <si>
    <t>1 uur projectleider gedurende reguliere tijden</t>
  </si>
  <si>
    <t>1 uur specialist gedurende reguliere tijden</t>
  </si>
  <si>
    <t>1 uur software-engineer gedurende reguliere tijden</t>
  </si>
  <si>
    <t>Aanvraag en coordinatie stroompunt</t>
  </si>
  <si>
    <t>Toeslag buiten reguliere tijden op uurtarieven</t>
  </si>
  <si>
    <t>Slechts één toeslag kan gelijktijdig van toepassing zijn. Percentage mag niet hoger dan 100% zijn. Toeslag wordt berekend over 200 uur regulier monteurstarief</t>
  </si>
  <si>
    <t>Toeslag op zon- en feestdagen op uurtarieven</t>
  </si>
  <si>
    <t>Slechts één toeslag kan gelijktijdig van toepassing zijn. Percentage mag niet hoger dan 100% zijn. Toeslag wordt berekend over 100 uur regulier monteurstarief</t>
  </si>
  <si>
    <t>Eenheidsprijzen verkeersregelaar</t>
  </si>
  <si>
    <t>Verkeersmaatregelen CROW96b o.b.v. figuur 1100-serie</t>
  </si>
  <si>
    <t>Deze eenvoudige maatregelen zijn onderdeel van de installatieprijs en daarmee 0</t>
  </si>
  <si>
    <t>Verkeersmaatregelen CROW96b o.b.v. figuur 1200-serie zoals 1201 of 1221</t>
  </si>
  <si>
    <t>Prijzen gelden per dag</t>
  </si>
  <si>
    <t>Verkeersmaatregelen CROW96b o.b.v. figuur 1300-serie zoals 1301 of 1306</t>
  </si>
  <si>
    <t>Verkeersregelaar per dagdeel</t>
  </si>
  <si>
    <t>Inclusief voorrijkosten.</t>
  </si>
  <si>
    <t>Verkeersregelaar per dag</t>
  </si>
  <si>
    <t>Eenheidsprijzen Onderhoud op jaarbasis (let op: Onderhoud is Preventief Onderhoud + Correctief Onderhoud)</t>
  </si>
  <si>
    <t>Beheer en al het Onderhoud van 1 ANPR-camera op jaarbasis (ongeacht mast of portaal) incl. eventuele licentiekosten</t>
  </si>
  <si>
    <t>Inclusief verkeersmaatregelen, vergunningen, softwarelicenties voor Onderhoud of kentekenherkenning,  Updates en Upgrades en datakosten.</t>
  </si>
  <si>
    <t>TOELICHTING: Fictieve aantallen staan in deze rijen op 0 omdat deze eenheidsprijzen voldoende worden uitgevraagd in andere tabbladen (met uitzondering van opslag accu).</t>
  </si>
  <si>
    <t>Beheer en al het Onderhoud van de ANPR-server op jaarbasis incl. eventuele licentiekosten</t>
  </si>
  <si>
    <t>Inclusief Updates en Upgrades.</t>
  </si>
  <si>
    <t>Basiskosten servicedesk, standby-kosten storingsdienst, storingsmanagement, etc.</t>
  </si>
  <si>
    <t>Opslagkosten accu in eigendom bij Opdrachtnemer per maand</t>
  </si>
  <si>
    <t>Accu dient via druppellader gevoed te worden.</t>
  </si>
  <si>
    <t>Eenheidsprijzen rapportages en overleggen</t>
  </si>
  <si>
    <t>Rapportages op jaarbasis</t>
  </si>
  <si>
    <t>Overleggen op jaarbasis</t>
  </si>
  <si>
    <t>Eenheidsprijzen all-in verwijdering</t>
  </si>
  <si>
    <t>Verwijderen ANPR-camera incl. straatkast incl. transport naar depot</t>
  </si>
  <si>
    <t>Inclusief bijwerken as built documentatie. Exclusief hoogwerker en verkeersmaatregelen</t>
  </si>
  <si>
    <t>Reconstructies</t>
  </si>
  <si>
    <t>Verwijderen en terugplaatsen 1 ANPR-camera en straatkast, bijv. in kader van een reconstructie</t>
  </si>
  <si>
    <r>
      <rPr>
        <b/>
        <sz val="11"/>
        <color theme="1"/>
        <rFont val="Arial"/>
        <family val="2"/>
      </rPr>
      <t>Excl</t>
    </r>
    <r>
      <rPr>
        <sz val="11"/>
        <color theme="1"/>
        <rFont val="Arial"/>
        <family val="2"/>
      </rPr>
      <t xml:space="preserve">. tijdelijke verkeersmaatregelen, </t>
    </r>
    <r>
      <rPr>
        <b/>
        <sz val="11"/>
        <color theme="1"/>
        <rFont val="Arial"/>
        <family val="2"/>
      </rPr>
      <t>excl</t>
    </r>
    <r>
      <rPr>
        <sz val="11"/>
        <color theme="1"/>
        <rFont val="Arial"/>
        <family val="2"/>
      </rPr>
      <t xml:space="preserve">. coordinatie stroom, </t>
    </r>
    <r>
      <rPr>
        <b/>
        <sz val="11"/>
        <color theme="1"/>
        <rFont val="Arial"/>
        <family val="2"/>
      </rPr>
      <t>incl</t>
    </r>
    <r>
      <rPr>
        <sz val="11"/>
        <color theme="1"/>
        <rFont val="Arial"/>
        <family val="2"/>
      </rPr>
      <t xml:space="preserve">. kosten hoogwerker en voorrijkosten. </t>
    </r>
    <r>
      <rPr>
        <b/>
        <sz val="11"/>
        <color theme="1"/>
        <rFont val="Arial"/>
        <family val="2"/>
      </rPr>
      <t>Incl.</t>
    </r>
    <r>
      <rPr>
        <sz val="11"/>
        <color theme="1"/>
        <rFont val="Arial"/>
        <family val="2"/>
      </rPr>
      <t xml:space="preserve"> configuratie en opnieuw uitrichten.</t>
    </r>
  </si>
  <si>
    <t>Totaal Eenheidsprijzen met fictieve aantallen</t>
  </si>
  <si>
    <t>Tabblad 3: Proof of Concept en centrale ANPR-server</t>
  </si>
  <si>
    <t>Inschrijver kan zoveel regels met kostenposten toevoegen als nodig wordt geacht.</t>
  </si>
  <si>
    <t>De uiteindelijke inschrijfsom voor dit onderdeel is het bedrag waarvoor inschrijvende partij de opdracht uit gaat voeren.</t>
  </si>
  <si>
    <t>Proof of Concept en centrale ANPR-server</t>
  </si>
  <si>
    <t>Proof of Concept</t>
  </si>
  <si>
    <t>Aantal</t>
  </si>
  <si>
    <t>Eenheidssprijs</t>
  </si>
  <si>
    <t>Opmerking</t>
  </si>
  <si>
    <t>Uitvoeren Proof of Concept</t>
  </si>
  <si>
    <t>Alle kosten voor uitvoering PoC. Deze post wordt alleen betaald indien de PoC slaagt.</t>
  </si>
  <si>
    <t>Centrale ANPR-server</t>
  </si>
  <si>
    <t>Eenheidsprijs</t>
  </si>
  <si>
    <t>Realisatie centrale ANPR-server</t>
  </si>
  <si>
    <t>Incl. Voertuigclassificatie en alle andere onderdelen conform PvE</t>
  </si>
  <si>
    <t>Koppeling Handhaafsysteem</t>
  </si>
  <si>
    <t>Overige door Inschrijver te specificeren kosten</t>
  </si>
  <si>
    <t xml:space="preserve">Inschrijver dient overige kosten die niet in bovenstaande opsomming zijn opgenomen, maar die wel onderdeel zijn van de kosten m.b.t. dit onderdeel hier(onder) zelf op te nemen. </t>
  </si>
  <si>
    <t>Door Inschrijver te specificeren kosten</t>
  </si>
  <si>
    <t>Let op: Inschrijver dient hier waar mogelijk eenheidsprijzen te gebruiken. Hier genoemde kosten zullen (waar mogelijk en van toepassing) worden gebruikt als eenheidsprijzen bij Aanpassingen gedurende de Overeenkomst.
Hier mogen alleen kosten voor de ANPR-server worden opgevoerd.</t>
  </si>
  <si>
    <t>Tabblad 4: Milieuzone</t>
  </si>
  <si>
    <t>Indien in het PvE of Achtergronddocument componenten of werkzaamheden zijn genoemd als onderdeel van een levering  of installatie dan dienen deze onderdeel te zijn van hieronder te benoemen prijzen.</t>
  </si>
  <si>
    <t xml:space="preserve">Zie hoofdstuk 2 uit het Achtergronddocument voor een nadere toelichting op deze casus en de hierbij behorende werkzaamheden. </t>
  </si>
  <si>
    <t>De uiteindelijke inschrijfsom voor dit onderdeel is het bedrag waarvoor inschrijvende partij de opdracht uit gaat voeren indien deze in opdracht wordt gegeven.</t>
  </si>
  <si>
    <t>ANPR camera's en materiaal</t>
  </si>
  <si>
    <t xml:space="preserve">Het aantal van 70 ANPR-camera's is de beste schatting bij publicatie van de aanbesteding. Het werkelijke aantal zal nog voor of direct na gunning bekend worden gemaakt.  </t>
  </si>
  <si>
    <t>Installatiekosten</t>
  </si>
  <si>
    <t>Nieuwe regel</t>
  </si>
  <si>
    <t>Is komen te vervallen, de regel is gehandhaafd om dit duidelijk te maken. Aantal staat op 0</t>
  </si>
  <si>
    <t>Dit is een schatting van aantal benodigde soorten verkeersmaatregelen. Dit dient uiteraard nader bezien te worden nadat de werkelijke posities duidelijk zijn.</t>
  </si>
  <si>
    <t>Projectmanagement</t>
  </si>
  <si>
    <t>Opstellen as-builtdocumentatie</t>
  </si>
  <si>
    <t xml:space="preserve">Inschrijver dient overige kosten die niet in bovenstaande opsomming zijn opgenomen, maar die wel onderdeel zijn van de kosten m.b.t.realisatie zero-emissiezone, zelf op te nemen. </t>
  </si>
  <si>
    <t>Let op: Inschrijver dient hier waar mogelijk eenheidsprijzen te gebruiken. Hier genoemde kosten zullen (waar mogelijk en van toepassing) worden gebruikt als eenheidsprijzen bij Aanpassingen gedurende de Overeenkomst.</t>
  </si>
  <si>
    <t>Tabblad 5: Beheer &amp; Onderhoud</t>
  </si>
  <si>
    <t>Genoemde aantallen zijn fictief en hieraan kunnen geen rechten worden ontleend</t>
  </si>
  <si>
    <t>Jaarlijks Beheer en onderhoud</t>
  </si>
  <si>
    <t>Rekening houdend met uitbreidingen en vervangingen gedurende de Looptijd</t>
  </si>
  <si>
    <t>Subtotaal Beheer en Onderhoud</t>
  </si>
  <si>
    <t>Rapportages en overleggen</t>
  </si>
  <si>
    <t>Per jaar</t>
  </si>
  <si>
    <t>Subtotaal kosten rapportages en overleggen</t>
  </si>
  <si>
    <t>Inschrijver dient overige kosten die niet in bovenstaande opsomming zijn opgenomen, maar die wel onderdeel zijn van de kosten voor dit onderdeel hier(onder) zelf op te nemen.</t>
  </si>
  <si>
    <t>Door Inschrijver te specificeren kosten op jaarbasis</t>
  </si>
  <si>
    <t>Subtotaal overig door Inschrijver te specificeren kosten</t>
  </si>
  <si>
    <t>Subtotaal alle onderdelen per jaar</t>
  </si>
  <si>
    <t>Totaal Beheer en Onderhoud en Aanpassingen gedurende 7 jaar</t>
  </si>
  <si>
    <t>Tabblad 6: Optionele uitvraag</t>
  </si>
  <si>
    <t>Alle genoemde onderdelen zijn optioneel</t>
  </si>
  <si>
    <t>Optionele uitvragen</t>
  </si>
  <si>
    <t>Verplaatsbare Cameravoorzieningen</t>
  </si>
  <si>
    <t>Verplaatsbare Cameravoorziening plus eenmalige installatie incl. alle kosten die hiervoor nodig zijn</t>
  </si>
  <si>
    <t xml:space="preserve">Incl. configuratie, uitrichten en werkend opleveren. </t>
  </si>
  <si>
    <t>Beheer en onderhoud Verplaatsbare Cameravoorziening op jaarbasis</t>
  </si>
  <si>
    <t>Uitgaande van 7 jaar x 5 installaties</t>
  </si>
  <si>
    <t>Verplaatsen van 1 Verplaatsbare Cameravoorziening tegelijk incl. alle kosten die hiervoor nodig zijn</t>
  </si>
  <si>
    <t>Verplaatsen van 3 Verplaatsbare Cameravoorzieningen tegelijk incl. alle kosten die hiervoor nodig zijn.</t>
  </si>
  <si>
    <t>Verplaatsen van 5 Verplaatsbare Cameravoorzieningen tegelijk incl. alle kosten die hiervoor nodig zijn</t>
  </si>
  <si>
    <t>Koppelingen</t>
  </si>
  <si>
    <t>Koppeling nieuw Handhaafsysteem</t>
  </si>
  <si>
    <t>Zie ook paragraaf 4.5 PvE</t>
  </si>
  <si>
    <t>Koppeling VESDI</t>
  </si>
  <si>
    <t>Zie ook paragraaf 4.6 PvE</t>
  </si>
  <si>
    <t>Koppeling MDS</t>
  </si>
  <si>
    <t>Acceptatieomgeving ANPR-server</t>
  </si>
  <si>
    <t>Acceptatieomgeving inrichten en opleveren</t>
  </si>
  <si>
    <t>Kosten beheer en onderhoud Acceptatieomgeving per jaar</t>
  </si>
  <si>
    <t>Monitoringsysteem Leverancier</t>
  </si>
  <si>
    <t>Monitoringsysteem Leverancier inrichten en opleveren</t>
  </si>
  <si>
    <t xml:space="preserve">Kosten beheer en onderhoud Monitoringsysteem Leverancier per jaar </t>
  </si>
  <si>
    <t>Uitgaande van 7 jaar</t>
  </si>
  <si>
    <t>Andere aspecten</t>
  </si>
  <si>
    <t xml:space="preserve">Aanpassing n.a.v. CBE-richtlijn </t>
  </si>
  <si>
    <t>Zie ook Achtergronddocument, paragraaf 7 en eis-135</t>
  </si>
  <si>
    <t>Totaal Optionele uitvraag</t>
  </si>
  <si>
    <t>Tabblad 7: Huur ANPR-camera's en accu's</t>
  </si>
  <si>
    <t>Genoemde aantallen zijn fictief en hieraan kunnen geen rechten worden ontleend.</t>
  </si>
  <si>
    <t>Onderdelen</t>
  </si>
  <si>
    <t>Cameravoorziening op huurbasis incl. plaatsing, aansluiting (samen met huisaannemer) en verwijdering incl. alle kosten die hiervoor nodig zijn</t>
  </si>
  <si>
    <t>Cameravoorziening op huurbasis 1 maand huur</t>
  </si>
  <si>
    <t>Cameravoorziening op huurbasis 1 week huur</t>
  </si>
  <si>
    <t>Accu op huurbasis incl. plaatsing, aansluiting (samen met huisaannemer) en verwijdering incl. alle kosten die hiervoor nodig zijn</t>
  </si>
  <si>
    <t>Accu op huurbasis 1 jaar huur</t>
  </si>
  <si>
    <t>Accu op huurbasis 1 maand huur</t>
  </si>
  <si>
    <t>Accu op huurbasis 1 week huur</t>
  </si>
  <si>
    <t>Totaal Huur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</si>
</sst>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 #,##0.00;&quot;€&quot;\ \-#,##0.00"/>
    <numFmt numFmtId="44" formatCode="_ &quot;€&quot;\ * #,##0.00_ ;_ &quot;€&quot;\ * \-#,##0.00_ ;_ &quot;€&quot;\ * &quot;-&quot;??_ ;_ @_ "/>
    <numFmt numFmtId="164" formatCode="[$€-413]\ #,##0.00"/>
    <numFmt numFmtId="165" formatCode="_ [$€-413]\ * #,##0.00_ ;_ [$€-413]\ * \-#,##0.00_ ;_ [$€-413]\ * &quot;-&quot;??_ ;_ @_ "/>
    <numFmt numFmtId="166" formatCode="#,##0_ ;\-#,##0\ "/>
  </numFmts>
  <fonts count="22" x14ac:knownFonts="1">
    <font>
      <sz val="11"/>
      <color theme="1"/>
      <name val="Calibri"/>
      <family val="2"/>
      <scheme val="minor"/>
    </font>
    <font>
      <sz val="11"/>
      <color theme="1"/>
      <name val="Calibri"/>
      <family val="2"/>
      <scheme val="minor"/>
    </font>
    <font>
      <b/>
      <sz val="11"/>
      <color theme="0"/>
      <name val="Arial"/>
      <family val="2"/>
    </font>
    <font>
      <b/>
      <sz val="11"/>
      <color theme="1"/>
      <name val="Arial"/>
      <family val="2"/>
    </font>
    <font>
      <sz val="11"/>
      <color theme="1"/>
      <name val="Arial"/>
      <family val="2"/>
    </font>
    <font>
      <b/>
      <sz val="11"/>
      <color rgb="FFFF0000"/>
      <name val="Arial"/>
      <family val="2"/>
    </font>
    <font>
      <sz val="11"/>
      <name val="Arial"/>
      <family val="2"/>
    </font>
    <font>
      <i/>
      <sz val="11"/>
      <color theme="1"/>
      <name val="Arial"/>
      <family val="2"/>
    </font>
    <font>
      <b/>
      <sz val="11"/>
      <name val="Arial"/>
      <family val="2"/>
    </font>
    <font>
      <sz val="11"/>
      <color theme="0"/>
      <name val="Arial"/>
      <family val="2"/>
    </font>
    <font>
      <sz val="11"/>
      <color theme="1"/>
      <name val="Arial"/>
      <family val="2"/>
    </font>
    <font>
      <sz val="11"/>
      <color rgb="FFFF0000"/>
      <name val="Arial"/>
      <family val="2"/>
    </font>
    <font>
      <sz val="11"/>
      <color theme="1"/>
      <name val="Arial"/>
      <family val="2"/>
    </font>
    <font>
      <sz val="12"/>
      <color theme="1"/>
      <name val="Arial"/>
      <family val="2"/>
    </font>
    <font>
      <sz val="9.5"/>
      <color theme="1"/>
      <name val="Arial"/>
      <family val="2"/>
    </font>
    <font>
      <b/>
      <sz val="14"/>
      <color theme="1"/>
      <name val="Arial"/>
      <family val="2"/>
    </font>
    <font>
      <b/>
      <sz val="11"/>
      <color theme="1"/>
      <name val="Calibri"/>
      <family val="2"/>
      <scheme val="minor"/>
    </font>
    <font>
      <sz val="14"/>
      <color theme="1"/>
      <name val="Arial"/>
      <family val="2"/>
    </font>
    <font>
      <b/>
      <sz val="11"/>
      <color rgb="FF00B050"/>
      <name val="Arial"/>
      <family val="2"/>
    </font>
    <font>
      <b/>
      <sz val="14"/>
      <color theme="0"/>
      <name val="Arial"/>
      <family val="2"/>
    </font>
    <font>
      <sz val="14"/>
      <name val="Arial"/>
      <family val="2"/>
    </font>
    <font>
      <b/>
      <sz val="14"/>
      <color rgb="FFFF0000"/>
      <name val="Arial"/>
      <family val="2"/>
    </font>
  </fonts>
  <fills count="11">
    <fill>
      <patternFill patternType="none"/>
    </fill>
    <fill>
      <patternFill patternType="gray125"/>
    </fill>
    <fill>
      <patternFill patternType="solid">
        <fgColor theme="3"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4" tint="0.59999389629810485"/>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0" fontId="1" fillId="0" borderId="0"/>
  </cellStyleXfs>
  <cellXfs count="339">
    <xf numFmtId="0" fontId="0" fillId="0" borderId="0" xfId="0"/>
    <xf numFmtId="44" fontId="2" fillId="3" borderId="17" xfId="0" applyNumberFormat="1" applyFont="1" applyFill="1" applyBorder="1" applyAlignment="1">
      <alignment vertical="top" wrapText="1"/>
    </xf>
    <xf numFmtId="0" fontId="2" fillId="3" borderId="6" xfId="0" applyFont="1" applyFill="1" applyBorder="1" applyAlignment="1">
      <alignment vertical="top" wrapText="1"/>
    </xf>
    <xf numFmtId="0" fontId="4" fillId="0" borderId="0" xfId="0" applyFont="1"/>
    <xf numFmtId="0" fontId="4" fillId="0" borderId="0" xfId="0" applyFont="1" applyAlignment="1">
      <alignment vertical="top" wrapText="1"/>
    </xf>
    <xf numFmtId="0" fontId="4" fillId="0" borderId="0" xfId="0" applyFont="1" applyAlignment="1">
      <alignment horizontal="left" vertical="top"/>
    </xf>
    <xf numFmtId="0" fontId="2" fillId="3" borderId="9" xfId="0" applyFont="1" applyFill="1" applyBorder="1" applyAlignment="1">
      <alignment vertical="top"/>
    </xf>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2" fillId="3" borderId="10" xfId="0" applyFont="1" applyFill="1" applyBorder="1" applyAlignment="1">
      <alignment vertical="top"/>
    </xf>
    <xf numFmtId="44" fontId="4" fillId="5" borderId="21" xfId="0" applyNumberFormat="1" applyFont="1" applyFill="1" applyBorder="1" applyAlignment="1">
      <alignment vertical="top" wrapText="1"/>
    </xf>
    <xf numFmtId="0" fontId="4" fillId="3" borderId="10" xfId="0" applyFont="1" applyFill="1" applyBorder="1" applyAlignment="1">
      <alignment vertical="top" wrapText="1"/>
    </xf>
    <xf numFmtId="44" fontId="4" fillId="5" borderId="22" xfId="0" applyNumberFormat="1" applyFont="1" applyFill="1" applyBorder="1" applyAlignment="1">
      <alignment vertical="top" wrapText="1"/>
    </xf>
    <xf numFmtId="0" fontId="4" fillId="3" borderId="0" xfId="0" applyFont="1" applyFill="1" applyAlignment="1">
      <alignment vertical="top" wrapText="1"/>
    </xf>
    <xf numFmtId="0" fontId="4" fillId="3" borderId="17" xfId="0" applyFont="1" applyFill="1" applyBorder="1" applyAlignment="1">
      <alignment vertical="top" wrapText="1"/>
    </xf>
    <xf numFmtId="44" fontId="4" fillId="0" borderId="0" xfId="0" applyNumberFormat="1" applyFont="1" applyAlignment="1">
      <alignment vertical="top" wrapText="1"/>
    </xf>
    <xf numFmtId="7" fontId="4" fillId="0" borderId="0" xfId="0" applyNumberFormat="1" applyFont="1"/>
    <xf numFmtId="0" fontId="6" fillId="0" borderId="29" xfId="0" applyFont="1" applyBorder="1" applyAlignment="1">
      <alignment horizontal="right" vertical="center"/>
    </xf>
    <xf numFmtId="0" fontId="4" fillId="4" borderId="16" xfId="0" applyFont="1" applyFill="1" applyBorder="1" applyAlignment="1" applyProtection="1">
      <alignment vertical="top"/>
      <protection locked="0"/>
    </xf>
    <xf numFmtId="44" fontId="4" fillId="4" borderId="16" xfId="0" applyNumberFormat="1" applyFont="1" applyFill="1" applyBorder="1" applyAlignment="1" applyProtection="1">
      <alignment vertical="top" wrapText="1"/>
      <protection locked="0"/>
    </xf>
    <xf numFmtId="0" fontId="4" fillId="4" borderId="23" xfId="0" applyFont="1" applyFill="1" applyBorder="1" applyAlignment="1" applyProtection="1">
      <alignment vertical="top"/>
      <protection locked="0"/>
    </xf>
    <xf numFmtId="44" fontId="4" fillId="4" borderId="23" xfId="0" applyNumberFormat="1" applyFont="1" applyFill="1" applyBorder="1" applyAlignment="1" applyProtection="1">
      <alignment vertical="top" wrapText="1"/>
      <protection locked="0"/>
    </xf>
    <xf numFmtId="0" fontId="4" fillId="4" borderId="4" xfId="0" applyFont="1" applyFill="1" applyBorder="1" applyAlignment="1" applyProtection="1">
      <alignment vertical="top"/>
      <protection locked="0"/>
    </xf>
    <xf numFmtId="44" fontId="4" fillId="4" borderId="20" xfId="0" applyNumberFormat="1" applyFont="1" applyFill="1" applyBorder="1" applyAlignment="1" applyProtection="1">
      <alignment vertical="top" wrapText="1"/>
      <protection locked="0"/>
    </xf>
    <xf numFmtId="0" fontId="4" fillId="4" borderId="22" xfId="0" applyFont="1" applyFill="1" applyBorder="1" applyAlignment="1" applyProtection="1">
      <alignment vertical="top"/>
      <protection locked="0"/>
    </xf>
    <xf numFmtId="44" fontId="4" fillId="4" borderId="22" xfId="0" applyNumberFormat="1" applyFont="1" applyFill="1" applyBorder="1" applyAlignment="1" applyProtection="1">
      <alignment vertical="top" wrapText="1"/>
      <protection locked="0"/>
    </xf>
    <xf numFmtId="0" fontId="4" fillId="4" borderId="7" xfId="0" applyFont="1" applyFill="1" applyBorder="1" applyAlignment="1" applyProtection="1">
      <alignment vertical="top"/>
      <protection locked="0"/>
    </xf>
    <xf numFmtId="0" fontId="4" fillId="4" borderId="25" xfId="0" applyFont="1" applyFill="1" applyBorder="1" applyAlignment="1" applyProtection="1">
      <alignment vertical="top"/>
      <protection locked="0"/>
    </xf>
    <xf numFmtId="0" fontId="4" fillId="4" borderId="39" xfId="0" applyFont="1" applyFill="1" applyBorder="1" applyAlignment="1" applyProtection="1">
      <alignment vertical="top"/>
      <protection locked="0"/>
    </xf>
    <xf numFmtId="44" fontId="4" fillId="4" borderId="24" xfId="0" applyNumberFormat="1" applyFont="1" applyFill="1" applyBorder="1" applyAlignment="1" applyProtection="1">
      <alignment vertical="top" wrapText="1"/>
      <protection locked="0"/>
    </xf>
    <xf numFmtId="0" fontId="6" fillId="0" borderId="30" xfId="0" applyFont="1" applyBorder="1" applyAlignment="1">
      <alignment horizontal="right" vertical="center"/>
    </xf>
    <xf numFmtId="44" fontId="4" fillId="5" borderId="24" xfId="0" applyNumberFormat="1" applyFont="1" applyFill="1" applyBorder="1" applyAlignment="1">
      <alignment vertical="top" wrapText="1"/>
    </xf>
    <xf numFmtId="0" fontId="3" fillId="0" borderId="0" xfId="0" applyFont="1" applyAlignment="1">
      <alignment horizontal="left" vertical="top"/>
    </xf>
    <xf numFmtId="44" fontId="4" fillId="4" borderId="1" xfId="1" applyFont="1" applyFill="1" applyBorder="1" applyAlignment="1" applyProtection="1">
      <alignment vertical="top"/>
      <protection locked="0"/>
    </xf>
    <xf numFmtId="44" fontId="4" fillId="5" borderId="21" xfId="1" applyFont="1" applyFill="1" applyBorder="1" applyAlignment="1" applyProtection="1">
      <alignment vertical="top" wrapText="1"/>
    </xf>
    <xf numFmtId="0" fontId="17" fillId="0" borderId="0" xfId="0" applyFont="1"/>
    <xf numFmtId="44" fontId="4" fillId="4" borderId="12" xfId="1" applyFont="1" applyFill="1" applyBorder="1" applyAlignment="1" applyProtection="1">
      <alignment vertical="top"/>
      <protection locked="0"/>
    </xf>
    <xf numFmtId="44" fontId="4" fillId="0" borderId="0" xfId="1" applyFont="1" applyFill="1" applyBorder="1" applyAlignment="1" applyProtection="1">
      <alignment vertical="top"/>
    </xf>
    <xf numFmtId="165" fontId="4" fillId="4" borderId="1" xfId="1" applyNumberFormat="1" applyFont="1" applyFill="1" applyBorder="1" applyAlignment="1" applyProtection="1">
      <alignment vertical="top"/>
      <protection locked="0"/>
    </xf>
    <xf numFmtId="44" fontId="4" fillId="5" borderId="22" xfId="1" applyFont="1" applyFill="1" applyBorder="1" applyAlignment="1" applyProtection="1">
      <alignment vertical="top" wrapText="1"/>
    </xf>
    <xf numFmtId="44" fontId="4" fillId="5" borderId="24" xfId="1" applyFont="1" applyFill="1" applyBorder="1" applyAlignment="1" applyProtection="1">
      <alignment vertical="top" wrapText="1"/>
    </xf>
    <xf numFmtId="0" fontId="4" fillId="4" borderId="20" xfId="0" applyFont="1" applyFill="1" applyBorder="1" applyAlignment="1" applyProtection="1">
      <alignment vertical="top"/>
      <protection locked="0"/>
    </xf>
    <xf numFmtId="0" fontId="4" fillId="4" borderId="24" xfId="0" applyFont="1" applyFill="1" applyBorder="1" applyAlignment="1" applyProtection="1">
      <alignment vertical="top"/>
      <protection locked="0"/>
    </xf>
    <xf numFmtId="44" fontId="4" fillId="5" borderId="37" xfId="1" applyFont="1" applyFill="1" applyBorder="1" applyAlignment="1" applyProtection="1">
      <alignment vertical="top" wrapText="1"/>
    </xf>
    <xf numFmtId="0" fontId="15" fillId="0" borderId="0" xfId="0" applyFont="1" applyAlignment="1">
      <alignment horizontal="left" vertical="top"/>
    </xf>
    <xf numFmtId="44" fontId="4" fillId="5" borderId="41" xfId="1" applyFont="1" applyFill="1" applyBorder="1" applyAlignment="1" applyProtection="1">
      <alignment vertical="top" wrapText="1"/>
    </xf>
    <xf numFmtId="44" fontId="4" fillId="5" borderId="40" xfId="1" applyFont="1" applyFill="1" applyBorder="1" applyAlignment="1" applyProtection="1">
      <alignment vertical="top" wrapText="1"/>
    </xf>
    <xf numFmtId="44" fontId="4" fillId="5" borderId="36" xfId="1" applyFont="1" applyFill="1" applyBorder="1" applyAlignment="1" applyProtection="1">
      <alignment vertical="top" wrapText="1"/>
    </xf>
    <xf numFmtId="0" fontId="4" fillId="4" borderId="36" xfId="0" applyFont="1" applyFill="1" applyBorder="1" applyAlignment="1" applyProtection="1">
      <alignment vertical="top"/>
      <protection locked="0"/>
    </xf>
    <xf numFmtId="0" fontId="7" fillId="4" borderId="7" xfId="0" applyFont="1" applyFill="1" applyBorder="1" applyAlignment="1" applyProtection="1">
      <alignment horizontal="left" vertical="top" wrapText="1"/>
      <protection locked="0"/>
    </xf>
    <xf numFmtId="0" fontId="2" fillId="3" borderId="35" xfId="0" applyFont="1" applyFill="1" applyBorder="1" applyAlignment="1">
      <alignment vertical="top" wrapText="1"/>
    </xf>
    <xf numFmtId="0" fontId="7" fillId="4" borderId="41" xfId="0" applyFont="1" applyFill="1" applyBorder="1" applyAlignment="1" applyProtection="1">
      <alignment horizontal="left" vertical="top" wrapText="1"/>
      <protection locked="0"/>
    </xf>
    <xf numFmtId="0" fontId="7" fillId="4" borderId="14" xfId="0" applyFont="1" applyFill="1" applyBorder="1" applyAlignment="1" applyProtection="1">
      <alignment horizontal="left" vertical="top" wrapText="1"/>
      <protection locked="0"/>
    </xf>
    <xf numFmtId="0" fontId="7" fillId="4" borderId="38" xfId="0" applyFont="1" applyFill="1" applyBorder="1" applyAlignment="1" applyProtection="1">
      <alignment horizontal="left" vertical="top" wrapText="1"/>
      <protection locked="0"/>
    </xf>
    <xf numFmtId="0" fontId="7" fillId="4" borderId="39" xfId="0" applyFont="1" applyFill="1" applyBorder="1" applyAlignment="1" applyProtection="1">
      <alignment horizontal="left" vertical="top" wrapText="1"/>
      <protection locked="0"/>
    </xf>
    <xf numFmtId="44" fontId="4" fillId="4" borderId="36" xfId="0" applyNumberFormat="1" applyFont="1" applyFill="1" applyBorder="1" applyAlignment="1" applyProtection="1">
      <alignment vertical="top" wrapText="1"/>
      <protection locked="0"/>
    </xf>
    <xf numFmtId="44" fontId="4" fillId="4" borderId="21" xfId="0" applyNumberFormat="1" applyFont="1" applyFill="1" applyBorder="1" applyAlignment="1" applyProtection="1">
      <alignment vertical="top" wrapText="1"/>
      <protection locked="0"/>
    </xf>
    <xf numFmtId="44" fontId="4" fillId="4" borderId="14" xfId="0" applyNumberFormat="1" applyFont="1" applyFill="1" applyBorder="1" applyAlignment="1" applyProtection="1">
      <alignment vertical="top" wrapText="1"/>
      <protection locked="0"/>
    </xf>
    <xf numFmtId="44" fontId="4" fillId="4" borderId="8" xfId="0" applyNumberFormat="1" applyFont="1" applyFill="1" applyBorder="1" applyAlignment="1" applyProtection="1">
      <alignment vertical="top" wrapText="1"/>
      <protection locked="0"/>
    </xf>
    <xf numFmtId="166" fontId="4" fillId="5" borderId="47" xfId="1" applyNumberFormat="1" applyFont="1" applyFill="1" applyBorder="1" applyAlignment="1" applyProtection="1">
      <alignment vertical="top"/>
    </xf>
    <xf numFmtId="44" fontId="4" fillId="5" borderId="47" xfId="1" applyFont="1" applyFill="1" applyBorder="1" applyAlignment="1" applyProtection="1">
      <alignment vertical="top"/>
    </xf>
    <xf numFmtId="166" fontId="4" fillId="5" borderId="1" xfId="1" applyNumberFormat="1" applyFont="1" applyFill="1" applyBorder="1" applyAlignment="1" applyProtection="1">
      <alignment vertical="top"/>
    </xf>
    <xf numFmtId="44" fontId="4" fillId="5" borderId="1" xfId="1" applyFont="1" applyFill="1" applyBorder="1" applyAlignment="1" applyProtection="1">
      <alignment vertical="top"/>
    </xf>
    <xf numFmtId="166" fontId="4" fillId="5" borderId="12" xfId="1" applyNumberFormat="1" applyFont="1" applyFill="1" applyBorder="1" applyAlignment="1" applyProtection="1">
      <alignment vertical="top"/>
    </xf>
    <xf numFmtId="44" fontId="15" fillId="5" borderId="0" xfId="1" applyFont="1" applyFill="1" applyBorder="1" applyAlignment="1" applyProtection="1">
      <alignment vertical="top"/>
    </xf>
    <xf numFmtId="44" fontId="4" fillId="5" borderId="12" xfId="1" applyFont="1" applyFill="1" applyBorder="1" applyAlignment="1" applyProtection="1">
      <alignment vertical="top"/>
    </xf>
    <xf numFmtId="9" fontId="4" fillId="4" borderId="1" xfId="0" applyNumberFormat="1" applyFont="1" applyFill="1" applyBorder="1" applyAlignment="1" applyProtection="1">
      <alignment vertical="top" wrapText="1"/>
      <protection locked="0"/>
    </xf>
    <xf numFmtId="44" fontId="4" fillId="4" borderId="19" xfId="0" applyNumberFormat="1" applyFont="1" applyFill="1" applyBorder="1" applyAlignment="1" applyProtection="1">
      <alignment vertical="top" wrapText="1"/>
      <protection locked="0"/>
    </xf>
    <xf numFmtId="44" fontId="4" fillId="5" borderId="19" xfId="1" applyFont="1" applyFill="1" applyBorder="1" applyAlignment="1" applyProtection="1">
      <alignment vertical="top" wrapText="1"/>
    </xf>
    <xf numFmtId="44" fontId="15" fillId="5" borderId="19" xfId="1" applyFont="1" applyFill="1" applyBorder="1" applyAlignment="1" applyProtection="1">
      <alignment vertical="top" wrapText="1"/>
    </xf>
    <xf numFmtId="0" fontId="15" fillId="0" borderId="0" xfId="0" applyFont="1" applyAlignment="1">
      <alignment vertical="top"/>
    </xf>
    <xf numFmtId="0" fontId="17" fillId="0" borderId="0" xfId="0" applyFont="1" applyAlignment="1">
      <alignment vertical="top"/>
    </xf>
    <xf numFmtId="0" fontId="17" fillId="0" borderId="0" xfId="0" applyFont="1" applyAlignment="1">
      <alignment vertical="top" wrapText="1"/>
    </xf>
    <xf numFmtId="0" fontId="3" fillId="0" borderId="0" xfId="0" applyFont="1" applyAlignment="1">
      <alignment vertical="top"/>
    </xf>
    <xf numFmtId="164" fontId="13" fillId="0" borderId="0" xfId="0" applyNumberFormat="1" applyFont="1" applyAlignment="1">
      <alignment vertical="top"/>
    </xf>
    <xf numFmtId="0" fontId="13" fillId="0" borderId="0" xfId="0" applyFont="1" applyAlignment="1">
      <alignment vertical="top" wrapText="1"/>
    </xf>
    <xf numFmtId="0" fontId="13" fillId="0" borderId="0" xfId="0" applyFont="1" applyAlignment="1">
      <alignment vertical="top"/>
    </xf>
    <xf numFmtId="0" fontId="12" fillId="0" borderId="0" xfId="0" applyFont="1" applyAlignment="1">
      <alignment vertical="top"/>
    </xf>
    <xf numFmtId="0" fontId="4" fillId="0" borderId="0" xfId="0" applyFont="1" applyAlignment="1">
      <alignment vertical="top"/>
    </xf>
    <xf numFmtId="0" fontId="14" fillId="0" borderId="0" xfId="0" applyFont="1" applyAlignment="1">
      <alignment vertical="top" wrapText="1"/>
    </xf>
    <xf numFmtId="0" fontId="3" fillId="8" borderId="0" xfId="0" applyFont="1" applyFill="1" applyAlignment="1">
      <alignment vertical="top"/>
    </xf>
    <xf numFmtId="0" fontId="4" fillId="8" borderId="0" xfId="0" applyFont="1" applyFill="1" applyAlignment="1">
      <alignment vertical="top"/>
    </xf>
    <xf numFmtId="0" fontId="15" fillId="0" borderId="18" xfId="0" applyFont="1" applyBorder="1" applyAlignment="1">
      <alignment vertical="top"/>
    </xf>
    <xf numFmtId="164" fontId="15" fillId="0" borderId="0" xfId="0" applyNumberFormat="1" applyFont="1" applyAlignment="1">
      <alignment vertical="top"/>
    </xf>
    <xf numFmtId="0" fontId="15" fillId="0" borderId="0" xfId="0" applyFont="1" applyAlignment="1">
      <alignment vertical="top" wrapText="1"/>
    </xf>
    <xf numFmtId="0" fontId="3" fillId="0" borderId="33" xfId="0" applyFont="1" applyBorder="1" applyAlignment="1">
      <alignment vertical="top" wrapText="1"/>
    </xf>
    <xf numFmtId="164" fontId="3" fillId="0" borderId="12" xfId="0" applyNumberFormat="1" applyFont="1" applyBorder="1" applyAlignment="1">
      <alignment vertical="top"/>
    </xf>
    <xf numFmtId="164" fontId="3" fillId="0" borderId="47" xfId="0" applyNumberFormat="1" applyFont="1" applyBorder="1" applyAlignment="1">
      <alignment vertical="top"/>
    </xf>
    <xf numFmtId="0" fontId="3" fillId="0" borderId="31" xfId="0" applyFont="1" applyBorder="1" applyAlignment="1">
      <alignment vertical="top" wrapText="1"/>
    </xf>
    <xf numFmtId="0" fontId="4" fillId="0" borderId="1" xfId="0" applyFont="1" applyBorder="1" applyAlignment="1">
      <alignment vertical="top" wrapText="1"/>
    </xf>
    <xf numFmtId="0" fontId="4" fillId="0" borderId="31" xfId="0" applyFont="1" applyBorder="1" applyAlignment="1">
      <alignment vertical="top" wrapText="1"/>
    </xf>
    <xf numFmtId="0" fontId="3" fillId="0" borderId="1" xfId="0" applyFont="1" applyBorder="1" applyAlignment="1">
      <alignment vertical="top" wrapText="1"/>
    </xf>
    <xf numFmtId="164" fontId="3" fillId="0" borderId="1" xfId="0" applyNumberFormat="1" applyFont="1" applyBorder="1" applyAlignment="1">
      <alignment vertical="top"/>
    </xf>
    <xf numFmtId="0" fontId="16" fillId="0" borderId="1" xfId="0" applyFont="1" applyBorder="1" applyAlignment="1">
      <alignment vertical="top" wrapText="1"/>
    </xf>
    <xf numFmtId="0" fontId="0" fillId="0" borderId="0" xfId="0" applyAlignment="1">
      <alignment vertical="top"/>
    </xf>
    <xf numFmtId="44" fontId="4" fillId="5" borderId="1" xfId="0" applyNumberFormat="1" applyFont="1" applyFill="1" applyBorder="1" applyAlignment="1">
      <alignment vertical="top" wrapText="1"/>
    </xf>
    <xf numFmtId="164" fontId="3" fillId="0" borderId="0" xfId="0" applyNumberFormat="1" applyFont="1" applyAlignment="1">
      <alignment vertical="top"/>
    </xf>
    <xf numFmtId="0" fontId="3" fillId="0" borderId="0" xfId="0" applyFont="1" applyAlignment="1">
      <alignment vertical="top" wrapText="1"/>
    </xf>
    <xf numFmtId="0" fontId="4" fillId="0" borderId="1" xfId="0" quotePrefix="1" applyFont="1" applyBorder="1" applyAlignment="1">
      <alignment vertical="top" wrapText="1"/>
    </xf>
    <xf numFmtId="0" fontId="4" fillId="7" borderId="20" xfId="0" applyFont="1" applyFill="1" applyBorder="1" applyAlignment="1">
      <alignment vertical="top" wrapText="1"/>
    </xf>
    <xf numFmtId="0" fontId="4" fillId="7" borderId="16" xfId="0" applyFont="1" applyFill="1" applyBorder="1" applyAlignment="1">
      <alignment vertical="top" wrapText="1"/>
    </xf>
    <xf numFmtId="0" fontId="4" fillId="0" borderId="1" xfId="0" applyFont="1" applyBorder="1" applyAlignment="1">
      <alignment vertical="top"/>
    </xf>
    <xf numFmtId="0" fontId="4" fillId="7" borderId="17" xfId="0" applyFont="1" applyFill="1" applyBorder="1" applyAlignment="1">
      <alignment vertical="top" wrapText="1"/>
    </xf>
    <xf numFmtId="0" fontId="12" fillId="0" borderId="0" xfId="0" applyFont="1" applyAlignment="1">
      <alignment vertical="top" wrapText="1"/>
    </xf>
    <xf numFmtId="0" fontId="17" fillId="0" borderId="0" xfId="0" applyFont="1" applyAlignment="1">
      <alignment horizontal="left"/>
    </xf>
    <xf numFmtId="0" fontId="19" fillId="2" borderId="9" xfId="0" applyFont="1" applyFill="1" applyBorder="1" applyAlignment="1">
      <alignment horizontal="left" vertical="top"/>
    </xf>
    <xf numFmtId="0" fontId="2" fillId="2" borderId="3" xfId="0" applyFont="1" applyFill="1" applyBorder="1" applyAlignment="1">
      <alignment horizontal="left" vertical="top"/>
    </xf>
    <xf numFmtId="0" fontId="2" fillId="2" borderId="3" xfId="0" applyFont="1" applyFill="1" applyBorder="1" applyAlignment="1">
      <alignment horizontal="left" vertical="top" wrapText="1"/>
    </xf>
    <xf numFmtId="0" fontId="9" fillId="2" borderId="4" xfId="0" applyFont="1" applyFill="1" applyBorder="1" applyAlignment="1">
      <alignment vertical="top" wrapText="1"/>
    </xf>
    <xf numFmtId="0" fontId="9" fillId="2" borderId="3" xfId="0" applyFont="1" applyFill="1" applyBorder="1" applyAlignment="1">
      <alignment vertical="top" wrapText="1"/>
    </xf>
    <xf numFmtId="0" fontId="2" fillId="2" borderId="20" xfId="0" applyFont="1" applyFill="1" applyBorder="1" applyAlignment="1">
      <alignment horizontal="left" vertical="top"/>
    </xf>
    <xf numFmtId="0" fontId="4" fillId="2" borderId="0" xfId="0" applyFont="1" applyFill="1" applyAlignment="1">
      <alignment vertical="top" wrapText="1"/>
    </xf>
    <xf numFmtId="0" fontId="2" fillId="2" borderId="9" xfId="0" applyFont="1" applyFill="1" applyBorder="1" applyAlignment="1">
      <alignment vertical="top"/>
    </xf>
    <xf numFmtId="0" fontId="2" fillId="2" borderId="3" xfId="0" applyFont="1" applyFill="1" applyBorder="1" applyAlignment="1">
      <alignment vertical="top"/>
    </xf>
    <xf numFmtId="0" fontId="2" fillId="2" borderId="20"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4" fillId="2" borderId="10" xfId="0" applyFont="1" applyFill="1" applyBorder="1" applyAlignment="1">
      <alignment vertical="top" wrapText="1"/>
    </xf>
    <xf numFmtId="0" fontId="4" fillId="5" borderId="19" xfId="0" applyFont="1" applyFill="1" applyBorder="1" applyAlignment="1">
      <alignment vertical="top" wrapText="1"/>
    </xf>
    <xf numFmtId="44" fontId="4" fillId="5" borderId="19" xfId="0" applyNumberFormat="1" applyFont="1" applyFill="1" applyBorder="1" applyAlignment="1">
      <alignment vertical="top" wrapText="1"/>
    </xf>
    <xf numFmtId="0" fontId="8" fillId="0" borderId="5" xfId="0" applyFont="1" applyBorder="1"/>
    <xf numFmtId="0" fontId="4" fillId="5" borderId="22" xfId="0" applyFont="1" applyFill="1" applyBorder="1" applyAlignment="1">
      <alignment vertical="top" wrapText="1"/>
    </xf>
    <xf numFmtId="0" fontId="8" fillId="0" borderId="34" xfId="0" applyFont="1" applyBorder="1"/>
    <xf numFmtId="44" fontId="4" fillId="5" borderId="18" xfId="0" applyNumberFormat="1" applyFont="1" applyFill="1" applyBorder="1" applyAlignment="1">
      <alignment vertical="top" wrapText="1"/>
    </xf>
    <xf numFmtId="44" fontId="4" fillId="5" borderId="36" xfId="0" applyNumberFormat="1" applyFont="1" applyFill="1" applyBorder="1" applyAlignment="1">
      <alignment vertical="top" wrapText="1"/>
    </xf>
    <xf numFmtId="0" fontId="8" fillId="0" borderId="48" xfId="0" applyFont="1" applyBorder="1"/>
    <xf numFmtId="0" fontId="4" fillId="2" borderId="16" xfId="0" applyFont="1" applyFill="1" applyBorder="1" applyAlignment="1">
      <alignment vertical="top" wrapText="1"/>
    </xf>
    <xf numFmtId="0" fontId="2" fillId="2" borderId="11" xfId="0" applyFont="1" applyFill="1" applyBorder="1" applyAlignment="1">
      <alignment vertical="top"/>
    </xf>
    <xf numFmtId="0" fontId="2" fillId="2" borderId="19" xfId="0" applyFont="1" applyFill="1" applyBorder="1" applyAlignment="1">
      <alignment horizontal="center" vertical="top"/>
    </xf>
    <xf numFmtId="0" fontId="2" fillId="2" borderId="8" xfId="0" applyFont="1" applyFill="1" applyBorder="1" applyAlignment="1">
      <alignment horizontal="center" vertical="top"/>
    </xf>
    <xf numFmtId="44" fontId="2" fillId="2" borderId="19" xfId="0" applyNumberFormat="1" applyFont="1" applyFill="1" applyBorder="1" applyAlignment="1">
      <alignment horizontal="center" vertical="top"/>
    </xf>
    <xf numFmtId="0" fontId="6" fillId="0" borderId="19" xfId="0" applyFont="1" applyBorder="1"/>
    <xf numFmtId="44" fontId="4" fillId="5" borderId="9" xfId="0" applyNumberFormat="1" applyFont="1" applyFill="1" applyBorder="1" applyAlignment="1">
      <alignment vertical="top" wrapText="1"/>
    </xf>
    <xf numFmtId="44" fontId="4" fillId="5" borderId="37" xfId="0" applyNumberFormat="1" applyFont="1" applyFill="1" applyBorder="1" applyAlignment="1">
      <alignment vertical="top" wrapText="1"/>
    </xf>
    <xf numFmtId="44" fontId="4" fillId="5" borderId="41" xfId="0" applyNumberFormat="1" applyFont="1" applyFill="1" applyBorder="1" applyAlignment="1">
      <alignment vertical="top" wrapText="1"/>
    </xf>
    <xf numFmtId="44" fontId="4" fillId="5" borderId="38" xfId="0" applyNumberFormat="1" applyFont="1" applyFill="1" applyBorder="1" applyAlignment="1">
      <alignment vertical="top" wrapText="1"/>
    </xf>
    <xf numFmtId="0" fontId="17" fillId="2" borderId="10" xfId="0" applyFont="1" applyFill="1" applyBorder="1" applyAlignment="1">
      <alignment vertical="top" wrapText="1"/>
    </xf>
    <xf numFmtId="44" fontId="15" fillId="5" borderId="51" xfId="0" applyNumberFormat="1" applyFont="1" applyFill="1" applyBorder="1" applyAlignment="1">
      <alignment vertical="top" wrapText="1"/>
    </xf>
    <xf numFmtId="0" fontId="20" fillId="0" borderId="19" xfId="0" applyFont="1" applyBorder="1"/>
    <xf numFmtId="0" fontId="4" fillId="0" borderId="9" xfId="0" applyFont="1" applyBorder="1"/>
    <xf numFmtId="166" fontId="4" fillId="4" borderId="23" xfId="0" applyNumberFormat="1" applyFont="1" applyFill="1" applyBorder="1" applyAlignment="1" applyProtection="1">
      <alignment vertical="top" wrapText="1"/>
      <protection locked="0"/>
    </xf>
    <xf numFmtId="166" fontId="4" fillId="4" borderId="21" xfId="0" applyNumberFormat="1" applyFont="1" applyFill="1" applyBorder="1" applyAlignment="1" applyProtection="1">
      <alignment vertical="top" wrapText="1"/>
      <protection locked="0"/>
    </xf>
    <xf numFmtId="0" fontId="2" fillId="2" borderId="5" xfId="0" applyFont="1" applyFill="1" applyBorder="1" applyAlignment="1">
      <alignment horizontal="left" vertical="top"/>
    </xf>
    <xf numFmtId="0" fontId="2" fillId="2" borderId="11" xfId="0" applyFont="1" applyFill="1" applyBorder="1" applyAlignment="1">
      <alignment horizontal="left" vertical="top"/>
    </xf>
    <xf numFmtId="0" fontId="2" fillId="2" borderId="19"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5" xfId="0" applyFont="1" applyFill="1" applyBorder="1" applyAlignment="1">
      <alignment horizontal="center" vertical="top" wrapText="1"/>
    </xf>
    <xf numFmtId="0" fontId="4" fillId="5" borderId="21" xfId="0" applyFont="1" applyFill="1" applyBorder="1" applyAlignment="1">
      <alignment vertical="top" wrapText="1"/>
    </xf>
    <xf numFmtId="0" fontId="3" fillId="0" borderId="28" xfId="0" applyFont="1" applyBorder="1" applyAlignment="1">
      <alignment vertical="top" wrapText="1"/>
    </xf>
    <xf numFmtId="0" fontId="11" fillId="0" borderId="0" xfId="0" applyFont="1" applyAlignment="1">
      <alignment vertical="top" wrapText="1"/>
    </xf>
    <xf numFmtId="0" fontId="5" fillId="0" borderId="0" xfId="0" applyFont="1" applyAlignment="1">
      <alignment vertical="top"/>
    </xf>
    <xf numFmtId="0" fontId="4" fillId="5" borderId="36" xfId="0" applyFont="1" applyFill="1" applyBorder="1" applyAlignment="1">
      <alignment vertical="top" wrapText="1"/>
    </xf>
    <xf numFmtId="0" fontId="3" fillId="0" borderId="48" xfId="0" applyFont="1" applyBorder="1" applyAlignment="1">
      <alignment vertical="top"/>
    </xf>
    <xf numFmtId="44" fontId="4" fillId="5" borderId="14" xfId="0" applyNumberFormat="1" applyFont="1" applyFill="1" applyBorder="1" applyAlignment="1">
      <alignment vertical="top" wrapText="1"/>
    </xf>
    <xf numFmtId="0" fontId="5" fillId="0" borderId="34" xfId="0" applyFont="1" applyBorder="1" applyAlignment="1">
      <alignment vertical="top"/>
    </xf>
    <xf numFmtId="0" fontId="4" fillId="0" borderId="34" xfId="0" applyFont="1" applyBorder="1" applyAlignment="1">
      <alignment vertical="top"/>
    </xf>
    <xf numFmtId="0" fontId="2" fillId="2" borderId="19" xfId="0" applyFont="1" applyFill="1" applyBorder="1" applyAlignment="1">
      <alignment vertical="top"/>
    </xf>
    <xf numFmtId="44" fontId="2" fillId="2" borderId="5" xfId="0" applyNumberFormat="1" applyFont="1" applyFill="1" applyBorder="1" applyAlignment="1">
      <alignment horizontal="center" vertical="top"/>
    </xf>
    <xf numFmtId="0" fontId="4" fillId="0" borderId="52" xfId="0" applyFont="1" applyBorder="1" applyAlignment="1">
      <alignment vertical="top"/>
    </xf>
    <xf numFmtId="44" fontId="4" fillId="5" borderId="26" xfId="0" applyNumberFormat="1" applyFont="1" applyFill="1" applyBorder="1" applyAlignment="1">
      <alignment vertical="top" wrapText="1"/>
    </xf>
    <xf numFmtId="0" fontId="17" fillId="2" borderId="17" xfId="0" applyFont="1" applyFill="1" applyBorder="1" applyAlignment="1">
      <alignment vertical="top" wrapText="1"/>
    </xf>
    <xf numFmtId="44" fontId="15" fillId="5" borderId="54" xfId="0" applyNumberFormat="1" applyFont="1" applyFill="1" applyBorder="1" applyAlignment="1">
      <alignment vertical="top" wrapText="1"/>
    </xf>
    <xf numFmtId="0" fontId="17" fillId="0" borderId="53" xfId="0" applyFont="1" applyBorder="1" applyAlignment="1">
      <alignment vertical="top"/>
    </xf>
    <xf numFmtId="0" fontId="19" fillId="2" borderId="11" xfId="0" applyFont="1" applyFill="1" applyBorder="1" applyAlignment="1">
      <alignment vertical="top"/>
    </xf>
    <xf numFmtId="0" fontId="4" fillId="2" borderId="8" xfId="0" applyFont="1" applyFill="1" applyBorder="1" applyAlignment="1">
      <alignment vertical="top"/>
    </xf>
    <xf numFmtId="44" fontId="9" fillId="2" borderId="8" xfId="0" applyNumberFormat="1" applyFont="1" applyFill="1" applyBorder="1" applyAlignment="1">
      <alignment vertical="top"/>
    </xf>
    <xf numFmtId="0" fontId="2" fillId="2" borderId="10" xfId="0" applyFont="1" applyFill="1" applyBorder="1" applyAlignment="1">
      <alignment vertical="top"/>
    </xf>
    <xf numFmtId="0" fontId="2" fillId="2" borderId="35" xfId="0" applyFont="1" applyFill="1" applyBorder="1" applyAlignment="1">
      <alignment vertical="top"/>
    </xf>
    <xf numFmtId="0" fontId="2" fillId="2" borderId="16" xfId="0" applyFont="1" applyFill="1" applyBorder="1" applyAlignment="1">
      <alignment horizontal="center" vertical="top"/>
    </xf>
    <xf numFmtId="44" fontId="2" fillId="2" borderId="7" xfId="0" applyNumberFormat="1" applyFont="1" applyFill="1" applyBorder="1" applyAlignment="1">
      <alignment horizontal="center" vertical="top"/>
    </xf>
    <xf numFmtId="0" fontId="2" fillId="2" borderId="16" xfId="0" applyFont="1" applyFill="1" applyBorder="1" applyAlignment="1">
      <alignment horizontal="center" vertical="top" wrapText="1"/>
    </xf>
    <xf numFmtId="0" fontId="4" fillId="2" borderId="16" xfId="0" applyFont="1" applyFill="1" applyBorder="1" applyAlignment="1">
      <alignment vertical="top"/>
    </xf>
    <xf numFmtId="0" fontId="4" fillId="0" borderId="12" xfId="0" applyFont="1" applyBorder="1" applyAlignment="1">
      <alignment vertical="top" wrapText="1"/>
    </xf>
    <xf numFmtId="44" fontId="4" fillId="5" borderId="21" xfId="0" applyNumberFormat="1" applyFont="1" applyFill="1" applyBorder="1" applyAlignment="1">
      <alignment vertical="top"/>
    </xf>
    <xf numFmtId="0" fontId="4" fillId="5" borderId="22" xfId="0" applyFont="1" applyFill="1" applyBorder="1" applyAlignment="1">
      <alignment horizontal="center" vertical="top"/>
    </xf>
    <xf numFmtId="44" fontId="4" fillId="5" borderId="28" xfId="0" applyNumberFormat="1" applyFont="1" applyFill="1" applyBorder="1" applyAlignment="1">
      <alignment vertical="top"/>
    </xf>
    <xf numFmtId="0" fontId="6" fillId="0" borderId="21" xfId="0" applyFont="1" applyBorder="1" applyAlignment="1">
      <alignment vertical="top" wrapText="1"/>
    </xf>
    <xf numFmtId="44" fontId="4" fillId="5" borderId="22" xfId="0" applyNumberFormat="1" applyFont="1" applyFill="1" applyBorder="1" applyAlignment="1">
      <alignment vertical="top"/>
    </xf>
    <xf numFmtId="44" fontId="4" fillId="5" borderId="34" xfId="0" applyNumberFormat="1" applyFont="1" applyFill="1" applyBorder="1" applyAlignment="1">
      <alignment vertical="top"/>
    </xf>
    <xf numFmtId="0" fontId="5" fillId="0" borderId="22" xfId="0" applyFont="1" applyBorder="1" applyAlignment="1">
      <alignment vertical="top" wrapText="1"/>
    </xf>
    <xf numFmtId="0" fontId="4" fillId="5" borderId="16" xfId="0" applyFont="1" applyFill="1" applyBorder="1" applyAlignment="1">
      <alignment horizontal="center" vertical="top"/>
    </xf>
    <xf numFmtId="0" fontId="5" fillId="0" borderId="36" xfId="0" applyFont="1" applyBorder="1" applyAlignment="1">
      <alignment vertical="top" wrapText="1"/>
    </xf>
    <xf numFmtId="44" fontId="4" fillId="5" borderId="19" xfId="0" applyNumberFormat="1" applyFont="1" applyFill="1" applyBorder="1" applyAlignment="1">
      <alignment vertical="top"/>
    </xf>
    <xf numFmtId="44" fontId="2" fillId="2" borderId="4" xfId="0" applyNumberFormat="1" applyFont="1" applyFill="1" applyBorder="1" applyAlignment="1">
      <alignment horizontal="center" vertical="top"/>
    </xf>
    <xf numFmtId="0" fontId="4" fillId="2" borderId="10" xfId="0" applyFont="1" applyFill="1" applyBorder="1" applyAlignment="1">
      <alignment vertical="top"/>
    </xf>
    <xf numFmtId="0" fontId="4" fillId="0" borderId="21" xfId="0" applyFont="1" applyBorder="1" applyAlignment="1">
      <alignment vertical="top"/>
    </xf>
    <xf numFmtId="0" fontId="4" fillId="5" borderId="21" xfId="0" applyFont="1" applyFill="1" applyBorder="1" applyAlignment="1">
      <alignment horizontal="center" vertical="top"/>
    </xf>
    <xf numFmtId="0" fontId="4" fillId="0" borderId="23" xfId="0" applyFont="1" applyBorder="1" applyAlignment="1">
      <alignment vertical="top"/>
    </xf>
    <xf numFmtId="44" fontId="4" fillId="5" borderId="7" xfId="0" applyNumberFormat="1" applyFont="1" applyFill="1" applyBorder="1" applyAlignment="1">
      <alignment vertical="top"/>
    </xf>
    <xf numFmtId="0" fontId="4" fillId="5" borderId="23" xfId="0" applyFont="1" applyFill="1" applyBorder="1" applyAlignment="1">
      <alignment horizontal="center" vertical="top"/>
    </xf>
    <xf numFmtId="44" fontId="4" fillId="5" borderId="36" xfId="0" applyNumberFormat="1" applyFont="1" applyFill="1" applyBorder="1" applyAlignment="1">
      <alignment vertical="top"/>
    </xf>
    <xf numFmtId="44" fontId="7" fillId="5" borderId="19" xfId="0" applyNumberFormat="1" applyFont="1" applyFill="1" applyBorder="1" applyAlignment="1">
      <alignment vertical="top"/>
    </xf>
    <xf numFmtId="0" fontId="4" fillId="0" borderId="22" xfId="0" applyFont="1" applyBorder="1" applyAlignment="1">
      <alignment vertical="top"/>
    </xf>
    <xf numFmtId="0" fontId="2" fillId="2" borderId="20" xfId="0" applyFont="1" applyFill="1" applyBorder="1" applyAlignment="1">
      <alignment horizontal="center" vertical="top"/>
    </xf>
    <xf numFmtId="44" fontId="4" fillId="5" borderId="23" xfId="0" applyNumberFormat="1" applyFont="1" applyFill="1" applyBorder="1" applyAlignment="1">
      <alignment vertical="top" wrapText="1"/>
    </xf>
    <xf numFmtId="0" fontId="4" fillId="2" borderId="17" xfId="0" applyFont="1" applyFill="1" applyBorder="1" applyAlignment="1">
      <alignment vertical="top"/>
    </xf>
    <xf numFmtId="44" fontId="3" fillId="5" borderId="17" xfId="0" applyNumberFormat="1" applyFont="1" applyFill="1" applyBorder="1" applyAlignment="1">
      <alignment vertical="top"/>
    </xf>
    <xf numFmtId="0" fontId="17" fillId="2" borderId="17" xfId="0" applyFont="1" applyFill="1" applyBorder="1" applyAlignment="1">
      <alignment vertical="top"/>
    </xf>
    <xf numFmtId="44" fontId="15" fillId="5" borderId="17" xfId="0" applyNumberFormat="1" applyFont="1" applyFill="1" applyBorder="1" applyAlignment="1">
      <alignment vertical="top"/>
    </xf>
    <xf numFmtId="0" fontId="17" fillId="0" borderId="24" xfId="0" applyFont="1" applyBorder="1" applyAlignment="1">
      <alignment vertical="top"/>
    </xf>
    <xf numFmtId="0" fontId="9" fillId="2" borderId="8" xfId="0" applyFont="1" applyFill="1" applyBorder="1" applyAlignment="1">
      <alignment vertical="top" wrapText="1"/>
    </xf>
    <xf numFmtId="0" fontId="9" fillId="2" borderId="5" xfId="0" applyFont="1" applyFill="1" applyBorder="1" applyAlignment="1">
      <alignment vertical="top" wrapText="1"/>
    </xf>
    <xf numFmtId="0" fontId="2" fillId="2" borderId="20" xfId="0" applyFont="1" applyFill="1" applyBorder="1" applyAlignment="1">
      <alignment vertical="top"/>
    </xf>
    <xf numFmtId="0" fontId="4" fillId="0" borderId="18" xfId="0" applyFont="1" applyBorder="1" applyAlignment="1">
      <alignment vertical="top" wrapText="1"/>
    </xf>
    <xf numFmtId="0" fontId="4" fillId="5" borderId="36" xfId="0" applyFont="1" applyFill="1" applyBorder="1" applyAlignment="1">
      <alignment horizontal="center" vertical="top" wrapText="1"/>
    </xf>
    <xf numFmtId="0" fontId="4" fillId="0" borderId="36" xfId="0" applyFont="1" applyBorder="1" applyAlignment="1">
      <alignment vertical="top"/>
    </xf>
    <xf numFmtId="0" fontId="5" fillId="0" borderId="0" xfId="0" applyFont="1" applyAlignment="1">
      <alignment vertical="top" wrapText="1"/>
    </xf>
    <xf numFmtId="0" fontId="4" fillId="0" borderId="14" xfId="0" applyFont="1" applyBorder="1" applyAlignment="1">
      <alignment vertical="top" wrapText="1"/>
    </xf>
    <xf numFmtId="0" fontId="4" fillId="5" borderId="22" xfId="0" applyFont="1" applyFill="1" applyBorder="1" applyAlignment="1">
      <alignment horizontal="center" vertical="top" wrapText="1"/>
    </xf>
    <xf numFmtId="0" fontId="4" fillId="0" borderId="42" xfId="0" applyFont="1" applyBorder="1" applyAlignment="1">
      <alignment vertical="top" wrapText="1"/>
    </xf>
    <xf numFmtId="0" fontId="4" fillId="5" borderId="24" xfId="0" applyFont="1" applyFill="1" applyBorder="1" applyAlignment="1">
      <alignment horizontal="center" vertical="top" wrapText="1"/>
    </xf>
    <xf numFmtId="0" fontId="2" fillId="2" borderId="16" xfId="0" applyFont="1" applyFill="1" applyBorder="1" applyAlignment="1">
      <alignment vertical="top"/>
    </xf>
    <xf numFmtId="0" fontId="4" fillId="0" borderId="21" xfId="0" applyFont="1" applyBorder="1" applyAlignment="1">
      <alignment vertical="top" wrapText="1"/>
    </xf>
    <xf numFmtId="0" fontId="4" fillId="0" borderId="36" xfId="0" applyFont="1" applyBorder="1" applyAlignment="1">
      <alignment vertical="top" wrapText="1"/>
    </xf>
    <xf numFmtId="0" fontId="4" fillId="0" borderId="6" xfId="0" applyFont="1" applyBorder="1" applyAlignment="1">
      <alignment vertical="top" wrapText="1"/>
    </xf>
    <xf numFmtId="0" fontId="4" fillId="0" borderId="15" xfId="0" applyFont="1" applyBorder="1" applyAlignment="1">
      <alignment vertical="top" wrapText="1"/>
    </xf>
    <xf numFmtId="0" fontId="4" fillId="5" borderId="23" xfId="0" applyFont="1" applyFill="1" applyBorder="1" applyAlignment="1">
      <alignment horizontal="center" vertical="top" wrapText="1"/>
    </xf>
    <xf numFmtId="0" fontId="4" fillId="0" borderId="7" xfId="0" applyFont="1" applyBorder="1" applyAlignment="1">
      <alignment vertical="top"/>
    </xf>
    <xf numFmtId="0" fontId="4" fillId="0" borderId="11" xfId="0" applyFont="1" applyBorder="1" applyAlignment="1">
      <alignment vertical="top" wrapText="1"/>
    </xf>
    <xf numFmtId="0" fontId="4" fillId="5" borderId="19" xfId="0" applyFont="1" applyFill="1" applyBorder="1" applyAlignment="1">
      <alignment horizontal="center" vertical="top" wrapText="1"/>
    </xf>
    <xf numFmtId="0" fontId="15" fillId="0" borderId="6" xfId="0" applyFont="1" applyBorder="1" applyAlignment="1">
      <alignment vertical="top"/>
    </xf>
    <xf numFmtId="44" fontId="17" fillId="6" borderId="6" xfId="0" applyNumberFormat="1" applyFont="1" applyFill="1" applyBorder="1" applyAlignment="1">
      <alignment vertical="top"/>
    </xf>
    <xf numFmtId="44" fontId="17" fillId="6" borderId="32" xfId="0" applyNumberFormat="1" applyFont="1" applyFill="1" applyBorder="1" applyAlignment="1">
      <alignment vertical="top"/>
    </xf>
    <xf numFmtId="44" fontId="15" fillId="5" borderId="32" xfId="0" applyNumberFormat="1" applyFont="1" applyFill="1" applyBorder="1" applyAlignment="1">
      <alignment vertical="top"/>
    </xf>
    <xf numFmtId="0" fontId="15" fillId="0" borderId="19" xfId="0" applyFont="1" applyBorder="1" applyAlignment="1">
      <alignment vertical="top"/>
    </xf>
    <xf numFmtId="0" fontId="10" fillId="0" borderId="0" xfId="0" applyFont="1"/>
    <xf numFmtId="0" fontId="4" fillId="0" borderId="26" xfId="0" applyFont="1" applyBorder="1" applyAlignment="1">
      <alignment vertical="top" wrapText="1"/>
    </xf>
    <xf numFmtId="0" fontId="4" fillId="5" borderId="21" xfId="0" applyFont="1" applyFill="1" applyBorder="1" applyAlignment="1">
      <alignment horizontal="center" vertical="top" wrapText="1"/>
    </xf>
    <xf numFmtId="0" fontId="4" fillId="0" borderId="37" xfId="0" applyFont="1" applyBorder="1" applyAlignment="1">
      <alignment vertical="top" wrapText="1"/>
    </xf>
    <xf numFmtId="0" fontId="3" fillId="0" borderId="0" xfId="0" applyFont="1"/>
    <xf numFmtId="0" fontId="5" fillId="0" borderId="0" xfId="0" applyFont="1" applyAlignment="1">
      <alignment wrapText="1"/>
    </xf>
    <xf numFmtId="0" fontId="4" fillId="0" borderId="38" xfId="0" applyFont="1" applyBorder="1" applyAlignment="1">
      <alignment vertical="top" wrapText="1"/>
    </xf>
    <xf numFmtId="0" fontId="17" fillId="2" borderId="10" xfId="0" applyFont="1" applyFill="1" applyBorder="1" applyAlignment="1">
      <alignment vertical="top"/>
    </xf>
    <xf numFmtId="0" fontId="15" fillId="0" borderId="0" xfId="0" applyFont="1"/>
    <xf numFmtId="0" fontId="21" fillId="0" borderId="0" xfId="0" applyFont="1" applyAlignment="1">
      <alignment wrapText="1"/>
    </xf>
    <xf numFmtId="0" fontId="4" fillId="0" borderId="0" xfId="0" applyFont="1" applyAlignment="1">
      <alignment wrapText="1"/>
    </xf>
    <xf numFmtId="0" fontId="4" fillId="9" borderId="1" xfId="0" applyFont="1" applyFill="1" applyBorder="1" applyAlignment="1">
      <alignment vertical="top" wrapText="1"/>
    </xf>
    <xf numFmtId="0" fontId="3" fillId="9" borderId="0" xfId="0" applyFont="1" applyFill="1" applyAlignment="1">
      <alignment vertical="top"/>
    </xf>
    <xf numFmtId="0" fontId="4" fillId="10" borderId="1" xfId="0" applyFont="1" applyFill="1" applyBorder="1" applyAlignment="1">
      <alignment vertical="top" wrapText="1"/>
    </xf>
    <xf numFmtId="0" fontId="4" fillId="10" borderId="48" xfId="0" applyFont="1" applyFill="1" applyBorder="1" applyAlignment="1">
      <alignment vertical="top"/>
    </xf>
    <xf numFmtId="0" fontId="4" fillId="0" borderId="28" xfId="0" applyFont="1" applyBorder="1" applyAlignment="1">
      <alignment vertical="top"/>
    </xf>
    <xf numFmtId="0" fontId="4" fillId="0" borderId="48" xfId="0" applyFont="1" applyBorder="1" applyAlignment="1">
      <alignment vertical="top"/>
    </xf>
    <xf numFmtId="0" fontId="3" fillId="10" borderId="0" xfId="0" applyFont="1" applyFill="1" applyAlignment="1">
      <alignment vertical="top"/>
    </xf>
    <xf numFmtId="0" fontId="4" fillId="10" borderId="0" xfId="0" applyFont="1" applyFill="1" applyAlignment="1">
      <alignment vertical="top"/>
    </xf>
    <xf numFmtId="0" fontId="4" fillId="0" borderId="0" xfId="0" applyFont="1" applyAlignment="1" applyProtection="1">
      <alignment vertical="top"/>
      <protection locked="0"/>
    </xf>
    <xf numFmtId="0" fontId="6" fillId="0" borderId="12" xfId="0" applyFont="1" applyBorder="1" applyAlignment="1" applyProtection="1">
      <alignment horizontal="left" vertical="top"/>
      <protection locked="0"/>
    </xf>
    <xf numFmtId="0" fontId="6" fillId="0" borderId="14" xfId="0" applyFont="1" applyBorder="1" applyAlignment="1" applyProtection="1">
      <alignment horizontal="left" vertical="top"/>
      <protection locked="0"/>
    </xf>
    <xf numFmtId="0" fontId="6" fillId="0" borderId="34" xfId="0" applyFont="1" applyBorder="1" applyAlignment="1" applyProtection="1">
      <alignment horizontal="left" vertical="top"/>
      <protection locked="0"/>
    </xf>
    <xf numFmtId="0" fontId="6" fillId="0" borderId="47" xfId="0" applyFont="1" applyBorder="1" applyAlignment="1" applyProtection="1">
      <alignment horizontal="left" vertical="top"/>
      <protection locked="0"/>
    </xf>
    <xf numFmtId="0" fontId="6" fillId="0" borderId="15" xfId="0" applyFont="1" applyBorder="1" applyAlignment="1" applyProtection="1">
      <alignment horizontal="left" vertical="top"/>
      <protection locked="0"/>
    </xf>
    <xf numFmtId="0" fontId="6" fillId="0" borderId="25" xfId="0" applyFont="1" applyBorder="1" applyAlignment="1" applyProtection="1">
      <alignment horizontal="left" vertical="top"/>
      <protection locked="0"/>
    </xf>
    <xf numFmtId="0" fontId="3" fillId="0" borderId="26" xfId="0" applyFont="1" applyBorder="1" applyAlignment="1">
      <alignment horizontal="center" vertical="top" wrapText="1"/>
    </xf>
    <xf numFmtId="0" fontId="3" fillId="0" borderId="27" xfId="0" applyFont="1" applyBorder="1" applyAlignment="1">
      <alignment horizontal="center" vertical="top" wrapText="1"/>
    </xf>
    <xf numFmtId="0" fontId="3" fillId="0" borderId="28" xfId="0" applyFont="1" applyBorder="1" applyAlignment="1">
      <alignment horizontal="center" vertical="top" wrapText="1"/>
    </xf>
    <xf numFmtId="0" fontId="4" fillId="0" borderId="30" xfId="0" applyFont="1" applyBorder="1" applyAlignment="1">
      <alignment horizontal="left" vertical="top" wrapText="1"/>
    </xf>
    <xf numFmtId="0" fontId="4" fillId="0" borderId="50" xfId="0" applyFont="1" applyBorder="1" applyAlignment="1">
      <alignment horizontal="left" vertical="top" wrapText="1"/>
    </xf>
    <xf numFmtId="0" fontId="4" fillId="0" borderId="58" xfId="0" applyFont="1" applyBorder="1" applyAlignment="1">
      <alignment horizontal="left" vertical="top" wrapText="1"/>
    </xf>
    <xf numFmtId="0" fontId="4" fillId="0" borderId="13" xfId="0" applyFont="1" applyBorder="1" applyAlignment="1" applyProtection="1">
      <alignment horizontal="left" vertical="top" wrapText="1"/>
      <protection locked="0"/>
    </xf>
    <xf numFmtId="0" fontId="4" fillId="0" borderId="42"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15" fillId="0" borderId="0" xfId="0" applyFont="1" applyAlignment="1">
      <alignment horizontal="left" vertical="top"/>
    </xf>
    <xf numFmtId="0" fontId="4" fillId="0" borderId="0" xfId="0" applyFont="1" applyAlignment="1">
      <alignment horizontal="left" vertical="top"/>
    </xf>
    <xf numFmtId="0" fontId="4" fillId="0" borderId="29" xfId="0" applyFont="1" applyBorder="1" applyAlignment="1">
      <alignment horizontal="left" vertical="top" wrapText="1"/>
    </xf>
    <xf numFmtId="0" fontId="4" fillId="0" borderId="1" xfId="0" applyFont="1" applyBorder="1" applyAlignment="1">
      <alignment horizontal="left" vertical="top" wrapText="1"/>
    </xf>
    <xf numFmtId="0" fontId="4" fillId="0" borderId="12" xfId="0" applyFont="1" applyBorder="1" applyAlignment="1">
      <alignment horizontal="left" vertical="top" wrapText="1"/>
    </xf>
    <xf numFmtId="0" fontId="4" fillId="0" borderId="6" xfId="0" applyFont="1" applyBorder="1" applyAlignment="1">
      <alignment horizontal="left"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4" fillId="0" borderId="46" xfId="0" applyFont="1" applyBorder="1" applyAlignment="1">
      <alignment horizontal="left" vertical="top" wrapText="1"/>
    </xf>
    <xf numFmtId="0" fontId="8" fillId="0" borderId="20"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4" fillId="0" borderId="56" xfId="0" applyFont="1" applyBorder="1" applyAlignment="1">
      <alignment horizontal="left" vertical="top"/>
    </xf>
    <xf numFmtId="0" fontId="4" fillId="0" borderId="57" xfId="0" applyFont="1" applyBorder="1" applyAlignment="1">
      <alignment horizontal="left" vertical="top"/>
    </xf>
    <xf numFmtId="0" fontId="4" fillId="0" borderId="51" xfId="0" applyFont="1" applyBorder="1" applyAlignment="1">
      <alignment horizontal="left" vertical="top"/>
    </xf>
    <xf numFmtId="0" fontId="4" fillId="0" borderId="49" xfId="0" applyFont="1" applyBorder="1" applyAlignment="1">
      <alignment horizontal="left"/>
    </xf>
    <xf numFmtId="0" fontId="4" fillId="0" borderId="33" xfId="0" applyFont="1" applyBorder="1" applyAlignment="1">
      <alignment horizontal="left"/>
    </xf>
    <xf numFmtId="0" fontId="4" fillId="0" borderId="55" xfId="0" applyFont="1" applyBorder="1" applyAlignment="1">
      <alignment horizontal="left"/>
    </xf>
    <xf numFmtId="0" fontId="4" fillId="0" borderId="29" xfId="0" applyFont="1" applyBorder="1" applyAlignment="1">
      <alignment horizontal="left" vertical="top"/>
    </xf>
    <xf numFmtId="0" fontId="4" fillId="0" borderId="1" xfId="0" applyFont="1" applyBorder="1" applyAlignment="1">
      <alignment horizontal="left" vertical="top"/>
    </xf>
    <xf numFmtId="0" fontId="4" fillId="0" borderId="12" xfId="0" applyFont="1" applyBorder="1" applyAlignment="1">
      <alignment horizontal="left" vertical="top"/>
    </xf>
    <xf numFmtId="0" fontId="7" fillId="0" borderId="11" xfId="0" applyFont="1" applyBorder="1" applyAlignment="1">
      <alignment horizontal="left" vertical="top" wrapText="1"/>
    </xf>
    <xf numFmtId="0" fontId="7" fillId="0" borderId="8" xfId="0" applyFont="1" applyBorder="1" applyAlignment="1">
      <alignment horizontal="left" vertical="top" wrapText="1"/>
    </xf>
    <xf numFmtId="0" fontId="4" fillId="0" borderId="37" xfId="0" applyFont="1" applyBorder="1" applyAlignment="1">
      <alignment horizontal="left" vertical="top"/>
    </xf>
    <xf numFmtId="0" fontId="4" fillId="0" borderId="14" xfId="0" applyFont="1" applyBorder="1" applyAlignment="1">
      <alignment horizontal="left" vertical="top"/>
    </xf>
    <xf numFmtId="0" fontId="4" fillId="0" borderId="34" xfId="0" applyFont="1" applyBorder="1" applyAlignment="1">
      <alignment horizontal="left" vertical="top"/>
    </xf>
    <xf numFmtId="0" fontId="15"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5" xfId="0" applyFont="1" applyBorder="1" applyAlignment="1">
      <alignment horizontal="left" vertical="top" wrapText="1"/>
    </xf>
    <xf numFmtId="0" fontId="7" fillId="4" borderId="29" xfId="0" applyFont="1" applyFill="1" applyBorder="1" applyAlignment="1" applyProtection="1">
      <alignment horizontal="left" vertical="top" wrapText="1"/>
      <protection locked="0"/>
    </xf>
    <xf numFmtId="0" fontId="7" fillId="4" borderId="1"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wrapText="1"/>
      <protection locked="0"/>
    </xf>
    <xf numFmtId="0" fontId="7" fillId="4" borderId="41"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top" wrapText="1"/>
      <protection locked="0"/>
    </xf>
    <xf numFmtId="0" fontId="7" fillId="4" borderId="48" xfId="0" applyFont="1" applyFill="1" applyBorder="1" applyAlignment="1" applyProtection="1">
      <alignment horizontal="left" vertical="top" wrapText="1"/>
      <protection locked="0"/>
    </xf>
    <xf numFmtId="0" fontId="7" fillId="4" borderId="37" xfId="0" applyFont="1" applyFill="1" applyBorder="1" applyAlignment="1" applyProtection="1">
      <alignment horizontal="left" vertical="top" wrapText="1"/>
      <protection locked="0"/>
    </xf>
    <xf numFmtId="0" fontId="7" fillId="4" borderId="14" xfId="0" applyFont="1" applyFill="1" applyBorder="1" applyAlignment="1" applyProtection="1">
      <alignment horizontal="left" vertical="top" wrapText="1"/>
      <protection locked="0"/>
    </xf>
    <xf numFmtId="0" fontId="7" fillId="4" borderId="34" xfId="0" applyFont="1" applyFill="1" applyBorder="1" applyAlignment="1" applyProtection="1">
      <alignment horizontal="left" vertical="top" wrapText="1"/>
      <protection locked="0"/>
    </xf>
    <xf numFmtId="0" fontId="7" fillId="4" borderId="38" xfId="0" applyFont="1" applyFill="1" applyBorder="1" applyAlignment="1" applyProtection="1">
      <alignment horizontal="left" vertical="top" wrapText="1"/>
      <protection locked="0"/>
    </xf>
    <xf numFmtId="0" fontId="7" fillId="4" borderId="42" xfId="0" applyFont="1" applyFill="1" applyBorder="1" applyAlignment="1" applyProtection="1">
      <alignment horizontal="left" vertical="top" wrapText="1"/>
      <protection locked="0"/>
    </xf>
    <xf numFmtId="0" fontId="7" fillId="4" borderId="39" xfId="0" applyFont="1" applyFill="1" applyBorder="1" applyAlignment="1" applyProtection="1">
      <alignment horizontal="left" vertical="top" wrapText="1"/>
      <protection locked="0"/>
    </xf>
    <xf numFmtId="0" fontId="4" fillId="0" borderId="2" xfId="0" applyFont="1" applyBorder="1" applyAlignment="1">
      <alignment horizontal="left" vertical="top" wrapText="1"/>
    </xf>
    <xf numFmtId="0" fontId="4" fillId="0" borderId="34" xfId="0" applyFont="1" applyBorder="1" applyAlignment="1">
      <alignment horizontal="left" vertical="top" wrapText="1"/>
    </xf>
    <xf numFmtId="0" fontId="4" fillId="0" borderId="23" xfId="0" applyFont="1" applyBorder="1" applyAlignment="1">
      <alignment horizontal="left" vertical="top" wrapText="1"/>
    </xf>
    <xf numFmtId="0" fontId="4" fillId="0" borderId="17" xfId="0" applyFont="1" applyBorder="1" applyAlignment="1">
      <alignment horizontal="left" vertical="top" wrapText="1"/>
    </xf>
    <xf numFmtId="0" fontId="4" fillId="10" borderId="12" xfId="0" applyFont="1" applyFill="1" applyBorder="1" applyAlignment="1">
      <alignment horizontal="left" vertical="top" wrapText="1"/>
    </xf>
    <xf numFmtId="0" fontId="4" fillId="10" borderId="34" xfId="0" applyFont="1" applyFill="1" applyBorder="1" applyAlignment="1">
      <alignment horizontal="left" vertical="top" wrapText="1"/>
    </xf>
    <xf numFmtId="0" fontId="4" fillId="10" borderId="18" xfId="0" applyFont="1" applyFill="1" applyBorder="1" applyAlignment="1">
      <alignment horizontal="left" vertical="top" wrapText="1"/>
    </xf>
    <xf numFmtId="0" fontId="4" fillId="10" borderId="48" xfId="0" applyFont="1" applyFill="1" applyBorder="1" applyAlignment="1">
      <alignment horizontal="left" vertical="top" wrapText="1"/>
    </xf>
    <xf numFmtId="0" fontId="4" fillId="10" borderId="14" xfId="0" applyFont="1" applyFill="1" applyBorder="1" applyAlignment="1">
      <alignment horizontal="left" vertical="top" wrapText="1"/>
    </xf>
    <xf numFmtId="0" fontId="4" fillId="10" borderId="37" xfId="0" applyFont="1" applyFill="1" applyBorder="1" applyAlignment="1">
      <alignment horizontal="left" vertical="top" wrapText="1"/>
    </xf>
    <xf numFmtId="0" fontId="15" fillId="0" borderId="35" xfId="0" applyFont="1" applyBorder="1" applyAlignment="1">
      <alignment horizontal="left" vertical="top" wrapText="1"/>
    </xf>
    <xf numFmtId="0" fontId="15" fillId="0" borderId="6" xfId="0" applyFont="1" applyBorder="1" applyAlignment="1">
      <alignment horizontal="left" vertical="top" wrapText="1"/>
    </xf>
    <xf numFmtId="0" fontId="15" fillId="0" borderId="32" xfId="0" applyFont="1" applyBorder="1" applyAlignment="1">
      <alignment horizontal="left" vertical="top" wrapText="1"/>
    </xf>
    <xf numFmtId="0" fontId="7" fillId="4" borderId="26" xfId="0" applyFont="1" applyFill="1" applyBorder="1" applyAlignment="1" applyProtection="1">
      <alignment horizontal="left" vertical="top" wrapText="1"/>
      <protection locked="0"/>
    </xf>
    <xf numFmtId="0" fontId="7" fillId="4" borderId="28" xfId="0" applyFont="1" applyFill="1" applyBorder="1" applyAlignment="1" applyProtection="1">
      <alignment horizontal="left" vertical="top" wrapText="1"/>
      <protection locked="0"/>
    </xf>
    <xf numFmtId="0" fontId="19" fillId="2" borderId="11" xfId="0" applyFont="1" applyFill="1" applyBorder="1" applyAlignment="1">
      <alignment horizontal="left" vertical="top"/>
    </xf>
    <xf numFmtId="0" fontId="2" fillId="2" borderId="8" xfId="0" applyFont="1" applyFill="1" applyBorder="1" applyAlignment="1">
      <alignment horizontal="left" vertical="top"/>
    </xf>
    <xf numFmtId="0" fontId="2" fillId="2" borderId="5" xfId="0" applyFont="1" applyFill="1" applyBorder="1" applyAlignment="1">
      <alignment horizontal="left" vertical="top"/>
    </xf>
    <xf numFmtId="0" fontId="7" fillId="0" borderId="10" xfId="0" applyFont="1" applyBorder="1" applyAlignment="1">
      <alignment horizontal="left" vertical="top" wrapText="1"/>
    </xf>
    <xf numFmtId="0" fontId="7" fillId="0" borderId="0" xfId="0" applyFont="1" applyAlignment="1">
      <alignment horizontal="left" vertical="top" wrapText="1"/>
    </xf>
    <xf numFmtId="0" fontId="4" fillId="0" borderId="45" xfId="0" applyFont="1" applyBorder="1" applyAlignment="1">
      <alignment horizontal="left" vertical="top" wrapText="1"/>
    </xf>
    <xf numFmtId="0" fontId="4" fillId="0" borderId="40" xfId="0" applyFont="1" applyBorder="1" applyAlignment="1">
      <alignment horizontal="left" vertical="top" wrapText="1"/>
    </xf>
    <xf numFmtId="0" fontId="4" fillId="0" borderId="25" xfId="0" applyFont="1" applyBorder="1" applyAlignment="1">
      <alignment horizontal="left" vertical="top" wrapText="1"/>
    </xf>
    <xf numFmtId="0" fontId="4" fillId="0" borderId="59" xfId="0" applyFont="1" applyBorder="1" applyAlignment="1">
      <alignment horizontal="left" vertical="top" wrapText="1"/>
    </xf>
    <xf numFmtId="0" fontId="3" fillId="0" borderId="11" xfId="0" applyFont="1" applyBorder="1" applyAlignment="1">
      <alignment horizontal="left" vertical="top"/>
    </xf>
    <xf numFmtId="0" fontId="3" fillId="0" borderId="8" xfId="0" applyFont="1" applyBorder="1" applyAlignment="1">
      <alignment horizontal="left" vertical="top"/>
    </xf>
    <xf numFmtId="0" fontId="3" fillId="0" borderId="5" xfId="0" applyFont="1" applyBorder="1" applyAlignment="1">
      <alignment horizontal="left" vertical="top"/>
    </xf>
    <xf numFmtId="0" fontId="15" fillId="0" borderId="11" xfId="0" applyFont="1" applyBorder="1" applyAlignment="1">
      <alignment horizontal="left" vertical="top"/>
    </xf>
    <xf numFmtId="0" fontId="15" fillId="0" borderId="8" xfId="0" applyFont="1" applyBorder="1" applyAlignment="1">
      <alignment horizontal="left" vertical="top"/>
    </xf>
    <xf numFmtId="0" fontId="15" fillId="0" borderId="5" xfId="0" applyFont="1" applyBorder="1" applyAlignment="1">
      <alignment horizontal="left" vertical="top"/>
    </xf>
    <xf numFmtId="0" fontId="7" fillId="0" borderId="11" xfId="0" applyFont="1" applyBorder="1" applyAlignment="1">
      <alignment horizontal="left" vertical="top"/>
    </xf>
    <xf numFmtId="0" fontId="7" fillId="0" borderId="8" xfId="0" applyFont="1" applyBorder="1" applyAlignment="1">
      <alignment horizontal="left" vertical="top"/>
    </xf>
    <xf numFmtId="0" fontId="7" fillId="0" borderId="5" xfId="0" applyFont="1" applyBorder="1" applyAlignment="1">
      <alignment horizontal="left" vertical="top"/>
    </xf>
    <xf numFmtId="0" fontId="7" fillId="0" borderId="5" xfId="0" applyFont="1" applyBorder="1" applyAlignment="1">
      <alignment horizontal="left" vertical="top" wrapText="1"/>
    </xf>
    <xf numFmtId="44" fontId="9" fillId="2" borderId="8" xfId="0" applyNumberFormat="1" applyFont="1" applyFill="1" applyBorder="1" applyAlignment="1">
      <alignment horizontal="center" vertical="top"/>
    </xf>
    <xf numFmtId="44" fontId="9" fillId="2" borderId="5" xfId="0" applyNumberFormat="1" applyFont="1" applyFill="1" applyBorder="1" applyAlignment="1">
      <alignment horizontal="center" vertical="top"/>
    </xf>
    <xf numFmtId="0" fontId="19" fillId="2" borderId="8" xfId="0" applyFont="1" applyFill="1" applyBorder="1" applyAlignment="1">
      <alignment horizontal="left" vertical="top"/>
    </xf>
    <xf numFmtId="0" fontId="15" fillId="0" borderId="0" xfId="0" applyFont="1" applyAlignment="1">
      <alignment horizontal="left"/>
    </xf>
  </cellXfs>
  <cellStyles count="4">
    <cellStyle name="Normal 9" xfId="3" xr:uid="{FE4627A0-2FAE-45EB-B0F6-93B3642263DA}"/>
    <cellStyle name="Standaard" xfId="0" builtinId="0"/>
    <cellStyle name="Valuta" xfId="1" builtinId="4"/>
    <cellStyle name="Valuta 2" xfId="2" xr:uid="{48BEE6CB-8BED-4E33-83C0-C1EA93AE76D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topLeftCell="A2" zoomScale="90" zoomScaleNormal="90" workbookViewId="0">
      <selection activeCell="B16" sqref="B16:D16"/>
    </sheetView>
  </sheetViews>
  <sheetFormatPr defaultColWidth="9.140625" defaultRowHeight="14.25" x14ac:dyDescent="0.2"/>
  <cols>
    <col min="1" max="1" width="10.7109375" style="4" customWidth="1"/>
    <col min="2" max="2" width="89.28515625" style="4" customWidth="1"/>
    <col min="3" max="4" width="19" style="4" customWidth="1"/>
    <col min="5" max="5" width="30" style="4" customWidth="1"/>
    <col min="6" max="6" width="81.42578125" style="4" customWidth="1"/>
    <col min="7" max="10" width="9.140625" style="3"/>
    <col min="11" max="11" width="18" style="3" customWidth="1"/>
    <col min="12" max="16384" width="9.140625" style="3"/>
  </cols>
  <sheetData>
    <row r="1" spans="1:8" s="35" customFormat="1" ht="18" x14ac:dyDescent="0.25">
      <c r="A1" s="260" t="s">
        <v>0</v>
      </c>
      <c r="B1" s="260"/>
      <c r="C1" s="260"/>
      <c r="D1" s="260"/>
      <c r="E1" s="260"/>
      <c r="F1" s="260"/>
    </row>
    <row r="2" spans="1:8" s="35" customFormat="1" ht="18" x14ac:dyDescent="0.25">
      <c r="A2" s="260" t="s">
        <v>1</v>
      </c>
      <c r="B2" s="260"/>
      <c r="C2" s="44"/>
      <c r="D2" s="44"/>
      <c r="E2" s="44"/>
      <c r="F2" s="44"/>
    </row>
    <row r="3" spans="1:8" ht="15" x14ac:dyDescent="0.2">
      <c r="A3" s="32"/>
      <c r="B3" s="32"/>
      <c r="C3" s="32"/>
      <c r="D3" s="32"/>
      <c r="E3" s="32"/>
      <c r="F3" s="32"/>
    </row>
    <row r="4" spans="1:8" ht="15" x14ac:dyDescent="0.2">
      <c r="A4" s="32" t="s">
        <v>2</v>
      </c>
      <c r="B4" s="32"/>
      <c r="C4" s="32"/>
      <c r="D4" s="32"/>
      <c r="E4" s="32"/>
      <c r="F4" s="32"/>
    </row>
    <row r="5" spans="1:8" x14ac:dyDescent="0.2">
      <c r="A5" s="261" t="s">
        <v>3</v>
      </c>
      <c r="B5" s="261"/>
      <c r="C5" s="261"/>
      <c r="D5" s="261"/>
      <c r="E5" s="261"/>
      <c r="F5" s="261"/>
      <c r="G5" s="261"/>
      <c r="H5" s="261"/>
    </row>
    <row r="6" spans="1:8" ht="15" x14ac:dyDescent="0.2">
      <c r="A6" s="261" t="s">
        <v>4</v>
      </c>
      <c r="B6" s="261"/>
      <c r="C6" s="261"/>
      <c r="D6" s="261"/>
      <c r="E6" s="261"/>
      <c r="G6" s="5"/>
      <c r="H6" s="5"/>
    </row>
    <row r="7" spans="1:8" x14ac:dyDescent="0.2">
      <c r="A7" s="5" t="s">
        <v>5</v>
      </c>
      <c r="B7" s="5"/>
      <c r="C7" s="5"/>
      <c r="D7" s="5"/>
      <c r="E7" s="5"/>
      <c r="F7" s="5"/>
      <c r="G7" s="5"/>
      <c r="H7" s="5"/>
    </row>
    <row r="8" spans="1:8" ht="15" x14ac:dyDescent="0.2">
      <c r="A8" s="5" t="s">
        <v>6</v>
      </c>
      <c r="B8" s="5"/>
      <c r="C8" s="5"/>
      <c r="D8" s="5"/>
      <c r="E8" s="5"/>
      <c r="F8" s="5"/>
      <c r="G8" s="5"/>
      <c r="H8" s="5"/>
    </row>
    <row r="9" spans="1:8" x14ac:dyDescent="0.2">
      <c r="A9" s="5" t="s">
        <v>7</v>
      </c>
      <c r="B9" s="5"/>
      <c r="C9" s="5"/>
      <c r="D9" s="5"/>
      <c r="E9" s="5"/>
      <c r="F9" s="5"/>
      <c r="G9" s="5"/>
      <c r="H9" s="5"/>
    </row>
    <row r="10" spans="1:8" x14ac:dyDescent="0.2">
      <c r="A10" s="5" t="s">
        <v>8</v>
      </c>
      <c r="B10" s="5"/>
      <c r="C10" s="5"/>
      <c r="D10" s="5"/>
      <c r="E10" s="5"/>
      <c r="F10" s="5"/>
      <c r="G10" s="5"/>
      <c r="H10" s="5"/>
    </row>
    <row r="11" spans="1:8" ht="15" x14ac:dyDescent="0.2">
      <c r="A11" s="32"/>
      <c r="B11" s="32"/>
      <c r="C11" s="32"/>
      <c r="D11" s="32"/>
      <c r="E11" s="32"/>
      <c r="F11" s="32"/>
    </row>
    <row r="12" spans="1:8" ht="15" thickBot="1" x14ac:dyDescent="0.25">
      <c r="A12" s="265"/>
      <c r="B12" s="265"/>
      <c r="C12" s="265"/>
      <c r="D12" s="265"/>
      <c r="E12" s="265"/>
    </row>
    <row r="13" spans="1:8" ht="15.75" thickBot="1" x14ac:dyDescent="0.25">
      <c r="A13" s="6" t="s">
        <v>9</v>
      </c>
      <c r="B13" s="7"/>
      <c r="C13" s="7"/>
      <c r="D13" s="7"/>
      <c r="E13" s="8" t="s">
        <v>10</v>
      </c>
    </row>
    <row r="14" spans="1:8" ht="15" x14ac:dyDescent="0.2">
      <c r="A14" s="9"/>
      <c r="B14" s="266" t="s">
        <v>11</v>
      </c>
      <c r="C14" s="267"/>
      <c r="D14" s="268"/>
      <c r="E14" s="10">
        <f>'3. PoC, ANPR-server'!G23</f>
        <v>0</v>
      </c>
    </row>
    <row r="15" spans="1:8" x14ac:dyDescent="0.2">
      <c r="A15" s="11"/>
      <c r="B15" s="262" t="s">
        <v>12</v>
      </c>
      <c r="C15" s="263"/>
      <c r="D15" s="264"/>
      <c r="E15" s="12">
        <f>'4. Milieuzone'!F38</f>
        <v>0</v>
      </c>
    </row>
    <row r="16" spans="1:8" x14ac:dyDescent="0.2">
      <c r="A16" s="13"/>
      <c r="B16" s="262" t="s">
        <v>13</v>
      </c>
      <c r="C16" s="263"/>
      <c r="D16" s="264"/>
      <c r="E16" s="12">
        <f>'5. Beheer &amp; Onderhoud'!E28</f>
        <v>0</v>
      </c>
    </row>
    <row r="17" spans="1:11" x14ac:dyDescent="0.2">
      <c r="A17" s="13"/>
      <c r="B17" s="262" t="s">
        <v>14</v>
      </c>
      <c r="C17" s="263"/>
      <c r="D17" s="264"/>
      <c r="E17" s="12">
        <f>'2. Eenheidsprijzen'!D80</f>
        <v>0</v>
      </c>
    </row>
    <row r="18" spans="1:11" x14ac:dyDescent="0.2">
      <c r="A18" s="13"/>
      <c r="B18" s="262" t="s">
        <v>15</v>
      </c>
      <c r="C18" s="263"/>
      <c r="D18" s="264"/>
      <c r="E18" s="12">
        <f>'6. Optionele uitvraag'!E26</f>
        <v>0</v>
      </c>
    </row>
    <row r="19" spans="1:11" ht="15" thickBot="1" x14ac:dyDescent="0.25">
      <c r="A19" s="13"/>
      <c r="B19" s="254" t="s">
        <v>16</v>
      </c>
      <c r="C19" s="255"/>
      <c r="D19" s="256"/>
      <c r="E19" s="31">
        <f>'7. Huur '!E15</f>
        <v>0</v>
      </c>
    </row>
    <row r="20" spans="1:11" ht="15.75" thickBot="1" x14ac:dyDescent="0.25">
      <c r="A20" s="14"/>
      <c r="B20" s="50" t="s">
        <v>17</v>
      </c>
      <c r="C20" s="2"/>
      <c r="D20" s="2"/>
      <c r="E20" s="1">
        <f>SUBTOTAL(9,E14:E19)</f>
        <v>0</v>
      </c>
    </row>
    <row r="21" spans="1:11" x14ac:dyDescent="0.2">
      <c r="E21" s="15"/>
      <c r="K21" s="16"/>
    </row>
    <row r="22" spans="1:11" ht="15" thickBot="1" x14ac:dyDescent="0.25">
      <c r="A22" s="3"/>
      <c r="B22" s="3"/>
      <c r="C22" s="3"/>
      <c r="D22" s="3"/>
      <c r="E22" s="3"/>
    </row>
    <row r="23" spans="1:11" ht="22.5" customHeight="1" x14ac:dyDescent="0.2">
      <c r="A23" s="3"/>
      <c r="B23" s="251" t="s">
        <v>18</v>
      </c>
      <c r="C23" s="252"/>
      <c r="D23" s="252"/>
      <c r="E23" s="253"/>
    </row>
    <row r="24" spans="1:11" ht="15.75" customHeight="1" x14ac:dyDescent="0.2">
      <c r="A24" s="3"/>
      <c r="B24" s="17" t="s">
        <v>19</v>
      </c>
      <c r="C24" s="245"/>
      <c r="D24" s="246"/>
      <c r="E24" s="247"/>
    </row>
    <row r="25" spans="1:11" x14ac:dyDescent="0.2">
      <c r="A25" s="3"/>
      <c r="B25" s="17" t="s">
        <v>20</v>
      </c>
      <c r="C25" s="245"/>
      <c r="D25" s="246"/>
      <c r="E25" s="247"/>
    </row>
    <row r="26" spans="1:11" x14ac:dyDescent="0.2">
      <c r="A26" s="3"/>
      <c r="B26" s="17" t="s">
        <v>21</v>
      </c>
      <c r="C26" s="248"/>
      <c r="D26" s="249"/>
      <c r="E26" s="250"/>
    </row>
    <row r="27" spans="1:11" ht="77.25" customHeight="1" thickBot="1" x14ac:dyDescent="0.25">
      <c r="A27" s="3"/>
      <c r="B27" s="30" t="s">
        <v>22</v>
      </c>
      <c r="C27" s="257"/>
      <c r="D27" s="258"/>
      <c r="E27" s="259"/>
    </row>
    <row r="28" spans="1:11" x14ac:dyDescent="0.2">
      <c r="A28" s="3"/>
      <c r="B28" s="3"/>
      <c r="C28" s="3"/>
      <c r="D28" s="3"/>
      <c r="E28" s="3"/>
    </row>
    <row r="29" spans="1:11" ht="12.75" customHeight="1" x14ac:dyDescent="0.2">
      <c r="B29" s="3"/>
      <c r="C29" s="3"/>
      <c r="D29" s="3"/>
      <c r="E29" s="3"/>
    </row>
    <row r="30" spans="1:11" ht="16.5" customHeight="1" x14ac:dyDescent="0.2">
      <c r="B30" s="3"/>
      <c r="C30" s="3"/>
      <c r="D30" s="3"/>
      <c r="E30" s="3"/>
    </row>
    <row r="31" spans="1:11" ht="18.75" customHeight="1" x14ac:dyDescent="0.2">
      <c r="B31" s="3"/>
      <c r="C31" s="3"/>
      <c r="D31" s="3"/>
      <c r="E31" s="3"/>
    </row>
    <row r="32" spans="1:11" ht="52.5" customHeight="1" x14ac:dyDescent="0.2">
      <c r="B32" s="3"/>
      <c r="C32" s="3"/>
      <c r="D32" s="3"/>
      <c r="E32" s="3"/>
    </row>
    <row r="33" spans="2:5" ht="18" customHeight="1" x14ac:dyDescent="0.2">
      <c r="B33" s="3"/>
      <c r="C33" s="3"/>
      <c r="D33" s="3"/>
      <c r="E33" s="3"/>
    </row>
    <row r="48" spans="2:5" ht="13.5" customHeight="1" x14ac:dyDescent="0.2"/>
  </sheetData>
  <sheetProtection algorithmName="SHA-512" hashValue="Z9xYK5eU22XeTuU/jJ7aMdmAalVC4Rky0GIO08AgymCha1F+nM7TpAXY7Pnjusxrne8ohkLgxzoZVJLDYBVAYg==" saltValue="zNNhFUM70YK49pPg9Y3r4w==" spinCount="100000" sheet="1" objects="1" scenarios="1"/>
  <mergeCells count="16">
    <mergeCell ref="A1:F1"/>
    <mergeCell ref="A5:H5"/>
    <mergeCell ref="A6:E6"/>
    <mergeCell ref="A2:B2"/>
    <mergeCell ref="B18:D18"/>
    <mergeCell ref="A12:E12"/>
    <mergeCell ref="B14:D14"/>
    <mergeCell ref="B15:D15"/>
    <mergeCell ref="B16:D16"/>
    <mergeCell ref="B17:D17"/>
    <mergeCell ref="C25:E25"/>
    <mergeCell ref="C26:E26"/>
    <mergeCell ref="B23:E23"/>
    <mergeCell ref="B19:D19"/>
    <mergeCell ref="C27:E27"/>
    <mergeCell ref="C24:E24"/>
  </mergeCells>
  <pageMargins left="0.70866141732283472" right="0.39370078740157483" top="0.74803149606299213" bottom="0.49"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0"/>
  <sheetViews>
    <sheetView zoomScale="90" zoomScaleNormal="90" workbookViewId="0">
      <pane ySplit="6" topLeftCell="A19" activePane="bottomLeft" state="frozen"/>
      <selection pane="bottomLeft" activeCell="E15" sqref="E15"/>
    </sheetView>
  </sheetViews>
  <sheetFormatPr defaultColWidth="9.140625" defaultRowHeight="14.25" x14ac:dyDescent="0.25"/>
  <cols>
    <col min="1" max="1" width="80.7109375" style="77" customWidth="1"/>
    <col min="2" max="2" width="15.28515625" style="77" customWidth="1"/>
    <col min="3" max="3" width="14.28515625" style="77" customWidth="1"/>
    <col min="4" max="4" width="23.28515625" style="77" bestFit="1" customWidth="1"/>
    <col min="5" max="5" width="79" style="103" customWidth="1"/>
    <col min="6" max="6" width="5.42578125" style="77" customWidth="1"/>
    <col min="7" max="7" width="61" style="77" customWidth="1"/>
    <col min="8" max="16384" width="9.140625" style="77"/>
  </cols>
  <sheetData>
    <row r="1" spans="1:12" s="71" customFormat="1" ht="18" x14ac:dyDescent="0.25">
      <c r="A1" s="70" t="s">
        <v>23</v>
      </c>
      <c r="E1" s="72"/>
    </row>
    <row r="2" spans="1:12" ht="15" x14ac:dyDescent="0.25">
      <c r="A2" s="73" t="s">
        <v>24</v>
      </c>
      <c r="B2" s="74"/>
      <c r="C2" s="74"/>
      <c r="D2" s="74"/>
      <c r="E2" s="75"/>
      <c r="F2" s="76"/>
      <c r="G2" s="76"/>
      <c r="H2" s="76"/>
      <c r="I2" s="76"/>
      <c r="J2" s="76"/>
      <c r="K2" s="76"/>
      <c r="L2" s="76"/>
    </row>
    <row r="3" spans="1:12" ht="15" x14ac:dyDescent="0.25">
      <c r="A3" s="73" t="s">
        <v>25</v>
      </c>
      <c r="B3" s="78"/>
      <c r="C3" s="78"/>
      <c r="D3" s="78"/>
      <c r="E3" s="4"/>
      <c r="F3" s="78"/>
      <c r="G3" s="78"/>
      <c r="H3" s="78"/>
      <c r="I3" s="78"/>
      <c r="J3" s="78"/>
      <c r="K3" s="78"/>
      <c r="L3" s="79"/>
    </row>
    <row r="4" spans="1:12" ht="15" x14ac:dyDescent="0.25">
      <c r="A4" s="80" t="s">
        <v>26</v>
      </c>
      <c r="B4" s="81"/>
      <c r="C4" s="81"/>
      <c r="D4" s="78"/>
      <c r="E4" s="4"/>
      <c r="F4" s="78"/>
      <c r="G4" s="78"/>
      <c r="H4" s="78"/>
      <c r="I4" s="78"/>
      <c r="J4" s="78"/>
      <c r="K4" s="78"/>
      <c r="L4" s="79"/>
    </row>
    <row r="5" spans="1:12" ht="15" x14ac:dyDescent="0.25">
      <c r="A5" s="237" t="s">
        <v>27</v>
      </c>
      <c r="B5" s="78"/>
      <c r="C5" s="78"/>
      <c r="D5" s="78"/>
      <c r="E5" s="4"/>
      <c r="F5" s="78"/>
      <c r="G5" s="78"/>
      <c r="H5" s="78"/>
      <c r="I5" s="78"/>
      <c r="J5" s="78"/>
      <c r="K5" s="78"/>
      <c r="L5" s="79"/>
    </row>
    <row r="6" spans="1:12" ht="15" x14ac:dyDescent="0.25">
      <c r="A6" s="73" t="s">
        <v>28</v>
      </c>
      <c r="B6" s="78"/>
      <c r="C6" s="78"/>
      <c r="D6" s="78"/>
      <c r="E6" s="4"/>
      <c r="F6" s="78"/>
      <c r="G6" s="78"/>
      <c r="H6" s="78"/>
      <c r="I6" s="78"/>
      <c r="J6" s="78"/>
      <c r="K6" s="78"/>
      <c r="L6" s="79"/>
    </row>
    <row r="7" spans="1:12" x14ac:dyDescent="0.25">
      <c r="A7" s="78"/>
      <c r="B7" s="78"/>
      <c r="C7" s="78"/>
      <c r="D7" s="78"/>
      <c r="E7" s="4"/>
      <c r="F7" s="78"/>
      <c r="G7" s="78"/>
      <c r="H7" s="78"/>
      <c r="I7" s="78"/>
      <c r="J7" s="78"/>
      <c r="K7" s="78"/>
      <c r="L7" s="79"/>
    </row>
    <row r="8" spans="1:12" ht="18" x14ac:dyDescent="0.25">
      <c r="A8" s="82" t="s">
        <v>29</v>
      </c>
      <c r="B8" s="83"/>
      <c r="C8" s="83"/>
      <c r="D8" s="83"/>
      <c r="E8" s="84"/>
      <c r="F8" s="78"/>
      <c r="G8" s="78"/>
      <c r="H8" s="78"/>
      <c r="I8" s="78"/>
      <c r="J8" s="78"/>
      <c r="K8" s="78"/>
      <c r="L8" s="78"/>
    </row>
    <row r="9" spans="1:12" ht="15" x14ac:dyDescent="0.25">
      <c r="A9" s="85" t="s">
        <v>30</v>
      </c>
      <c r="B9" s="86" t="s">
        <v>31</v>
      </c>
      <c r="C9" s="87" t="s">
        <v>32</v>
      </c>
      <c r="D9" s="87" t="s">
        <v>33</v>
      </c>
      <c r="E9" s="88" t="s">
        <v>34</v>
      </c>
      <c r="F9" s="78"/>
      <c r="G9" s="78"/>
      <c r="H9" s="78"/>
      <c r="I9" s="78"/>
      <c r="J9" s="78"/>
      <c r="K9" s="78"/>
      <c r="L9" s="78"/>
    </row>
    <row r="10" spans="1:12" ht="28.5" x14ac:dyDescent="0.25">
      <c r="A10" s="89" t="s">
        <v>35</v>
      </c>
      <c r="B10" s="36">
        <v>0</v>
      </c>
      <c r="C10" s="59">
        <v>65</v>
      </c>
      <c r="D10" s="60">
        <f>B10*C10</f>
        <v>0</v>
      </c>
      <c r="E10" s="90" t="s">
        <v>36</v>
      </c>
      <c r="F10" s="78"/>
      <c r="G10" s="78"/>
      <c r="H10" s="78"/>
      <c r="I10" s="78"/>
      <c r="J10" s="78"/>
      <c r="K10" s="78"/>
      <c r="L10" s="78"/>
    </row>
    <row r="11" spans="1:12" x14ac:dyDescent="0.25">
      <c r="A11" s="89" t="s">
        <v>37</v>
      </c>
      <c r="B11" s="36">
        <v>0</v>
      </c>
      <c r="C11" s="59">
        <v>5</v>
      </c>
      <c r="D11" s="60">
        <f>B11*C11</f>
        <v>0</v>
      </c>
      <c r="E11" s="90" t="s">
        <v>38</v>
      </c>
      <c r="F11" s="78"/>
      <c r="G11" s="78"/>
      <c r="H11" s="78"/>
      <c r="I11" s="78"/>
      <c r="J11" s="78"/>
      <c r="K11" s="78"/>
      <c r="L11" s="78"/>
    </row>
    <row r="12" spans="1:12" x14ac:dyDescent="0.25">
      <c r="A12" s="89" t="s">
        <v>39</v>
      </c>
      <c r="B12" s="36">
        <v>0</v>
      </c>
      <c r="C12" s="63">
        <v>20</v>
      </c>
      <c r="D12" s="65">
        <f>B12*C12</f>
        <v>0</v>
      </c>
      <c r="E12" s="89"/>
      <c r="F12" s="78"/>
      <c r="G12" s="78"/>
      <c r="H12" s="78"/>
      <c r="I12" s="78"/>
      <c r="J12" s="78"/>
      <c r="K12" s="78"/>
      <c r="L12" s="78"/>
    </row>
    <row r="13" spans="1:12" x14ac:dyDescent="0.25">
      <c r="A13" s="89" t="s">
        <v>40</v>
      </c>
      <c r="B13" s="36">
        <v>0</v>
      </c>
      <c r="C13" s="63">
        <v>10</v>
      </c>
      <c r="D13" s="65">
        <f t="shared" ref="D13:D14" si="0">B13*C13</f>
        <v>0</v>
      </c>
      <c r="E13" s="89"/>
      <c r="F13" s="78"/>
      <c r="G13" s="78"/>
      <c r="H13" s="78"/>
      <c r="I13" s="78"/>
      <c r="J13" s="78"/>
      <c r="K13" s="78"/>
      <c r="L13" s="78"/>
    </row>
    <row r="14" spans="1:12" x14ac:dyDescent="0.25">
      <c r="A14" s="89" t="s">
        <v>41</v>
      </c>
      <c r="B14" s="36">
        <v>0</v>
      </c>
      <c r="C14" s="63">
        <v>10</v>
      </c>
      <c r="D14" s="65">
        <f t="shared" si="0"/>
        <v>0</v>
      </c>
      <c r="E14" s="89"/>
      <c r="F14" s="78"/>
      <c r="G14" s="78"/>
      <c r="H14" s="78"/>
      <c r="I14" s="78"/>
      <c r="J14" s="78"/>
      <c r="K14" s="78"/>
      <c r="L14" s="78"/>
    </row>
    <row r="15" spans="1:12" x14ac:dyDescent="0.25">
      <c r="A15" s="236" t="s">
        <v>42</v>
      </c>
      <c r="B15" s="36">
        <v>0</v>
      </c>
      <c r="C15" s="63">
        <v>70</v>
      </c>
      <c r="D15" s="65">
        <f>B15*C15</f>
        <v>0</v>
      </c>
      <c r="E15" s="89"/>
      <c r="F15" s="78"/>
      <c r="G15" s="78"/>
      <c r="H15" s="78"/>
      <c r="I15" s="78"/>
      <c r="J15" s="78"/>
      <c r="K15" s="78"/>
      <c r="L15" s="78"/>
    </row>
    <row r="16" spans="1:12" x14ac:dyDescent="0.25">
      <c r="A16" s="89" t="s">
        <v>43</v>
      </c>
      <c r="B16" s="36">
        <v>0</v>
      </c>
      <c r="C16" s="63">
        <v>70</v>
      </c>
      <c r="D16" s="65">
        <f>B16*C16</f>
        <v>0</v>
      </c>
      <c r="E16" s="236" t="s">
        <v>44</v>
      </c>
      <c r="F16" s="78"/>
      <c r="G16" s="78"/>
      <c r="H16" s="78"/>
      <c r="I16" s="78"/>
      <c r="J16" s="78"/>
      <c r="K16" s="78"/>
      <c r="L16" s="78"/>
    </row>
    <row r="17" spans="1:12" x14ac:dyDescent="0.25">
      <c r="A17" s="238" t="s">
        <v>45</v>
      </c>
      <c r="B17" s="36">
        <v>0</v>
      </c>
      <c r="C17" s="63">
        <v>60</v>
      </c>
      <c r="D17" s="65">
        <f>B17*C17</f>
        <v>0</v>
      </c>
      <c r="E17" s="89"/>
      <c r="F17" s="78"/>
      <c r="G17" s="78"/>
      <c r="H17" s="78"/>
      <c r="I17" s="78"/>
      <c r="J17" s="78"/>
      <c r="K17" s="78"/>
      <c r="L17" s="78"/>
    </row>
    <row r="18" spans="1:12" s="94" customFormat="1" ht="15" x14ac:dyDescent="0.25">
      <c r="A18" s="91" t="s">
        <v>30</v>
      </c>
      <c r="B18" s="92" t="s">
        <v>46</v>
      </c>
      <c r="C18" s="92" t="s">
        <v>47</v>
      </c>
      <c r="D18" s="92" t="s">
        <v>33</v>
      </c>
      <c r="E18" s="93" t="s">
        <v>34</v>
      </c>
    </row>
    <row r="19" spans="1:12" ht="57" x14ac:dyDescent="0.25">
      <c r="A19" s="89" t="s">
        <v>48</v>
      </c>
      <c r="B19" s="66">
        <v>0</v>
      </c>
      <c r="C19" s="62">
        <v>30000</v>
      </c>
      <c r="D19" s="95">
        <f>B19*C19</f>
        <v>0</v>
      </c>
      <c r="E19" s="236" t="s">
        <v>49</v>
      </c>
      <c r="F19" s="78"/>
      <c r="G19" s="78"/>
      <c r="H19" s="78"/>
      <c r="I19" s="78"/>
      <c r="J19" s="78"/>
      <c r="K19" s="78"/>
      <c r="L19" s="78"/>
    </row>
    <row r="20" spans="1:12" x14ac:dyDescent="0.25">
      <c r="A20" s="4"/>
      <c r="B20" s="4"/>
      <c r="C20" s="4"/>
      <c r="D20" s="4"/>
      <c r="E20" s="4"/>
      <c r="F20" s="78"/>
      <c r="G20" s="78"/>
      <c r="H20" s="78"/>
      <c r="I20" s="78"/>
      <c r="J20" s="78"/>
      <c r="K20" s="78"/>
      <c r="L20" s="78"/>
    </row>
    <row r="21" spans="1:12" ht="36" x14ac:dyDescent="0.25">
      <c r="A21" s="84" t="s">
        <v>50</v>
      </c>
      <c r="B21" s="78"/>
      <c r="C21" s="78"/>
      <c r="D21" s="78"/>
      <c r="E21" s="4"/>
      <c r="F21" s="78"/>
      <c r="G21" s="78"/>
      <c r="H21" s="78"/>
      <c r="I21" s="78"/>
      <c r="J21" s="78"/>
      <c r="K21" s="78"/>
      <c r="L21" s="78"/>
    </row>
    <row r="22" spans="1:12" ht="15" x14ac:dyDescent="0.25">
      <c r="A22" s="91" t="s">
        <v>30</v>
      </c>
      <c r="B22" s="92" t="s">
        <v>31</v>
      </c>
      <c r="C22" s="92" t="s">
        <v>32</v>
      </c>
      <c r="D22" s="92" t="s">
        <v>33</v>
      </c>
      <c r="E22" s="91" t="s">
        <v>34</v>
      </c>
      <c r="F22" s="78"/>
      <c r="G22" s="78"/>
      <c r="H22" s="78"/>
      <c r="I22" s="78"/>
      <c r="J22" s="78"/>
      <c r="K22" s="78"/>
      <c r="L22" s="78"/>
    </row>
    <row r="23" spans="1:12" ht="57" x14ac:dyDescent="0.25">
      <c r="A23" s="89" t="s">
        <v>51</v>
      </c>
      <c r="B23" s="33">
        <v>0</v>
      </c>
      <c r="C23" s="61">
        <v>70</v>
      </c>
      <c r="D23" s="62">
        <f>B23*C23</f>
        <v>0</v>
      </c>
      <c r="E23" s="89" t="s">
        <v>52</v>
      </c>
      <c r="F23" s="78"/>
      <c r="G23" s="78"/>
      <c r="H23" s="244"/>
      <c r="I23" s="78"/>
      <c r="J23" s="78"/>
      <c r="K23" s="78"/>
      <c r="L23" s="78"/>
    </row>
    <row r="24" spans="1:12" x14ac:dyDescent="0.25">
      <c r="A24" s="89" t="s">
        <v>53</v>
      </c>
      <c r="B24" s="33">
        <v>0</v>
      </c>
      <c r="C24" s="61">
        <v>70</v>
      </c>
      <c r="D24" s="62">
        <f>B24*C24</f>
        <v>0</v>
      </c>
      <c r="E24" s="89"/>
      <c r="F24" s="78"/>
      <c r="G24" s="78"/>
      <c r="H24" s="78"/>
      <c r="I24" s="78"/>
      <c r="J24" s="78"/>
      <c r="K24" s="78"/>
      <c r="L24" s="78"/>
    </row>
    <row r="25" spans="1:12" ht="42.75" x14ac:dyDescent="0.25">
      <c r="A25" s="89" t="s">
        <v>54</v>
      </c>
      <c r="B25" s="33">
        <v>0</v>
      </c>
      <c r="C25" s="61">
        <v>10</v>
      </c>
      <c r="D25" s="62">
        <f t="shared" ref="D25" si="1">B25*C25</f>
        <v>0</v>
      </c>
      <c r="E25" s="89" t="s">
        <v>55</v>
      </c>
      <c r="F25" s="78"/>
      <c r="G25" s="78"/>
      <c r="H25" s="78"/>
      <c r="I25" s="78"/>
      <c r="J25" s="78"/>
      <c r="K25" s="78"/>
      <c r="L25" s="78"/>
    </row>
    <row r="26" spans="1:12" ht="28.5" x14ac:dyDescent="0.25">
      <c r="A26" s="236" t="s">
        <v>56</v>
      </c>
      <c r="B26" s="33">
        <v>0</v>
      </c>
      <c r="C26" s="61">
        <v>70</v>
      </c>
      <c r="D26" s="62">
        <f t="shared" ref="D26:D33" si="2">B26*C26</f>
        <v>0</v>
      </c>
      <c r="E26" s="89" t="s">
        <v>57</v>
      </c>
      <c r="F26" s="78"/>
      <c r="G26" s="78"/>
      <c r="H26" s="78"/>
      <c r="I26" s="78"/>
      <c r="J26" s="78"/>
      <c r="K26" s="78"/>
      <c r="L26" s="78"/>
    </row>
    <row r="27" spans="1:12" x14ac:dyDescent="0.25">
      <c r="A27" s="89" t="s">
        <v>58</v>
      </c>
      <c r="B27" s="33">
        <v>0</v>
      </c>
      <c r="C27" s="61">
        <v>10</v>
      </c>
      <c r="D27" s="62">
        <f t="shared" si="2"/>
        <v>0</v>
      </c>
      <c r="E27" s="89"/>
      <c r="F27" s="78"/>
      <c r="G27" s="78"/>
      <c r="H27" s="78"/>
      <c r="I27" s="78"/>
      <c r="J27" s="78"/>
      <c r="K27" s="78"/>
      <c r="L27" s="78"/>
    </row>
    <row r="28" spans="1:12" x14ac:dyDescent="0.25">
      <c r="A28" s="236" t="s">
        <v>59</v>
      </c>
      <c r="B28" s="33">
        <v>0</v>
      </c>
      <c r="C28" s="61">
        <v>70</v>
      </c>
      <c r="D28" s="62">
        <f t="shared" si="2"/>
        <v>0</v>
      </c>
      <c r="E28" s="89" t="s">
        <v>60</v>
      </c>
      <c r="F28" s="78"/>
      <c r="G28" s="78"/>
      <c r="H28" s="78"/>
      <c r="I28" s="78"/>
      <c r="J28" s="78"/>
      <c r="K28" s="78"/>
      <c r="L28" s="78"/>
    </row>
    <row r="29" spans="1:12" x14ac:dyDescent="0.25">
      <c r="A29" s="236" t="s">
        <v>61</v>
      </c>
      <c r="B29" s="33">
        <v>0</v>
      </c>
      <c r="C29" s="61">
        <v>25</v>
      </c>
      <c r="D29" s="62">
        <f t="shared" si="2"/>
        <v>0</v>
      </c>
      <c r="E29" s="89"/>
      <c r="F29" s="78"/>
      <c r="G29" s="78"/>
      <c r="H29" s="78"/>
      <c r="I29" s="78"/>
      <c r="J29" s="78"/>
      <c r="K29" s="78"/>
      <c r="L29" s="78"/>
    </row>
    <row r="30" spans="1:12" x14ac:dyDescent="0.25">
      <c r="A30" s="89" t="s">
        <v>62</v>
      </c>
      <c r="B30" s="33">
        <v>0</v>
      </c>
      <c r="C30" s="61">
        <v>10</v>
      </c>
      <c r="D30" s="62">
        <f t="shared" ref="D30" si="3">B30*C30</f>
        <v>0</v>
      </c>
      <c r="E30" s="238" t="s">
        <v>63</v>
      </c>
      <c r="F30" s="78"/>
      <c r="G30" s="78"/>
      <c r="H30" s="78"/>
      <c r="I30" s="78"/>
      <c r="J30" s="78"/>
      <c r="K30" s="78"/>
      <c r="L30" s="78"/>
    </row>
    <row r="31" spans="1:12" x14ac:dyDescent="0.25">
      <c r="A31" s="89" t="s">
        <v>64</v>
      </c>
      <c r="B31" s="33">
        <v>0</v>
      </c>
      <c r="C31" s="61">
        <v>70</v>
      </c>
      <c r="D31" s="62">
        <f t="shared" si="2"/>
        <v>0</v>
      </c>
      <c r="E31" s="89"/>
      <c r="F31" s="78"/>
      <c r="G31" s="78"/>
      <c r="H31" s="78"/>
      <c r="I31" s="78"/>
      <c r="J31" s="78"/>
      <c r="K31" s="78"/>
      <c r="L31" s="78"/>
    </row>
    <row r="32" spans="1:12" x14ac:dyDescent="0.25">
      <c r="A32" s="89" t="s">
        <v>65</v>
      </c>
      <c r="B32" s="33">
        <v>0</v>
      </c>
      <c r="C32" s="61">
        <v>35</v>
      </c>
      <c r="D32" s="62">
        <f t="shared" si="2"/>
        <v>0</v>
      </c>
      <c r="E32" s="89" t="s">
        <v>66</v>
      </c>
      <c r="F32" s="78"/>
      <c r="G32" s="78"/>
      <c r="H32" s="78"/>
      <c r="I32" s="78"/>
      <c r="J32" s="78"/>
      <c r="K32" s="78"/>
      <c r="L32" s="78"/>
    </row>
    <row r="33" spans="1:12" x14ac:dyDescent="0.25">
      <c r="A33" s="89" t="s">
        <v>67</v>
      </c>
      <c r="B33" s="33">
        <v>0</v>
      </c>
      <c r="C33" s="61">
        <v>35</v>
      </c>
      <c r="D33" s="62">
        <f t="shared" si="2"/>
        <v>0</v>
      </c>
      <c r="E33" s="89" t="s">
        <v>66</v>
      </c>
      <c r="F33" s="78"/>
      <c r="G33" s="78"/>
      <c r="H33" s="78"/>
      <c r="I33" s="78"/>
      <c r="J33" s="78"/>
      <c r="K33" s="78"/>
      <c r="L33" s="78"/>
    </row>
    <row r="34" spans="1:12" x14ac:dyDescent="0.25">
      <c r="A34" s="4"/>
      <c r="B34" s="4"/>
      <c r="C34" s="4"/>
      <c r="D34" s="4"/>
      <c r="E34" s="4"/>
      <c r="F34" s="78"/>
      <c r="G34" s="78"/>
      <c r="H34" s="78"/>
      <c r="I34" s="78"/>
      <c r="J34" s="78"/>
      <c r="K34" s="78"/>
      <c r="L34" s="78"/>
    </row>
    <row r="35" spans="1:12" ht="18" x14ac:dyDescent="0.25">
      <c r="A35" s="84" t="s">
        <v>68</v>
      </c>
      <c r="B35" s="78"/>
      <c r="C35" s="78"/>
      <c r="D35" s="78"/>
      <c r="E35" s="4"/>
      <c r="F35" s="78"/>
      <c r="G35" s="78"/>
      <c r="H35" s="78"/>
      <c r="I35" s="78"/>
      <c r="J35" s="78"/>
      <c r="K35" s="78"/>
      <c r="L35" s="78"/>
    </row>
    <row r="36" spans="1:12" ht="15" x14ac:dyDescent="0.25">
      <c r="A36" s="91" t="s">
        <v>30</v>
      </c>
      <c r="B36" s="92" t="s">
        <v>31</v>
      </c>
      <c r="C36" s="92" t="s">
        <v>32</v>
      </c>
      <c r="D36" s="92" t="s">
        <v>33</v>
      </c>
      <c r="E36" s="91" t="s">
        <v>34</v>
      </c>
      <c r="F36" s="78"/>
      <c r="G36" s="78"/>
      <c r="H36" s="78"/>
      <c r="I36" s="78"/>
      <c r="J36" s="78"/>
      <c r="K36" s="78"/>
      <c r="L36" s="78"/>
    </row>
    <row r="37" spans="1:12" ht="42.75" x14ac:dyDescent="0.25">
      <c r="A37" s="89" t="s">
        <v>69</v>
      </c>
      <c r="B37" s="33">
        <v>0</v>
      </c>
      <c r="C37" s="61">
        <v>3</v>
      </c>
      <c r="D37" s="62">
        <f>B37*C37</f>
        <v>0</v>
      </c>
      <c r="E37" s="89" t="s">
        <v>70</v>
      </c>
      <c r="F37" s="78"/>
      <c r="G37" s="78"/>
      <c r="H37" s="78"/>
      <c r="I37" s="78"/>
      <c r="J37" s="78"/>
      <c r="K37" s="78"/>
      <c r="L37" s="78"/>
    </row>
    <row r="38" spans="1:12" ht="57" x14ac:dyDescent="0.25">
      <c r="A38" s="89" t="s">
        <v>71</v>
      </c>
      <c r="B38" s="33">
        <v>0</v>
      </c>
      <c r="C38" s="61">
        <v>10</v>
      </c>
      <c r="D38" s="62">
        <f t="shared" ref="D38" si="4">B38*C38</f>
        <v>0</v>
      </c>
      <c r="E38" s="89" t="s">
        <v>72</v>
      </c>
      <c r="F38" s="78"/>
      <c r="G38" s="78"/>
      <c r="H38" s="78"/>
      <c r="I38" s="78"/>
      <c r="J38" s="78"/>
      <c r="K38" s="78"/>
      <c r="L38" s="78"/>
    </row>
    <row r="39" spans="1:12" x14ac:dyDescent="0.25">
      <c r="A39" s="4"/>
      <c r="B39" s="4"/>
      <c r="C39" s="4"/>
      <c r="D39" s="4"/>
      <c r="E39" s="4"/>
      <c r="F39" s="78"/>
      <c r="G39" s="78"/>
      <c r="H39" s="78"/>
      <c r="I39" s="78"/>
      <c r="J39" s="78"/>
      <c r="K39" s="78"/>
      <c r="L39" s="78"/>
    </row>
    <row r="40" spans="1:12" ht="18" x14ac:dyDescent="0.25">
      <c r="A40" s="84" t="s">
        <v>73</v>
      </c>
      <c r="B40" s="78"/>
      <c r="C40" s="78"/>
      <c r="D40" s="78"/>
      <c r="E40" s="4"/>
      <c r="F40" s="78"/>
      <c r="G40" s="78"/>
      <c r="H40" s="78"/>
      <c r="I40" s="78"/>
      <c r="J40" s="78"/>
      <c r="K40" s="78"/>
      <c r="L40" s="78"/>
    </row>
    <row r="41" spans="1:12" ht="15" x14ac:dyDescent="0.25">
      <c r="A41" s="91" t="s">
        <v>30</v>
      </c>
      <c r="B41" s="92" t="s">
        <v>31</v>
      </c>
      <c r="C41" s="92" t="s">
        <v>32</v>
      </c>
      <c r="D41" s="92" t="s">
        <v>33</v>
      </c>
      <c r="E41" s="91" t="s">
        <v>34</v>
      </c>
      <c r="F41" s="78"/>
      <c r="G41" s="78"/>
      <c r="H41" s="78"/>
      <c r="I41" s="78"/>
      <c r="J41" s="78"/>
      <c r="K41" s="78"/>
      <c r="L41" s="78"/>
    </row>
    <row r="42" spans="1:12" x14ac:dyDescent="0.25">
      <c r="A42" s="89" t="s">
        <v>74</v>
      </c>
      <c r="B42" s="33">
        <v>0</v>
      </c>
      <c r="C42" s="61">
        <v>200</v>
      </c>
      <c r="D42" s="62">
        <f>B42*C42</f>
        <v>0</v>
      </c>
      <c r="E42" s="89"/>
      <c r="F42" s="78"/>
      <c r="G42" s="78"/>
      <c r="H42" s="78"/>
      <c r="I42" s="78"/>
      <c r="J42" s="78"/>
      <c r="K42" s="78"/>
      <c r="L42" s="78"/>
    </row>
    <row r="43" spans="1:12" x14ac:dyDescent="0.25">
      <c r="A43" s="89" t="s">
        <v>75</v>
      </c>
      <c r="B43" s="33">
        <v>0</v>
      </c>
      <c r="C43" s="61">
        <v>100</v>
      </c>
      <c r="D43" s="62">
        <f t="shared" ref="D43:D46" si="5">B43*C43</f>
        <v>0</v>
      </c>
      <c r="E43" s="89"/>
      <c r="F43" s="78"/>
      <c r="G43" s="78"/>
      <c r="H43" s="78"/>
      <c r="I43" s="78"/>
      <c r="J43" s="78"/>
      <c r="K43" s="78"/>
      <c r="L43" s="78"/>
    </row>
    <row r="44" spans="1:12" x14ac:dyDescent="0.25">
      <c r="A44" s="89" t="s">
        <v>76</v>
      </c>
      <c r="B44" s="33">
        <v>0</v>
      </c>
      <c r="C44" s="61">
        <v>150</v>
      </c>
      <c r="D44" s="62">
        <f t="shared" si="5"/>
        <v>0</v>
      </c>
      <c r="E44" s="89"/>
      <c r="F44" s="78"/>
      <c r="G44" s="78"/>
      <c r="H44" s="78"/>
      <c r="I44" s="78"/>
      <c r="J44" s="78"/>
      <c r="K44" s="78"/>
      <c r="L44" s="78"/>
    </row>
    <row r="45" spans="1:12" x14ac:dyDescent="0.25">
      <c r="A45" s="89" t="s">
        <v>77</v>
      </c>
      <c r="B45" s="33">
        <v>0</v>
      </c>
      <c r="C45" s="61">
        <v>150</v>
      </c>
      <c r="D45" s="62">
        <f t="shared" ref="D45" si="6">B45*C45</f>
        <v>0</v>
      </c>
      <c r="E45" s="89"/>
      <c r="F45" s="78"/>
      <c r="G45" s="78"/>
      <c r="H45" s="78"/>
      <c r="I45" s="78"/>
      <c r="J45" s="78"/>
      <c r="K45" s="78"/>
      <c r="L45" s="78"/>
    </row>
    <row r="46" spans="1:12" x14ac:dyDescent="0.25">
      <c r="A46" s="89" t="s">
        <v>78</v>
      </c>
      <c r="B46" s="33">
        <v>0</v>
      </c>
      <c r="C46" s="61">
        <v>70</v>
      </c>
      <c r="D46" s="62">
        <f t="shared" si="5"/>
        <v>0</v>
      </c>
      <c r="E46" s="89"/>
      <c r="F46" s="78"/>
      <c r="G46" s="78"/>
      <c r="H46" s="78"/>
      <c r="I46" s="78"/>
      <c r="J46" s="78"/>
      <c r="K46" s="78"/>
      <c r="L46" s="78"/>
    </row>
    <row r="47" spans="1:12" s="94" customFormat="1" ht="15" x14ac:dyDescent="0.25">
      <c r="A47" s="91" t="s">
        <v>30</v>
      </c>
      <c r="B47" s="92" t="s">
        <v>46</v>
      </c>
      <c r="C47" s="92" t="s">
        <v>47</v>
      </c>
      <c r="D47" s="92" t="s">
        <v>33</v>
      </c>
      <c r="E47" s="93" t="s">
        <v>34</v>
      </c>
    </row>
    <row r="48" spans="1:12" s="94" customFormat="1" ht="42.75" x14ac:dyDescent="0.25">
      <c r="A48" s="89" t="s">
        <v>79</v>
      </c>
      <c r="B48" s="66">
        <v>0</v>
      </c>
      <c r="C48" s="62">
        <f>200*B42</f>
        <v>0</v>
      </c>
      <c r="D48" s="95">
        <f>B48*C48</f>
        <v>0</v>
      </c>
      <c r="E48" s="89" t="s">
        <v>80</v>
      </c>
    </row>
    <row r="49" spans="1:12" s="94" customFormat="1" ht="42.75" x14ac:dyDescent="0.25">
      <c r="A49" s="89" t="s">
        <v>81</v>
      </c>
      <c r="B49" s="66">
        <v>0</v>
      </c>
      <c r="C49" s="62">
        <f>100*B42</f>
        <v>0</v>
      </c>
      <c r="D49" s="95">
        <f>B49*C49</f>
        <v>0</v>
      </c>
      <c r="E49" s="89" t="s">
        <v>82</v>
      </c>
    </row>
    <row r="50" spans="1:12" x14ac:dyDescent="0.25">
      <c r="A50" s="4"/>
      <c r="B50" s="37"/>
      <c r="C50" s="37"/>
      <c r="D50" s="37"/>
      <c r="E50" s="4"/>
      <c r="F50" s="78"/>
      <c r="G50" s="78"/>
      <c r="H50" s="78"/>
      <c r="I50" s="78"/>
      <c r="J50" s="78"/>
      <c r="K50" s="78"/>
      <c r="L50" s="78"/>
    </row>
    <row r="51" spans="1:12" ht="18" x14ac:dyDescent="0.25">
      <c r="A51" s="84" t="s">
        <v>83</v>
      </c>
      <c r="B51" s="78"/>
      <c r="C51" s="78"/>
      <c r="D51" s="78"/>
      <c r="E51" s="4"/>
      <c r="F51" s="78"/>
      <c r="G51" s="78"/>
      <c r="H51" s="78"/>
      <c r="I51" s="78"/>
      <c r="J51" s="78"/>
      <c r="K51" s="78"/>
      <c r="L51" s="78"/>
    </row>
    <row r="52" spans="1:12" ht="42.75" customHeight="1" x14ac:dyDescent="0.25">
      <c r="A52" s="91" t="s">
        <v>30</v>
      </c>
      <c r="B52" s="86" t="s">
        <v>31</v>
      </c>
      <c r="C52" s="87" t="s">
        <v>32</v>
      </c>
      <c r="D52" s="87" t="s">
        <v>33</v>
      </c>
      <c r="E52" s="88" t="s">
        <v>34</v>
      </c>
      <c r="F52" s="78"/>
      <c r="G52" s="78"/>
      <c r="H52" s="78"/>
      <c r="I52" s="78"/>
      <c r="J52" s="78"/>
      <c r="K52" s="78"/>
      <c r="L52" s="78"/>
    </row>
    <row r="53" spans="1:12" ht="15" customHeight="1" x14ac:dyDescent="0.25">
      <c r="A53" s="89" t="s">
        <v>84</v>
      </c>
      <c r="B53" s="65">
        <v>0</v>
      </c>
      <c r="C53" s="63"/>
      <c r="D53" s="62">
        <f t="shared" ref="D53:D55" si="7">B53*C53</f>
        <v>0</v>
      </c>
      <c r="E53" s="89" t="s">
        <v>85</v>
      </c>
      <c r="F53" s="78"/>
      <c r="G53" s="78"/>
      <c r="H53" s="78"/>
      <c r="I53" s="78"/>
      <c r="J53" s="78"/>
      <c r="K53" s="78"/>
      <c r="L53" s="78"/>
    </row>
    <row r="54" spans="1:12" ht="15" customHeight="1" x14ac:dyDescent="0.25">
      <c r="A54" s="89" t="s">
        <v>86</v>
      </c>
      <c r="B54" s="36">
        <v>0</v>
      </c>
      <c r="C54" s="63">
        <v>60</v>
      </c>
      <c r="D54" s="62">
        <f t="shared" si="7"/>
        <v>0</v>
      </c>
      <c r="E54" s="89" t="s">
        <v>87</v>
      </c>
      <c r="F54" s="78"/>
      <c r="G54" s="78"/>
      <c r="H54" s="78"/>
      <c r="I54" s="78"/>
      <c r="J54" s="78"/>
      <c r="K54" s="78"/>
      <c r="L54" s="78"/>
    </row>
    <row r="55" spans="1:12" ht="15" customHeight="1" x14ac:dyDescent="0.25">
      <c r="A55" s="89" t="s">
        <v>88</v>
      </c>
      <c r="B55" s="36">
        <v>0</v>
      </c>
      <c r="C55" s="63">
        <v>10</v>
      </c>
      <c r="D55" s="62">
        <f t="shared" si="7"/>
        <v>0</v>
      </c>
      <c r="E55" s="89" t="s">
        <v>87</v>
      </c>
      <c r="F55" s="78"/>
      <c r="G55" s="78"/>
      <c r="H55" s="78"/>
      <c r="I55" s="78"/>
      <c r="J55" s="78"/>
      <c r="K55" s="78"/>
      <c r="L55" s="78"/>
    </row>
    <row r="56" spans="1:12" ht="15" customHeight="1" x14ac:dyDescent="0.25">
      <c r="A56" s="89" t="s">
        <v>89</v>
      </c>
      <c r="B56" s="36">
        <v>0</v>
      </c>
      <c r="C56" s="63">
        <v>10</v>
      </c>
      <c r="D56" s="62">
        <f>B56*C56</f>
        <v>0</v>
      </c>
      <c r="E56" s="89" t="s">
        <v>90</v>
      </c>
      <c r="F56" s="78"/>
      <c r="G56" s="78"/>
      <c r="H56" s="78"/>
      <c r="I56" s="78"/>
      <c r="J56" s="78"/>
      <c r="K56" s="78"/>
      <c r="L56" s="78"/>
    </row>
    <row r="57" spans="1:12" ht="15" customHeight="1" x14ac:dyDescent="0.25">
      <c r="A57" s="89" t="s">
        <v>91</v>
      </c>
      <c r="B57" s="36">
        <v>0</v>
      </c>
      <c r="C57" s="63">
        <v>10</v>
      </c>
      <c r="D57" s="62">
        <f>B57*C57</f>
        <v>0</v>
      </c>
      <c r="E57" s="89" t="s">
        <v>90</v>
      </c>
      <c r="F57" s="78"/>
      <c r="G57" s="78"/>
      <c r="H57" s="78"/>
      <c r="I57" s="78"/>
      <c r="J57" s="78"/>
      <c r="K57" s="78"/>
      <c r="L57" s="78"/>
    </row>
    <row r="58" spans="1:12" ht="15" customHeight="1" x14ac:dyDescent="0.25">
      <c r="A58" s="4"/>
      <c r="B58" s="37"/>
      <c r="C58" s="37"/>
      <c r="D58" s="37"/>
      <c r="E58" s="4"/>
      <c r="F58" s="78"/>
      <c r="G58" s="78"/>
      <c r="H58" s="78"/>
      <c r="I58" s="78"/>
      <c r="J58" s="78"/>
      <c r="K58" s="78"/>
      <c r="L58" s="78"/>
    </row>
    <row r="59" spans="1:12" ht="18" x14ac:dyDescent="0.25">
      <c r="A59" s="70" t="s">
        <v>92</v>
      </c>
      <c r="B59" s="96"/>
      <c r="C59" s="96"/>
      <c r="D59" s="96"/>
      <c r="E59" s="97"/>
      <c r="F59" s="78"/>
      <c r="G59" s="78"/>
      <c r="H59" s="78"/>
      <c r="I59" s="78"/>
      <c r="J59" s="78"/>
      <c r="K59" s="78"/>
      <c r="L59" s="78"/>
    </row>
    <row r="60" spans="1:12" ht="15.75" thickBot="1" x14ac:dyDescent="0.3">
      <c r="A60" s="91" t="s">
        <v>30</v>
      </c>
      <c r="B60" s="92" t="s">
        <v>31</v>
      </c>
      <c r="C60" s="87" t="s">
        <v>32</v>
      </c>
      <c r="D60" s="87" t="s">
        <v>33</v>
      </c>
      <c r="E60" s="88" t="s">
        <v>34</v>
      </c>
      <c r="F60" s="78"/>
      <c r="G60" s="78"/>
      <c r="H60" s="78"/>
      <c r="I60" s="78"/>
      <c r="J60" s="78"/>
      <c r="K60" s="78"/>
      <c r="L60" s="78"/>
    </row>
    <row r="61" spans="1:12" ht="42.75" x14ac:dyDescent="0.25">
      <c r="A61" s="98" t="s">
        <v>93</v>
      </c>
      <c r="B61" s="33">
        <v>0</v>
      </c>
      <c r="C61" s="59">
        <v>0</v>
      </c>
      <c r="D61" s="60">
        <f>B61*C61</f>
        <v>0</v>
      </c>
      <c r="E61" s="89" t="s">
        <v>94</v>
      </c>
      <c r="F61" s="78"/>
      <c r="G61" s="99" t="s">
        <v>95</v>
      </c>
      <c r="H61" s="78"/>
      <c r="I61" s="78"/>
      <c r="J61" s="78"/>
      <c r="K61" s="78"/>
      <c r="L61" s="78"/>
    </row>
    <row r="62" spans="1:12" ht="28.5" x14ac:dyDescent="0.25">
      <c r="A62" s="98" t="s">
        <v>96</v>
      </c>
      <c r="B62" s="33">
        <v>0</v>
      </c>
      <c r="C62" s="63">
        <v>0</v>
      </c>
      <c r="D62" s="62">
        <f t="shared" ref="D62" si="8">B62*C62</f>
        <v>0</v>
      </c>
      <c r="E62" s="89" t="s">
        <v>97</v>
      </c>
      <c r="F62" s="78"/>
      <c r="G62" s="100"/>
      <c r="H62" s="78"/>
      <c r="I62" s="78"/>
      <c r="J62" s="78"/>
      <c r="K62" s="78"/>
      <c r="L62" s="78"/>
    </row>
    <row r="63" spans="1:12" ht="28.5" x14ac:dyDescent="0.25">
      <c r="A63" s="98" t="s">
        <v>98</v>
      </c>
      <c r="B63" s="33"/>
      <c r="C63" s="63">
        <v>0</v>
      </c>
      <c r="D63" s="62">
        <f t="shared" ref="D63:D64" si="9">B63*C63</f>
        <v>0</v>
      </c>
      <c r="E63" s="89" t="s">
        <v>97</v>
      </c>
      <c r="F63" s="78"/>
      <c r="G63" s="100"/>
      <c r="H63" s="78"/>
      <c r="I63" s="78"/>
      <c r="J63" s="78"/>
      <c r="K63" s="78"/>
      <c r="L63" s="78"/>
    </row>
    <row r="64" spans="1:12" x14ac:dyDescent="0.25">
      <c r="A64" s="98" t="s">
        <v>99</v>
      </c>
      <c r="B64" s="33">
        <v>0</v>
      </c>
      <c r="C64" s="63">
        <v>120</v>
      </c>
      <c r="D64" s="62">
        <f t="shared" si="9"/>
        <v>0</v>
      </c>
      <c r="E64" s="89" t="s">
        <v>100</v>
      </c>
      <c r="F64" s="78"/>
      <c r="G64" s="100"/>
      <c r="H64" s="78"/>
      <c r="I64" s="78"/>
      <c r="J64" s="78"/>
      <c r="K64" s="78"/>
      <c r="L64" s="78"/>
    </row>
    <row r="65" spans="1:7" x14ac:dyDescent="0.25">
      <c r="A65" s="4"/>
      <c r="B65" s="37"/>
      <c r="C65" s="37"/>
      <c r="D65" s="37"/>
      <c r="E65" s="4"/>
      <c r="F65" s="78"/>
      <c r="G65" s="100"/>
    </row>
    <row r="66" spans="1:7" ht="18" x14ac:dyDescent="0.25">
      <c r="A66" s="84" t="s">
        <v>101</v>
      </c>
      <c r="B66" s="78"/>
      <c r="C66" s="78"/>
      <c r="D66" s="78"/>
      <c r="E66" s="4"/>
      <c r="F66" s="78"/>
      <c r="G66" s="100"/>
    </row>
    <row r="67" spans="1:7" ht="15" x14ac:dyDescent="0.25">
      <c r="A67" s="91" t="s">
        <v>30</v>
      </c>
      <c r="B67" s="86" t="s">
        <v>31</v>
      </c>
      <c r="C67" s="87" t="s">
        <v>32</v>
      </c>
      <c r="D67" s="87" t="s">
        <v>33</v>
      </c>
      <c r="E67" s="88" t="s">
        <v>34</v>
      </c>
      <c r="F67" s="78"/>
      <c r="G67" s="100"/>
    </row>
    <row r="68" spans="1:7" x14ac:dyDescent="0.25">
      <c r="A68" s="89" t="s">
        <v>102</v>
      </c>
      <c r="B68" s="36">
        <v>0</v>
      </c>
      <c r="C68" s="59">
        <v>0</v>
      </c>
      <c r="D68" s="60">
        <f>B68*C68</f>
        <v>0</v>
      </c>
      <c r="E68" s="89"/>
      <c r="F68" s="78"/>
      <c r="G68" s="100"/>
    </row>
    <row r="69" spans="1:7" ht="15" customHeight="1" thickBot="1" x14ac:dyDescent="0.3">
      <c r="A69" s="101" t="s">
        <v>103</v>
      </c>
      <c r="B69" s="36">
        <v>0</v>
      </c>
      <c r="C69" s="63">
        <v>0</v>
      </c>
      <c r="D69" s="62">
        <f t="shared" ref="D69" si="10">B69*C69</f>
        <v>0</v>
      </c>
      <c r="E69" s="89"/>
      <c r="F69" s="78"/>
      <c r="G69" s="102"/>
    </row>
    <row r="70" spans="1:7" ht="15" x14ac:dyDescent="0.25">
      <c r="A70" s="78"/>
      <c r="B70" s="97"/>
      <c r="C70" s="97"/>
      <c r="D70" s="97"/>
      <c r="E70" s="97"/>
      <c r="F70" s="78"/>
      <c r="G70" s="78"/>
    </row>
    <row r="71" spans="1:7" ht="18" x14ac:dyDescent="0.25">
      <c r="A71" s="84" t="s">
        <v>104</v>
      </c>
      <c r="B71" s="83"/>
      <c r="C71" s="83"/>
      <c r="D71" s="83"/>
      <c r="E71" s="84"/>
      <c r="F71" s="78"/>
      <c r="G71" s="78"/>
    </row>
    <row r="72" spans="1:7" ht="15" x14ac:dyDescent="0.25">
      <c r="A72" s="91" t="s">
        <v>30</v>
      </c>
      <c r="B72" s="92" t="s">
        <v>31</v>
      </c>
      <c r="C72" s="92" t="s">
        <v>32</v>
      </c>
      <c r="D72" s="92" t="s">
        <v>33</v>
      </c>
      <c r="E72" s="91" t="s">
        <v>34</v>
      </c>
      <c r="F72" s="78"/>
      <c r="G72" s="78"/>
    </row>
    <row r="73" spans="1:7" ht="28.5" x14ac:dyDescent="0.25">
      <c r="A73" s="89" t="s">
        <v>105</v>
      </c>
      <c r="B73" s="33">
        <v>0</v>
      </c>
      <c r="C73" s="61">
        <v>20</v>
      </c>
      <c r="D73" s="62">
        <f>B73*C73</f>
        <v>0</v>
      </c>
      <c r="E73" s="89" t="s">
        <v>106</v>
      </c>
      <c r="F73" s="78"/>
      <c r="G73" s="78"/>
    </row>
    <row r="74" spans="1:7" x14ac:dyDescent="0.25">
      <c r="A74" s="4"/>
      <c r="B74" s="37"/>
      <c r="C74" s="37"/>
      <c r="D74" s="37"/>
      <c r="E74" s="4"/>
      <c r="F74" s="78"/>
      <c r="G74" s="78"/>
    </row>
    <row r="75" spans="1:7" ht="18" x14ac:dyDescent="0.25">
      <c r="A75" s="84" t="s">
        <v>107</v>
      </c>
      <c r="B75" s="37"/>
      <c r="C75" s="37"/>
      <c r="D75" s="37"/>
      <c r="E75" s="4"/>
      <c r="F75" s="78"/>
      <c r="G75" s="78"/>
    </row>
    <row r="76" spans="1:7" ht="15" x14ac:dyDescent="0.25">
      <c r="A76" s="91" t="s">
        <v>30</v>
      </c>
      <c r="B76" s="92" t="s">
        <v>31</v>
      </c>
      <c r="C76" s="92" t="s">
        <v>32</v>
      </c>
      <c r="D76" s="92" t="s">
        <v>33</v>
      </c>
      <c r="E76" s="91" t="s">
        <v>34</v>
      </c>
      <c r="F76" s="78"/>
      <c r="G76" s="78"/>
    </row>
    <row r="77" spans="1:7" ht="30" x14ac:dyDescent="0.25">
      <c r="A77" s="98" t="s">
        <v>108</v>
      </c>
      <c r="B77" s="38">
        <v>0</v>
      </c>
      <c r="C77" s="61">
        <v>10</v>
      </c>
      <c r="D77" s="62">
        <f>B77*C77</f>
        <v>0</v>
      </c>
      <c r="E77" s="89" t="s">
        <v>109</v>
      </c>
      <c r="F77" s="78"/>
      <c r="G77" s="78"/>
    </row>
    <row r="78" spans="1:7" x14ac:dyDescent="0.25">
      <c r="A78" s="78"/>
      <c r="B78" s="78"/>
      <c r="C78" s="78"/>
      <c r="D78" s="78"/>
      <c r="E78" s="4"/>
      <c r="F78" s="78"/>
      <c r="G78" s="78"/>
    </row>
    <row r="80" spans="1:7" ht="18" x14ac:dyDescent="0.25">
      <c r="A80" s="84" t="s">
        <v>110</v>
      </c>
      <c r="B80" s="78"/>
      <c r="C80" s="78"/>
      <c r="D80" s="64">
        <f>SUM(D8:D79)</f>
        <v>0</v>
      </c>
      <c r="E80" s="4"/>
      <c r="F80" s="78"/>
      <c r="G80" s="78"/>
    </row>
  </sheetData>
  <sheetProtection algorithmName="SHA-512" hashValue="L2FL/dGWx7dtz28uRBmgC6XCccEN2jyK/03YqEZgbUm4C6Y8byyC8JdoRR2Z/ItT9/3Cv8FKGj0R/a2432yEEw==" saltValue="+TruBT9hdlzbLuajcsJp7w==" spinCount="100000" sheet="1" objects="1" scenarios="1"/>
  <pageMargins left="0.70866141732283472" right="0.70866141732283472" top="0.74803149606299213" bottom="0.74803149606299213" header="0.31496062992125984" footer="0.31496062992125984"/>
  <pageSetup paperSize="8"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zoomScale="90" zoomScaleNormal="90" workbookViewId="0">
      <selection activeCell="F9" sqref="F9"/>
    </sheetView>
  </sheetViews>
  <sheetFormatPr defaultColWidth="9.140625" defaultRowHeight="14.25" x14ac:dyDescent="0.2"/>
  <cols>
    <col min="1" max="1" width="9.140625" style="3"/>
    <col min="2" max="2" width="36.5703125" style="3" customWidth="1"/>
    <col min="3" max="3" width="9.140625" style="3"/>
    <col min="4" max="4" width="21.7109375" style="3" customWidth="1"/>
    <col min="5" max="5" width="15.140625" style="3" bestFit="1" customWidth="1"/>
    <col min="6" max="6" width="17.140625" style="3" customWidth="1"/>
    <col min="7" max="7" width="20.5703125" style="3" customWidth="1"/>
    <col min="8" max="8" width="125.85546875" style="3" customWidth="1"/>
    <col min="9" max="9" width="88.85546875" style="3" bestFit="1" customWidth="1"/>
    <col min="10" max="16384" width="9.140625" style="3"/>
  </cols>
  <sheetData>
    <row r="1" spans="1:8" s="35" customFormat="1" ht="18" x14ac:dyDescent="0.25">
      <c r="A1" s="44" t="s">
        <v>111</v>
      </c>
      <c r="B1" s="44"/>
      <c r="C1" s="104"/>
      <c r="D1" s="104"/>
    </row>
    <row r="2" spans="1:8" ht="15" x14ac:dyDescent="0.2">
      <c r="A2" s="73" t="s">
        <v>24</v>
      </c>
    </row>
    <row r="3" spans="1:8" ht="15" x14ac:dyDescent="0.2">
      <c r="A3" s="73" t="s">
        <v>25</v>
      </c>
    </row>
    <row r="4" spans="1:8" ht="15" x14ac:dyDescent="0.2">
      <c r="A4" s="73" t="s">
        <v>112</v>
      </c>
    </row>
    <row r="5" spans="1:8" ht="15" x14ac:dyDescent="0.2">
      <c r="A5" s="73" t="s">
        <v>113</v>
      </c>
    </row>
    <row r="6" spans="1:8" ht="15" thickBot="1" x14ac:dyDescent="0.25"/>
    <row r="7" spans="1:8" ht="24.6" customHeight="1" thickBot="1" x14ac:dyDescent="0.25">
      <c r="A7" s="105" t="s">
        <v>114</v>
      </c>
      <c r="B7" s="106"/>
      <c r="C7" s="107"/>
      <c r="D7" s="107"/>
      <c r="E7" s="108"/>
      <c r="F7" s="108"/>
      <c r="G7" s="109"/>
      <c r="H7" s="110"/>
    </row>
    <row r="8" spans="1:8" ht="15.75" thickBot="1" x14ac:dyDescent="0.25">
      <c r="A8" s="111"/>
      <c r="B8" s="112" t="s">
        <v>115</v>
      </c>
      <c r="C8" s="113"/>
      <c r="D8" s="113"/>
      <c r="E8" s="114" t="s">
        <v>116</v>
      </c>
      <c r="F8" s="115" t="s">
        <v>117</v>
      </c>
      <c r="G8" s="114" t="s">
        <v>33</v>
      </c>
      <c r="H8" s="116" t="s">
        <v>118</v>
      </c>
    </row>
    <row r="9" spans="1:8" ht="15.75" thickBot="1" x14ac:dyDescent="0.3">
      <c r="A9" s="117"/>
      <c r="B9" s="272" t="s">
        <v>119</v>
      </c>
      <c r="C9" s="273"/>
      <c r="D9" s="274"/>
      <c r="E9" s="118">
        <v>1</v>
      </c>
      <c r="F9" s="58">
        <v>0</v>
      </c>
      <c r="G9" s="119">
        <f>F9*E9</f>
        <v>0</v>
      </c>
      <c r="H9" s="120" t="s">
        <v>120</v>
      </c>
    </row>
    <row r="10" spans="1:8" ht="15" x14ac:dyDescent="0.2">
      <c r="A10" s="117"/>
      <c r="B10" s="112" t="s">
        <v>121</v>
      </c>
      <c r="C10" s="113"/>
      <c r="D10" s="113"/>
      <c r="E10" s="114" t="s">
        <v>116</v>
      </c>
      <c r="F10" s="115" t="s">
        <v>122</v>
      </c>
      <c r="G10" s="114" t="s">
        <v>33</v>
      </c>
      <c r="H10" s="116" t="s">
        <v>118</v>
      </c>
    </row>
    <row r="11" spans="1:8" ht="15" x14ac:dyDescent="0.25">
      <c r="A11" s="117"/>
      <c r="B11" s="278" t="s">
        <v>123</v>
      </c>
      <c r="C11" s="279"/>
      <c r="D11" s="280"/>
      <c r="E11" s="121">
        <v>1</v>
      </c>
      <c r="F11" s="57">
        <v>0</v>
      </c>
      <c r="G11" s="12">
        <f>F11*E11</f>
        <v>0</v>
      </c>
      <c r="H11" s="122" t="s">
        <v>124</v>
      </c>
    </row>
    <row r="12" spans="1:8" ht="15" x14ac:dyDescent="0.25">
      <c r="A12" s="117"/>
      <c r="B12" s="283" t="s">
        <v>125</v>
      </c>
      <c r="C12" s="284"/>
      <c r="D12" s="285"/>
      <c r="E12" s="121">
        <v>1</v>
      </c>
      <c r="F12" s="57">
        <v>0</v>
      </c>
      <c r="G12" s="12">
        <f>F12*E12</f>
        <v>0</v>
      </c>
      <c r="H12" s="122"/>
    </row>
    <row r="13" spans="1:8" ht="15.75" thickBot="1" x14ac:dyDescent="0.3">
      <c r="A13" s="117"/>
      <c r="B13" s="275" t="str">
        <f>'2. Eenheidsprijzen'!A43</f>
        <v>1 uur projectleider gedurende reguliere tijden</v>
      </c>
      <c r="C13" s="276"/>
      <c r="D13" s="277"/>
      <c r="E13" s="48"/>
      <c r="F13" s="123">
        <f>'2. Eenheidsprijzen'!B43</f>
        <v>0</v>
      </c>
      <c r="G13" s="124">
        <f>E13*F13</f>
        <v>0</v>
      </c>
      <c r="H13" s="125"/>
    </row>
    <row r="14" spans="1:8" ht="15.75" thickBot="1" x14ac:dyDescent="0.25">
      <c r="A14" s="126"/>
      <c r="B14" s="127" t="s">
        <v>126</v>
      </c>
      <c r="C14" s="127"/>
      <c r="D14" s="127"/>
      <c r="E14" s="128" t="s">
        <v>116</v>
      </c>
      <c r="F14" s="129" t="s">
        <v>122</v>
      </c>
      <c r="G14" s="130" t="s">
        <v>33</v>
      </c>
      <c r="H14" s="116" t="s">
        <v>118</v>
      </c>
    </row>
    <row r="15" spans="1:8" ht="33" customHeight="1" thickBot="1" x14ac:dyDescent="0.25">
      <c r="A15" s="126"/>
      <c r="B15" s="281" t="s">
        <v>127</v>
      </c>
      <c r="C15" s="282"/>
      <c r="D15" s="282"/>
      <c r="E15" s="282"/>
      <c r="F15" s="282"/>
      <c r="G15" s="282"/>
      <c r="H15" s="131"/>
    </row>
    <row r="16" spans="1:8" x14ac:dyDescent="0.2">
      <c r="A16" s="117"/>
      <c r="B16" s="289" t="s">
        <v>128</v>
      </c>
      <c r="C16" s="290"/>
      <c r="D16" s="291"/>
      <c r="E16" s="22"/>
      <c r="F16" s="23">
        <v>0</v>
      </c>
      <c r="G16" s="132">
        <f t="shared" ref="G16" si="0">F16*E16</f>
        <v>0</v>
      </c>
      <c r="H16" s="269" t="s">
        <v>129</v>
      </c>
    </row>
    <row r="17" spans="1:8" x14ac:dyDescent="0.2">
      <c r="A17" s="117"/>
      <c r="B17" s="289" t="s">
        <v>128</v>
      </c>
      <c r="C17" s="290"/>
      <c r="D17" s="291"/>
      <c r="E17" s="24"/>
      <c r="F17" s="25">
        <v>0</v>
      </c>
      <c r="G17" s="133">
        <f t="shared" ref="G17:G22" si="1">F17*E17</f>
        <v>0</v>
      </c>
      <c r="H17" s="270"/>
    </row>
    <row r="18" spans="1:8" x14ac:dyDescent="0.2">
      <c r="A18" s="117"/>
      <c r="B18" s="292" t="s">
        <v>128</v>
      </c>
      <c r="C18" s="293"/>
      <c r="D18" s="294"/>
      <c r="E18" s="26"/>
      <c r="F18" s="19">
        <v>0</v>
      </c>
      <c r="G18" s="134">
        <f t="shared" si="1"/>
        <v>0</v>
      </c>
      <c r="H18" s="270"/>
    </row>
    <row r="19" spans="1:8" x14ac:dyDescent="0.2">
      <c r="A19" s="117"/>
      <c r="B19" s="295" t="s">
        <v>128</v>
      </c>
      <c r="C19" s="296"/>
      <c r="D19" s="297"/>
      <c r="E19" s="27"/>
      <c r="F19" s="21">
        <v>0</v>
      </c>
      <c r="G19" s="133">
        <f t="shared" si="1"/>
        <v>0</v>
      </c>
      <c r="H19" s="270"/>
    </row>
    <row r="20" spans="1:8" x14ac:dyDescent="0.2">
      <c r="A20" s="117"/>
      <c r="B20" s="295" t="s">
        <v>128</v>
      </c>
      <c r="C20" s="296"/>
      <c r="D20" s="297"/>
      <c r="E20" s="27"/>
      <c r="F20" s="21">
        <v>0</v>
      </c>
      <c r="G20" s="133">
        <f t="shared" si="1"/>
        <v>0</v>
      </c>
      <c r="H20" s="270"/>
    </row>
    <row r="21" spans="1:8" x14ac:dyDescent="0.2">
      <c r="A21" s="117"/>
      <c r="B21" s="295" t="s">
        <v>128</v>
      </c>
      <c r="C21" s="296"/>
      <c r="D21" s="297"/>
      <c r="E21" s="27"/>
      <c r="F21" s="21">
        <v>0</v>
      </c>
      <c r="G21" s="133">
        <f t="shared" si="1"/>
        <v>0</v>
      </c>
      <c r="H21" s="270"/>
    </row>
    <row r="22" spans="1:8" ht="15" thickBot="1" x14ac:dyDescent="0.25">
      <c r="A22" s="117"/>
      <c r="B22" s="298" t="s">
        <v>128</v>
      </c>
      <c r="C22" s="299"/>
      <c r="D22" s="300"/>
      <c r="E22" s="28"/>
      <c r="F22" s="29">
        <v>0</v>
      </c>
      <c r="G22" s="135">
        <f t="shared" si="1"/>
        <v>0</v>
      </c>
      <c r="H22" s="271"/>
    </row>
    <row r="23" spans="1:8" s="35" customFormat="1" ht="18.75" thickBot="1" x14ac:dyDescent="0.3">
      <c r="A23" s="136"/>
      <c r="B23" s="286" t="s">
        <v>33</v>
      </c>
      <c r="C23" s="287"/>
      <c r="D23" s="287"/>
      <c r="E23" s="287"/>
      <c r="F23" s="288"/>
      <c r="G23" s="137">
        <f>SUBTOTAL(9,G9:G22)</f>
        <v>0</v>
      </c>
      <c r="H23" s="138"/>
    </row>
    <row r="24" spans="1:8" x14ac:dyDescent="0.2">
      <c r="A24" s="139"/>
    </row>
  </sheetData>
  <sheetProtection algorithmName="SHA-512" hashValue="ilLLBsgwz/HslG/45n5KXuKR0ot4Woph+OusWuay253w/BTEWlji7/oLuvr5sEsxBmUzZaflPmmYR4eC9jq4GQ==" saltValue="D/23exMbqHVcxgrf86UcjA==" spinCount="100000" sheet="1"/>
  <mergeCells count="14">
    <mergeCell ref="B23:F23"/>
    <mergeCell ref="B16:D16"/>
    <mergeCell ref="B17:D17"/>
    <mergeCell ref="B18:D18"/>
    <mergeCell ref="B19:D19"/>
    <mergeCell ref="B20:D20"/>
    <mergeCell ref="B21:D21"/>
    <mergeCell ref="B22:D22"/>
    <mergeCell ref="H16:H22"/>
    <mergeCell ref="B9:D9"/>
    <mergeCell ref="B13:D13"/>
    <mergeCell ref="B11:D11"/>
    <mergeCell ref="B15:G15"/>
    <mergeCell ref="B12:D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8"/>
  <sheetViews>
    <sheetView tabSelected="1" topLeftCell="A4" zoomScale="90" zoomScaleNormal="90" workbookViewId="0">
      <selection activeCell="D21" sqref="D21"/>
    </sheetView>
  </sheetViews>
  <sheetFormatPr defaultColWidth="9.140625" defaultRowHeight="14.25" x14ac:dyDescent="0.25"/>
  <cols>
    <col min="1" max="1" width="9.140625" style="78"/>
    <col min="2" max="2" width="43.28515625" style="78" customWidth="1"/>
    <col min="3" max="3" width="51.28515625" style="78" customWidth="1"/>
    <col min="4" max="4" width="16.140625" style="78" customWidth="1"/>
    <col min="5" max="5" width="17.42578125" style="78" customWidth="1"/>
    <col min="6" max="6" width="23.7109375" style="78" customWidth="1"/>
    <col min="7" max="7" width="113.28515625" style="78" bestFit="1" customWidth="1"/>
    <col min="8" max="8" width="53" style="78" customWidth="1"/>
    <col min="9" max="16384" width="9.140625" style="78"/>
  </cols>
  <sheetData>
    <row r="1" spans="1:13" ht="18" x14ac:dyDescent="0.25">
      <c r="A1" s="260" t="s">
        <v>130</v>
      </c>
      <c r="B1" s="260"/>
      <c r="C1" s="32"/>
    </row>
    <row r="2" spans="1:13" ht="15" x14ac:dyDescent="0.25">
      <c r="A2" s="73" t="s">
        <v>131</v>
      </c>
    </row>
    <row r="3" spans="1:13" ht="15" x14ac:dyDescent="0.25">
      <c r="A3" s="73" t="s">
        <v>132</v>
      </c>
    </row>
    <row r="4" spans="1:13" ht="15" x14ac:dyDescent="0.25">
      <c r="A4" s="73" t="s">
        <v>25</v>
      </c>
    </row>
    <row r="5" spans="1:13" ht="15" x14ac:dyDescent="0.25">
      <c r="A5" s="73" t="s">
        <v>112</v>
      </c>
    </row>
    <row r="6" spans="1:13" s="77" customFormat="1" ht="15" x14ac:dyDescent="0.25">
      <c r="A6" s="242" t="s">
        <v>27</v>
      </c>
      <c r="B6" s="243"/>
      <c r="C6" s="243"/>
      <c r="D6" s="78"/>
      <c r="E6" s="4"/>
      <c r="F6" s="78"/>
      <c r="G6" s="78"/>
      <c r="H6" s="78"/>
      <c r="I6" s="78"/>
      <c r="J6" s="78"/>
      <c r="K6" s="78"/>
      <c r="L6" s="79"/>
      <c r="M6" s="78"/>
    </row>
    <row r="7" spans="1:13" ht="15" x14ac:dyDescent="0.25">
      <c r="A7" s="73" t="s">
        <v>133</v>
      </c>
    </row>
    <row r="8" spans="1:13" ht="15" thickBot="1" x14ac:dyDescent="0.3"/>
    <row r="9" spans="1:13" ht="25.15" customHeight="1" thickBot="1" x14ac:dyDescent="0.3">
      <c r="A9" s="316" t="s">
        <v>12</v>
      </c>
      <c r="B9" s="317"/>
      <c r="C9" s="317"/>
      <c r="D9" s="317"/>
      <c r="E9" s="317"/>
      <c r="F9" s="318"/>
      <c r="G9" s="110"/>
    </row>
    <row r="10" spans="1:13" ht="18" customHeight="1" thickBot="1" x14ac:dyDescent="0.3">
      <c r="A10" s="117"/>
      <c r="B10" s="143" t="s">
        <v>134</v>
      </c>
      <c r="C10" s="142"/>
      <c r="D10" s="144" t="s">
        <v>116</v>
      </c>
      <c r="E10" s="145" t="s">
        <v>122</v>
      </c>
      <c r="F10" s="144" t="s">
        <v>33</v>
      </c>
      <c r="G10" s="146" t="s">
        <v>118</v>
      </c>
    </row>
    <row r="11" spans="1:13" ht="30.75" thickBot="1" x14ac:dyDescent="0.3">
      <c r="A11" s="117"/>
      <c r="B11" s="324" t="str">
        <f>'2. Eenheidsprijzen'!A10</f>
        <v xml:space="preserve">ANPR-camera incl. Router </v>
      </c>
      <c r="C11" s="321"/>
      <c r="D11" s="147">
        <v>70</v>
      </c>
      <c r="E11" s="10">
        <f>'2. Eenheidsprijzen'!B10</f>
        <v>0</v>
      </c>
      <c r="F11" s="10">
        <f t="shared" ref="F11" si="0">D11*E11</f>
        <v>0</v>
      </c>
      <c r="G11" s="148" t="s">
        <v>135</v>
      </c>
      <c r="I11" s="149"/>
      <c r="J11" s="149"/>
      <c r="K11" s="149"/>
      <c r="L11" s="149"/>
      <c r="M11" s="149"/>
    </row>
    <row r="12" spans="1:13" ht="18" customHeight="1" thickBot="1" x14ac:dyDescent="0.3">
      <c r="A12" s="117"/>
      <c r="B12" s="143" t="s">
        <v>136</v>
      </c>
      <c r="C12" s="142"/>
      <c r="D12" s="128" t="s">
        <v>116</v>
      </c>
      <c r="E12" s="129" t="s">
        <v>122</v>
      </c>
      <c r="F12" s="130" t="s">
        <v>33</v>
      </c>
      <c r="G12" s="116" t="s">
        <v>118</v>
      </c>
      <c r="I12" s="150"/>
      <c r="J12" s="149"/>
      <c r="K12" s="149"/>
      <c r="L12" s="149"/>
      <c r="M12" s="149"/>
    </row>
    <row r="13" spans="1:13" ht="18" customHeight="1" x14ac:dyDescent="0.25">
      <c r="A13" s="117"/>
      <c r="B13" s="266" t="str">
        <f>'2. Eenheidsprijzen'!A23</f>
        <v>Installatie ANPR camera op mast/portaal</v>
      </c>
      <c r="C13" s="321"/>
      <c r="D13" s="147">
        <f>D$11</f>
        <v>70</v>
      </c>
      <c r="E13" s="10">
        <f>'2. Eenheidsprijzen'!B23</f>
        <v>0</v>
      </c>
      <c r="F13" s="10">
        <f t="shared" ref="F13:F25" si="1">D13*E13</f>
        <v>0</v>
      </c>
      <c r="G13" s="240"/>
      <c r="I13" s="149"/>
      <c r="J13" s="149"/>
      <c r="K13" s="149"/>
      <c r="L13" s="149"/>
      <c r="M13" s="149"/>
    </row>
    <row r="14" spans="1:13" ht="18" customHeight="1" x14ac:dyDescent="0.25">
      <c r="A14" s="117"/>
      <c r="B14" s="262" t="str">
        <f>'2. Eenheidsprijzen'!A24</f>
        <v>Opstellen As-builtdocumentatie per locatie</v>
      </c>
      <c r="C14" s="301"/>
      <c r="D14" s="151">
        <v>70</v>
      </c>
      <c r="E14" s="124">
        <f>'2. Eenheidsprijzen'!B24</f>
        <v>0</v>
      </c>
      <c r="F14" s="124">
        <f>D14*E14</f>
        <v>0</v>
      </c>
      <c r="G14" s="241"/>
      <c r="I14" s="149"/>
      <c r="J14" s="149"/>
      <c r="K14" s="149"/>
      <c r="L14" s="149"/>
      <c r="M14" s="149"/>
    </row>
    <row r="15" spans="1:13" ht="18" customHeight="1" x14ac:dyDescent="0.25">
      <c r="A15" s="117"/>
      <c r="B15" s="307" t="str">
        <f>'2. Eenheidsprijzen'!A17</f>
        <v>Straatkast conform eis 261a</v>
      </c>
      <c r="C15" s="308"/>
      <c r="D15" s="151">
        <v>70</v>
      </c>
      <c r="E15" s="124">
        <f>'2. Eenheidsprijzen'!B17</f>
        <v>0</v>
      </c>
      <c r="F15" s="124">
        <f t="shared" ref="F15:F23" si="2">D15*E15</f>
        <v>0</v>
      </c>
      <c r="G15" s="239" t="s">
        <v>137</v>
      </c>
      <c r="I15" s="149"/>
      <c r="J15" s="149"/>
      <c r="K15" s="149"/>
      <c r="L15" s="149"/>
      <c r="M15" s="149"/>
    </row>
    <row r="16" spans="1:13" ht="18" customHeight="1" x14ac:dyDescent="0.25">
      <c r="A16" s="117"/>
      <c r="B16" s="309" t="str">
        <f>'2. Eenheidsprijzen'!A16</f>
        <v>Accu in eigendom</v>
      </c>
      <c r="C16" s="306"/>
      <c r="D16" s="151">
        <v>70</v>
      </c>
      <c r="E16" s="124">
        <f>'2. Eenheidsprijzen'!B16</f>
        <v>0</v>
      </c>
      <c r="F16" s="124">
        <f t="shared" si="2"/>
        <v>0</v>
      </c>
      <c r="G16" s="239" t="s">
        <v>137</v>
      </c>
      <c r="I16" s="149"/>
      <c r="J16" s="149"/>
      <c r="K16" s="149"/>
      <c r="L16" s="149"/>
      <c r="M16" s="149"/>
    </row>
    <row r="17" spans="1:13" ht="18" customHeight="1" x14ac:dyDescent="0.25">
      <c r="A17" s="117"/>
      <c r="B17" s="264" t="str">
        <f>'2. Eenheidsprijzen'!A26</f>
        <v>Installatie straatkast ongeacht type</v>
      </c>
      <c r="C17" s="302"/>
      <c r="D17" s="151">
        <v>70</v>
      </c>
      <c r="E17" s="124">
        <f>'2. Eenheidsprijzen'!B26</f>
        <v>0</v>
      </c>
      <c r="F17" s="124">
        <f t="shared" si="2"/>
        <v>0</v>
      </c>
      <c r="G17" s="241"/>
      <c r="I17" s="149"/>
      <c r="J17" s="149"/>
      <c r="K17" s="149"/>
      <c r="L17" s="149"/>
      <c r="M17" s="149"/>
    </row>
    <row r="18" spans="1:13" ht="18" customHeight="1" x14ac:dyDescent="0.25">
      <c r="A18" s="117"/>
      <c r="B18" s="305" t="str">
        <f>'2. Eenheidsprijzen'!A28</f>
        <v>Installatie accu in eigendom gelijktijdig met plaatsing nieuwe straatkast</v>
      </c>
      <c r="C18" s="306"/>
      <c r="D18" s="151">
        <v>70</v>
      </c>
      <c r="E18" s="124">
        <f>'2. Eenheidsprijzen'!B28</f>
        <v>0</v>
      </c>
      <c r="F18" s="124">
        <f t="shared" si="2"/>
        <v>0</v>
      </c>
      <c r="G18" s="239" t="s">
        <v>137</v>
      </c>
      <c r="I18" s="149"/>
      <c r="J18" s="149"/>
      <c r="K18" s="149"/>
      <c r="L18" s="149"/>
      <c r="M18" s="149"/>
    </row>
    <row r="19" spans="1:13" ht="18" customHeight="1" x14ac:dyDescent="0.25">
      <c r="A19" s="117"/>
      <c r="B19" s="264" t="str">
        <f>'2. Eenheidsprijzen'!A30</f>
        <v>Aanbrengen aarding via aardpen (max. 1,5 Ohm)</v>
      </c>
      <c r="C19" s="302"/>
      <c r="D19" s="151">
        <v>0</v>
      </c>
      <c r="E19" s="124">
        <f>'2. Eenheidsprijzen'!B30</f>
        <v>0</v>
      </c>
      <c r="F19" s="124">
        <f t="shared" si="2"/>
        <v>0</v>
      </c>
      <c r="G19" s="239" t="s">
        <v>138</v>
      </c>
      <c r="I19" s="149"/>
      <c r="J19" s="149"/>
      <c r="K19" s="149"/>
      <c r="L19" s="149"/>
      <c r="M19" s="149"/>
    </row>
    <row r="20" spans="1:13" ht="18" customHeight="1" x14ac:dyDescent="0.25">
      <c r="A20" s="117"/>
      <c r="B20" s="264" t="str">
        <f>'2. Eenheidsprijzen'!A15</f>
        <v>Gecertificeerde half euro cilinder</v>
      </c>
      <c r="C20" s="302"/>
      <c r="D20" s="151">
        <v>70</v>
      </c>
      <c r="E20" s="123">
        <f>'2. Eenheidsprijzen'!B15</f>
        <v>0</v>
      </c>
      <c r="F20" s="124">
        <f t="shared" si="2"/>
        <v>0</v>
      </c>
      <c r="G20" s="152"/>
      <c r="I20" s="149"/>
      <c r="J20" s="149"/>
      <c r="K20" s="149"/>
      <c r="L20" s="149"/>
      <c r="M20" s="149"/>
    </row>
    <row r="21" spans="1:13" ht="18" customHeight="1" x14ac:dyDescent="0.25">
      <c r="A21" s="117"/>
      <c r="B21" s="262" t="str">
        <f>'2. Eenheidsprijzen'!A32</f>
        <v>Hoogwerker dagdeel</v>
      </c>
      <c r="C21" s="301"/>
      <c r="D21" s="140"/>
      <c r="E21" s="153">
        <f>'2. Eenheidsprijzen'!B32</f>
        <v>0</v>
      </c>
      <c r="F21" s="124">
        <f t="shared" si="2"/>
        <v>0</v>
      </c>
      <c r="G21" s="154"/>
      <c r="I21" s="149"/>
      <c r="J21" s="149"/>
      <c r="K21" s="149"/>
      <c r="L21" s="149"/>
      <c r="M21" s="149"/>
    </row>
    <row r="22" spans="1:13" ht="18" customHeight="1" x14ac:dyDescent="0.25">
      <c r="A22" s="117"/>
      <c r="B22" s="262" t="str">
        <f>'2. Eenheidsprijzen'!A33</f>
        <v xml:space="preserve">Hoogwerker dag </v>
      </c>
      <c r="C22" s="301"/>
      <c r="D22" s="140"/>
      <c r="E22" s="153">
        <f>'2. Eenheidsprijzen'!B33</f>
        <v>0</v>
      </c>
      <c r="F22" s="124">
        <f t="shared" si="2"/>
        <v>0</v>
      </c>
      <c r="G22" s="155"/>
      <c r="H22" s="149"/>
      <c r="I22" s="149"/>
      <c r="J22" s="149"/>
      <c r="K22" s="149"/>
      <c r="L22" s="149"/>
      <c r="M22" s="149"/>
    </row>
    <row r="23" spans="1:13" ht="18" customHeight="1" x14ac:dyDescent="0.25">
      <c r="A23" s="117"/>
      <c r="B23" s="310" t="str">
        <f>'2. Eenheidsprijzen'!A31</f>
        <v>Voorrijkosten per keer</v>
      </c>
      <c r="C23" s="306"/>
      <c r="D23" s="140"/>
      <c r="E23" s="153">
        <f>'2. Eenheidsprijzen'!B31</f>
        <v>0</v>
      </c>
      <c r="F23" s="124">
        <f t="shared" si="2"/>
        <v>0</v>
      </c>
      <c r="G23" s="239" t="s">
        <v>137</v>
      </c>
      <c r="H23" s="149"/>
      <c r="I23" s="149"/>
      <c r="J23" s="149"/>
      <c r="K23" s="149"/>
      <c r="L23" s="149"/>
      <c r="M23" s="149"/>
    </row>
    <row r="24" spans="1:13" ht="18" customHeight="1" x14ac:dyDescent="0.25">
      <c r="A24" s="117"/>
      <c r="B24" s="262" t="str">
        <f>'2. Eenheidsprijzen'!A54</f>
        <v>Verkeersmaatregelen CROW96b o.b.v. figuur 1200-serie zoals 1201 of 1221</v>
      </c>
      <c r="C24" s="301"/>
      <c r="D24" s="121">
        <v>30</v>
      </c>
      <c r="E24" s="153">
        <f>'2. Eenheidsprijzen'!B54</f>
        <v>0</v>
      </c>
      <c r="F24" s="12">
        <f t="shared" si="1"/>
        <v>0</v>
      </c>
      <c r="G24" s="303" t="s">
        <v>139</v>
      </c>
    </row>
    <row r="25" spans="1:13" ht="18" customHeight="1" thickBot="1" x14ac:dyDescent="0.3">
      <c r="A25" s="117"/>
      <c r="B25" s="262" t="str">
        <f>'2. Eenheidsprijzen'!A55</f>
        <v>Verkeersmaatregelen CROW96b o.b.v. figuur 1300-serie zoals 1301 of 1306</v>
      </c>
      <c r="C25" s="301"/>
      <c r="D25" s="121">
        <v>4</v>
      </c>
      <c r="E25" s="153">
        <f>'2. Eenheidsprijzen'!B55</f>
        <v>0</v>
      </c>
      <c r="F25" s="12">
        <f t="shared" si="1"/>
        <v>0</v>
      </c>
      <c r="G25" s="304"/>
    </row>
    <row r="26" spans="1:13" ht="18" customHeight="1" thickBot="1" x14ac:dyDescent="0.3">
      <c r="A26" s="117"/>
      <c r="B26" s="143" t="s">
        <v>140</v>
      </c>
      <c r="C26" s="142"/>
      <c r="D26" s="128" t="s">
        <v>116</v>
      </c>
      <c r="E26" s="129" t="s">
        <v>122</v>
      </c>
      <c r="F26" s="130" t="s">
        <v>33</v>
      </c>
      <c r="G26" s="142"/>
    </row>
    <row r="27" spans="1:13" ht="18" customHeight="1" x14ac:dyDescent="0.25">
      <c r="A27" s="117"/>
      <c r="B27" s="322" t="str">
        <f>'2. Eenheidsprijzen'!A43</f>
        <v>1 uur projectleider gedurende reguliere tijden</v>
      </c>
      <c r="C27" s="323"/>
      <c r="D27" s="141"/>
      <c r="E27" s="153">
        <f>'2. Eenheidsprijzen'!B43</f>
        <v>0</v>
      </c>
      <c r="F27" s="124">
        <f>D27*E27</f>
        <v>0</v>
      </c>
      <c r="G27" s="152"/>
    </row>
    <row r="28" spans="1:13" ht="18" customHeight="1" thickBot="1" x14ac:dyDescent="0.3">
      <c r="A28" s="117"/>
      <c r="B28" s="322" t="s">
        <v>141</v>
      </c>
      <c r="C28" s="323"/>
      <c r="D28" s="151">
        <v>70</v>
      </c>
      <c r="E28" s="153">
        <f>'2. Eenheidsprijzen'!B24</f>
        <v>0</v>
      </c>
      <c r="F28" s="124">
        <f t="shared" ref="F28" si="3">D28*E28</f>
        <v>0</v>
      </c>
      <c r="G28" s="152"/>
    </row>
    <row r="29" spans="1:13" s="3" customFormat="1" ht="15.75" thickBot="1" x14ac:dyDescent="0.25">
      <c r="A29" s="117"/>
      <c r="B29" s="127" t="s">
        <v>126</v>
      </c>
      <c r="C29" s="156"/>
      <c r="D29" s="128" t="s">
        <v>116</v>
      </c>
      <c r="E29" s="129" t="s">
        <v>122</v>
      </c>
      <c r="F29" s="130" t="s">
        <v>33</v>
      </c>
      <c r="G29" s="157"/>
    </row>
    <row r="30" spans="1:13" ht="31.5" customHeight="1" thickBot="1" x14ac:dyDescent="0.3">
      <c r="A30" s="126"/>
      <c r="B30" s="319" t="s">
        <v>142</v>
      </c>
      <c r="C30" s="320"/>
      <c r="D30" s="320"/>
      <c r="E30" s="320"/>
      <c r="F30" s="320"/>
      <c r="G30" s="158"/>
    </row>
    <row r="31" spans="1:13" ht="15" customHeight="1" x14ac:dyDescent="0.25">
      <c r="A31" s="126"/>
      <c r="B31" s="314" t="s">
        <v>128</v>
      </c>
      <c r="C31" s="315"/>
      <c r="D31" s="41"/>
      <c r="E31" s="21">
        <v>0</v>
      </c>
      <c r="F31" s="159">
        <f t="shared" ref="F31:F37" si="4">E31*D31</f>
        <v>0</v>
      </c>
      <c r="G31" s="269" t="s">
        <v>143</v>
      </c>
    </row>
    <row r="32" spans="1:13" ht="15" customHeight="1" x14ac:dyDescent="0.25">
      <c r="A32" s="126"/>
      <c r="B32" s="295" t="s">
        <v>128</v>
      </c>
      <c r="C32" s="297"/>
      <c r="D32" s="20"/>
      <c r="E32" s="21">
        <v>0</v>
      </c>
      <c r="F32" s="133">
        <f t="shared" si="4"/>
        <v>0</v>
      </c>
      <c r="G32" s="270"/>
    </row>
    <row r="33" spans="1:7" ht="15" customHeight="1" x14ac:dyDescent="0.25">
      <c r="A33" s="126"/>
      <c r="B33" s="295" t="s">
        <v>128</v>
      </c>
      <c r="C33" s="297"/>
      <c r="D33" s="20"/>
      <c r="E33" s="21">
        <v>0</v>
      </c>
      <c r="F33" s="133">
        <f t="shared" si="4"/>
        <v>0</v>
      </c>
      <c r="G33" s="270"/>
    </row>
    <row r="34" spans="1:7" ht="15" customHeight="1" x14ac:dyDescent="0.25">
      <c r="A34" s="126"/>
      <c r="B34" s="295" t="s">
        <v>128</v>
      </c>
      <c r="C34" s="297"/>
      <c r="D34" s="20"/>
      <c r="E34" s="21">
        <v>0</v>
      </c>
      <c r="F34" s="133">
        <f t="shared" si="4"/>
        <v>0</v>
      </c>
      <c r="G34" s="270"/>
    </row>
    <row r="35" spans="1:7" ht="15" customHeight="1" x14ac:dyDescent="0.25">
      <c r="A35" s="126"/>
      <c r="B35" s="295" t="s">
        <v>128</v>
      </c>
      <c r="C35" s="297"/>
      <c r="D35" s="24"/>
      <c r="E35" s="25">
        <v>0</v>
      </c>
      <c r="F35" s="133">
        <f t="shared" si="4"/>
        <v>0</v>
      </c>
      <c r="G35" s="270"/>
    </row>
    <row r="36" spans="1:7" ht="15" customHeight="1" x14ac:dyDescent="0.25">
      <c r="A36" s="126"/>
      <c r="B36" s="51" t="s">
        <v>128</v>
      </c>
      <c r="C36" s="49"/>
      <c r="D36" s="18"/>
      <c r="E36" s="19">
        <v>0</v>
      </c>
      <c r="F36" s="134">
        <f t="shared" si="4"/>
        <v>0</v>
      </c>
      <c r="G36" s="270"/>
    </row>
    <row r="37" spans="1:7" ht="15.75" customHeight="1" thickBot="1" x14ac:dyDescent="0.3">
      <c r="A37" s="126"/>
      <c r="B37" s="53" t="s">
        <v>128</v>
      </c>
      <c r="C37" s="54"/>
      <c r="D37" s="42"/>
      <c r="E37" s="29">
        <v>0</v>
      </c>
      <c r="F37" s="135">
        <f t="shared" si="4"/>
        <v>0</v>
      </c>
      <c r="G37" s="271"/>
    </row>
    <row r="38" spans="1:7" s="71" customFormat="1" ht="18.75" thickBot="1" x14ac:dyDescent="0.3">
      <c r="A38" s="160"/>
      <c r="B38" s="311" t="s">
        <v>33</v>
      </c>
      <c r="C38" s="312"/>
      <c r="D38" s="312"/>
      <c r="E38" s="313"/>
      <c r="F38" s="161">
        <f>SUM(F11:F37)</f>
        <v>0</v>
      </c>
      <c r="G38" s="162"/>
    </row>
  </sheetData>
  <sheetProtection algorithmName="SHA-512" hashValue="gyPVMpQllQGps/mbqh4/VB56rAP0Aqwgj/vWhczeZZZciKWdgPK9y2pNUycLfJEFKbLBvTwnBaGs27E+sS1mEQ==" saltValue="vJyCO/juJWMUG8tlsm7Wpw==" spinCount="100000" sheet="1"/>
  <mergeCells count="27">
    <mergeCell ref="B38:E38"/>
    <mergeCell ref="B31:C31"/>
    <mergeCell ref="B32:C32"/>
    <mergeCell ref="A1:B1"/>
    <mergeCell ref="A9:F9"/>
    <mergeCell ref="B30:F30"/>
    <mergeCell ref="B13:C13"/>
    <mergeCell ref="B21:C21"/>
    <mergeCell ref="B22:C22"/>
    <mergeCell ref="B24:C24"/>
    <mergeCell ref="B27:C27"/>
    <mergeCell ref="B28:C28"/>
    <mergeCell ref="B11:C11"/>
    <mergeCell ref="B20:C20"/>
    <mergeCell ref="B17:C17"/>
    <mergeCell ref="B25:C25"/>
    <mergeCell ref="B14:C14"/>
    <mergeCell ref="B33:C33"/>
    <mergeCell ref="B34:C34"/>
    <mergeCell ref="G31:G37"/>
    <mergeCell ref="B35:C35"/>
    <mergeCell ref="B19:C19"/>
    <mergeCell ref="G24:G25"/>
    <mergeCell ref="B18:C18"/>
    <mergeCell ref="B15:C15"/>
    <mergeCell ref="B16:C16"/>
    <mergeCell ref="B23:C2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8"/>
  <sheetViews>
    <sheetView zoomScale="90" zoomScaleNormal="90" workbookViewId="0">
      <selection activeCell="B21" sqref="B21"/>
    </sheetView>
  </sheetViews>
  <sheetFormatPr defaultColWidth="9.140625" defaultRowHeight="14.25" x14ac:dyDescent="0.25"/>
  <cols>
    <col min="1" max="1" width="9.140625" style="78"/>
    <col min="2" max="2" width="93" style="78" customWidth="1"/>
    <col min="3" max="3" width="16.85546875" style="78" customWidth="1"/>
    <col min="4" max="4" width="17" style="78" customWidth="1"/>
    <col min="5" max="5" width="21.85546875" style="78" customWidth="1"/>
    <col min="6" max="6" width="47" style="78" customWidth="1"/>
    <col min="7" max="16384" width="9.140625" style="78"/>
  </cols>
  <sheetData>
    <row r="1" spans="1:6" s="71" customFormat="1" ht="18" x14ac:dyDescent="0.25">
      <c r="A1" s="260" t="s">
        <v>144</v>
      </c>
      <c r="B1" s="260"/>
    </row>
    <row r="2" spans="1:6" ht="15" x14ac:dyDescent="0.25">
      <c r="A2" s="73" t="s">
        <v>24</v>
      </c>
    </row>
    <row r="3" spans="1:6" ht="15" x14ac:dyDescent="0.25">
      <c r="A3" s="73" t="s">
        <v>145</v>
      </c>
    </row>
    <row r="4" spans="1:6" ht="15" x14ac:dyDescent="0.25">
      <c r="A4" s="73" t="s">
        <v>25</v>
      </c>
    </row>
    <row r="5" spans="1:6" ht="15" x14ac:dyDescent="0.25">
      <c r="A5" s="73" t="s">
        <v>112</v>
      </c>
    </row>
    <row r="6" spans="1:6" ht="15" thickBot="1" x14ac:dyDescent="0.3"/>
    <row r="7" spans="1:6" ht="22.9" customHeight="1" thickBot="1" x14ac:dyDescent="0.3">
      <c r="A7" s="163" t="s">
        <v>13</v>
      </c>
      <c r="B7" s="164"/>
      <c r="C7" s="165"/>
      <c r="D7" s="335"/>
      <c r="E7" s="335"/>
      <c r="F7" s="336"/>
    </row>
    <row r="8" spans="1:6" ht="15.75" thickBot="1" x14ac:dyDescent="0.3">
      <c r="A8" s="166"/>
      <c r="B8" s="167" t="s">
        <v>146</v>
      </c>
      <c r="C8" s="168" t="s">
        <v>122</v>
      </c>
      <c r="D8" s="168" t="s">
        <v>116</v>
      </c>
      <c r="E8" s="169" t="s">
        <v>33</v>
      </c>
      <c r="F8" s="170" t="s">
        <v>34</v>
      </c>
    </row>
    <row r="9" spans="1:6" ht="28.5" x14ac:dyDescent="0.25">
      <c r="A9" s="171"/>
      <c r="B9" s="172" t="str">
        <f>'2. Eenheidsprijzen'!A61</f>
        <v>Beheer en al het Onderhoud van 1 ANPR-camera op jaarbasis (ongeacht mast of portaal) incl. eventuele licentiekosten</v>
      </c>
      <c r="C9" s="173">
        <f>'2. Eenheidsprijzen'!B61</f>
        <v>0</v>
      </c>
      <c r="D9" s="174">
        <v>160</v>
      </c>
      <c r="E9" s="175">
        <f t="shared" ref="E9:E11" si="0">C9*D9</f>
        <v>0</v>
      </c>
      <c r="F9" s="176" t="s">
        <v>147</v>
      </c>
    </row>
    <row r="10" spans="1:6" ht="15" x14ac:dyDescent="0.25">
      <c r="A10" s="171"/>
      <c r="B10" s="172" t="str">
        <f>'2. Eenheidsprijzen'!A62</f>
        <v>Beheer en al het Onderhoud van de ANPR-server op jaarbasis incl. eventuele licentiekosten</v>
      </c>
      <c r="C10" s="177">
        <f>'2. Eenheidsprijzen'!B62</f>
        <v>0</v>
      </c>
      <c r="D10" s="174">
        <v>1</v>
      </c>
      <c r="E10" s="178">
        <f t="shared" si="0"/>
        <v>0</v>
      </c>
      <c r="F10" s="179"/>
    </row>
    <row r="11" spans="1:6" ht="15.75" thickBot="1" x14ac:dyDescent="0.3">
      <c r="A11" s="171"/>
      <c r="B11" s="172" t="str">
        <f>'2. Eenheidsprijzen'!A63</f>
        <v>Basiskosten servicedesk, standby-kosten storingsdienst, storingsmanagement, etc.</v>
      </c>
      <c r="C11" s="177">
        <f>'2. Eenheidsprijzen'!B63</f>
        <v>0</v>
      </c>
      <c r="D11" s="180">
        <v>1</v>
      </c>
      <c r="E11" s="178">
        <f t="shared" si="0"/>
        <v>0</v>
      </c>
      <c r="F11" s="181"/>
    </row>
    <row r="12" spans="1:6" ht="15.75" thickBot="1" x14ac:dyDescent="0.3">
      <c r="A12" s="171"/>
      <c r="B12" s="331" t="s">
        <v>148</v>
      </c>
      <c r="C12" s="332"/>
      <c r="D12" s="333"/>
      <c r="E12" s="182">
        <f>SUBTOTAL(9,E9:E10)</f>
        <v>0</v>
      </c>
      <c r="F12" s="179"/>
    </row>
    <row r="13" spans="1:6" ht="15.75" thickBot="1" x14ac:dyDescent="0.3">
      <c r="A13" s="171"/>
      <c r="B13" s="112" t="s">
        <v>149</v>
      </c>
      <c r="C13" s="128" t="s">
        <v>150</v>
      </c>
      <c r="D13" s="128" t="s">
        <v>116</v>
      </c>
      <c r="E13" s="183" t="s">
        <v>33</v>
      </c>
      <c r="F13" s="114" t="s">
        <v>34</v>
      </c>
    </row>
    <row r="14" spans="1:6" ht="15" x14ac:dyDescent="0.25">
      <c r="A14" s="184"/>
      <c r="B14" s="185" t="str">
        <f>'2. Eenheidsprijzen'!A68</f>
        <v>Rapportages op jaarbasis</v>
      </c>
      <c r="C14" s="173">
        <f>'2. Eenheidsprijzen'!B68</f>
        <v>0</v>
      </c>
      <c r="D14" s="186">
        <v>1</v>
      </c>
      <c r="E14" s="173">
        <f>C14*D14</f>
        <v>0</v>
      </c>
      <c r="F14" s="179"/>
    </row>
    <row r="15" spans="1:6" ht="15.75" thickBot="1" x14ac:dyDescent="0.3">
      <c r="A15" s="184"/>
      <c r="B15" s="187" t="str">
        <f>'2. Eenheidsprijzen'!A69</f>
        <v>Overleggen op jaarbasis</v>
      </c>
      <c r="C15" s="188">
        <f>'2. Eenheidsprijzen'!B69</f>
        <v>0</v>
      </c>
      <c r="D15" s="189">
        <v>1</v>
      </c>
      <c r="E15" s="190">
        <f>C15*D15</f>
        <v>0</v>
      </c>
      <c r="F15" s="179"/>
    </row>
    <row r="16" spans="1:6" ht="15" thickBot="1" x14ac:dyDescent="0.3">
      <c r="A16" s="171"/>
      <c r="B16" s="331" t="s">
        <v>151</v>
      </c>
      <c r="C16" s="332"/>
      <c r="D16" s="333"/>
      <c r="E16" s="191">
        <f>SUBTOTAL(9,E14:E15)</f>
        <v>0</v>
      </c>
      <c r="F16" s="192"/>
    </row>
    <row r="17" spans="1:6" ht="15.75" thickBot="1" x14ac:dyDescent="0.3">
      <c r="A17" s="126"/>
      <c r="B17" s="127" t="s">
        <v>126</v>
      </c>
      <c r="C17" s="193" t="s">
        <v>122</v>
      </c>
      <c r="D17" s="193" t="s">
        <v>116</v>
      </c>
      <c r="E17" s="183" t="s">
        <v>33</v>
      </c>
      <c r="F17" s="114" t="s">
        <v>34</v>
      </c>
    </row>
    <row r="18" spans="1:6" ht="30" customHeight="1" thickBot="1" x14ac:dyDescent="0.3">
      <c r="A18" s="126"/>
      <c r="B18" s="281" t="s">
        <v>152</v>
      </c>
      <c r="C18" s="282"/>
      <c r="D18" s="282"/>
      <c r="E18" s="334"/>
      <c r="F18" s="187"/>
    </row>
    <row r="19" spans="1:6" x14ac:dyDescent="0.25">
      <c r="A19" s="126"/>
      <c r="B19" s="52" t="s">
        <v>153</v>
      </c>
      <c r="C19" s="19">
        <v>0</v>
      </c>
      <c r="D19" s="18"/>
      <c r="E19" s="12">
        <f t="shared" ref="E19:E25" si="1">C19*D19</f>
        <v>0</v>
      </c>
      <c r="F19" s="185"/>
    </row>
    <row r="20" spans="1:6" x14ac:dyDescent="0.25">
      <c r="A20" s="126"/>
      <c r="B20" s="52" t="s">
        <v>153</v>
      </c>
      <c r="C20" s="21">
        <v>0</v>
      </c>
      <c r="D20" s="20"/>
      <c r="E20" s="12">
        <f t="shared" si="1"/>
        <v>0</v>
      </c>
      <c r="F20" s="192"/>
    </row>
    <row r="21" spans="1:6" x14ac:dyDescent="0.25">
      <c r="A21" s="126"/>
      <c r="B21" s="52" t="s">
        <v>153</v>
      </c>
      <c r="C21" s="21">
        <v>0</v>
      </c>
      <c r="D21" s="20"/>
      <c r="E21" s="12">
        <f t="shared" si="1"/>
        <v>0</v>
      </c>
      <c r="F21" s="192"/>
    </row>
    <row r="22" spans="1:6" x14ac:dyDescent="0.25">
      <c r="A22" s="126"/>
      <c r="B22" s="52" t="s">
        <v>153</v>
      </c>
      <c r="C22" s="21">
        <v>0</v>
      </c>
      <c r="D22" s="20"/>
      <c r="E22" s="12">
        <f t="shared" si="1"/>
        <v>0</v>
      </c>
      <c r="F22" s="192"/>
    </row>
    <row r="23" spans="1:6" x14ac:dyDescent="0.25">
      <c r="A23" s="126"/>
      <c r="B23" s="52" t="s">
        <v>153</v>
      </c>
      <c r="C23" s="25">
        <v>0</v>
      </c>
      <c r="D23" s="24"/>
      <c r="E23" s="12">
        <f t="shared" si="1"/>
        <v>0</v>
      </c>
      <c r="F23" s="192"/>
    </row>
    <row r="24" spans="1:6" x14ac:dyDescent="0.25">
      <c r="A24" s="126"/>
      <c r="B24" s="52" t="s">
        <v>153</v>
      </c>
      <c r="C24" s="19">
        <v>0</v>
      </c>
      <c r="D24" s="18"/>
      <c r="E24" s="124">
        <f t="shared" si="1"/>
        <v>0</v>
      </c>
      <c r="F24" s="192"/>
    </row>
    <row r="25" spans="1:6" ht="15" thickBot="1" x14ac:dyDescent="0.3">
      <c r="A25" s="126"/>
      <c r="B25" s="52" t="s">
        <v>153</v>
      </c>
      <c r="C25" s="21">
        <v>0</v>
      </c>
      <c r="D25" s="20"/>
      <c r="E25" s="194">
        <f t="shared" si="1"/>
        <v>0</v>
      </c>
      <c r="F25" s="187"/>
    </row>
    <row r="26" spans="1:6" ht="15" thickBot="1" x14ac:dyDescent="0.3">
      <c r="A26" s="171"/>
      <c r="B26" s="331" t="s">
        <v>154</v>
      </c>
      <c r="C26" s="332"/>
      <c r="D26" s="333"/>
      <c r="E26" s="182">
        <f>SUBTOTAL(9,E19:E25)</f>
        <v>0</v>
      </c>
      <c r="F26" s="185"/>
    </row>
    <row r="27" spans="1:6" ht="15.75" thickBot="1" x14ac:dyDescent="0.3">
      <c r="A27" s="195"/>
      <c r="B27" s="325" t="s">
        <v>155</v>
      </c>
      <c r="C27" s="326"/>
      <c r="D27" s="327"/>
      <c r="E27" s="196">
        <f>SUBTOTAL(9,E9:E26)</f>
        <v>0</v>
      </c>
      <c r="F27" s="192"/>
    </row>
    <row r="28" spans="1:6" s="71" customFormat="1" ht="18.75" thickBot="1" x14ac:dyDescent="0.3">
      <c r="A28" s="197"/>
      <c r="B28" s="328" t="s">
        <v>156</v>
      </c>
      <c r="C28" s="329"/>
      <c r="D28" s="330"/>
      <c r="E28" s="198">
        <f>E27*7</f>
        <v>0</v>
      </c>
      <c r="F28" s="199"/>
    </row>
  </sheetData>
  <sheetProtection algorithmName="SHA-512" hashValue="bzKzXm5ibxRXpurTkhpybz30iASUnTFBNZf029IJka/AZeRsGFpOk12ViPPOBU9R7BvybSmB2NwZXw1IwRCP7g==" saltValue="mUzjhkD2xAi8NY57pMtznA==" spinCount="100000" sheet="1"/>
  <mergeCells count="8">
    <mergeCell ref="B27:D27"/>
    <mergeCell ref="B28:D28"/>
    <mergeCell ref="A1:B1"/>
    <mergeCell ref="B26:D26"/>
    <mergeCell ref="B18:E18"/>
    <mergeCell ref="B12:D12"/>
    <mergeCell ref="B16:D16"/>
    <mergeCell ref="D7:F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6"/>
  <sheetViews>
    <sheetView zoomScale="90" zoomScaleNormal="90" workbookViewId="0">
      <selection activeCell="B29" sqref="B29"/>
    </sheetView>
  </sheetViews>
  <sheetFormatPr defaultColWidth="9.140625" defaultRowHeight="14.25" x14ac:dyDescent="0.25"/>
  <cols>
    <col min="1" max="1" width="9.140625" style="78"/>
    <col min="2" max="2" width="79.5703125" style="78" customWidth="1"/>
    <col min="3" max="3" width="17.85546875" style="78" customWidth="1"/>
    <col min="4" max="4" width="17" style="78" customWidth="1"/>
    <col min="5" max="5" width="22.7109375" style="78" customWidth="1"/>
    <col min="6" max="6" width="60.7109375" style="78" customWidth="1"/>
    <col min="7" max="7" width="63.42578125" style="78" bestFit="1" customWidth="1"/>
    <col min="8" max="16384" width="9.140625" style="78"/>
  </cols>
  <sheetData>
    <row r="1" spans="1:7" s="71" customFormat="1" ht="18" x14ac:dyDescent="0.25">
      <c r="A1" s="260" t="s">
        <v>157</v>
      </c>
      <c r="B1" s="260"/>
    </row>
    <row r="2" spans="1:7" ht="15" x14ac:dyDescent="0.25">
      <c r="A2" s="73" t="s">
        <v>24</v>
      </c>
    </row>
    <row r="3" spans="1:7" ht="15" x14ac:dyDescent="0.25">
      <c r="A3" s="73" t="s">
        <v>25</v>
      </c>
    </row>
    <row r="4" spans="1:7" ht="15" x14ac:dyDescent="0.25">
      <c r="A4" s="73" t="s">
        <v>145</v>
      </c>
    </row>
    <row r="5" spans="1:7" ht="15" x14ac:dyDescent="0.25">
      <c r="A5" s="73" t="s">
        <v>158</v>
      </c>
    </row>
    <row r="6" spans="1:7" ht="15" thickBot="1" x14ac:dyDescent="0.3"/>
    <row r="7" spans="1:7" ht="22.15" customHeight="1" thickBot="1" x14ac:dyDescent="0.3">
      <c r="A7" s="316" t="s">
        <v>159</v>
      </c>
      <c r="B7" s="337"/>
      <c r="C7" s="337"/>
      <c r="D7" s="200"/>
      <c r="E7" s="201"/>
    </row>
    <row r="8" spans="1:7" ht="15.75" thickBot="1" x14ac:dyDescent="0.3">
      <c r="A8" s="202"/>
      <c r="B8" s="127" t="s">
        <v>160</v>
      </c>
      <c r="C8" s="145" t="s">
        <v>31</v>
      </c>
      <c r="D8" s="145" t="s">
        <v>116</v>
      </c>
      <c r="E8" s="145" t="s">
        <v>33</v>
      </c>
      <c r="F8" s="146" t="s">
        <v>34</v>
      </c>
    </row>
    <row r="9" spans="1:7" ht="28.5" x14ac:dyDescent="0.25">
      <c r="A9" s="171"/>
      <c r="B9" s="203" t="s">
        <v>161</v>
      </c>
      <c r="C9" s="55">
        <v>0</v>
      </c>
      <c r="D9" s="204">
        <v>5</v>
      </c>
      <c r="E9" s="45">
        <f>C9*D9</f>
        <v>0</v>
      </c>
      <c r="F9" s="205" t="s">
        <v>162</v>
      </c>
      <c r="G9" s="206"/>
    </row>
    <row r="10" spans="1:7" ht="15" x14ac:dyDescent="0.25">
      <c r="A10" s="171"/>
      <c r="B10" s="207" t="s">
        <v>163</v>
      </c>
      <c r="C10" s="25">
        <v>0</v>
      </c>
      <c r="D10" s="208">
        <v>35</v>
      </c>
      <c r="E10" s="43">
        <f>C10*D10</f>
        <v>0</v>
      </c>
      <c r="F10" s="192" t="s">
        <v>164</v>
      </c>
      <c r="G10" s="206"/>
    </row>
    <row r="11" spans="1:7" ht="28.5" x14ac:dyDescent="0.25">
      <c r="A11" s="171"/>
      <c r="B11" s="207" t="s">
        <v>165</v>
      </c>
      <c r="C11" s="25">
        <v>0</v>
      </c>
      <c r="D11" s="208">
        <v>50</v>
      </c>
      <c r="E11" s="39">
        <f>C11*D11</f>
        <v>0</v>
      </c>
      <c r="F11" s="205" t="s">
        <v>162</v>
      </c>
      <c r="G11" s="206"/>
    </row>
    <row r="12" spans="1:7" ht="28.5" x14ac:dyDescent="0.25">
      <c r="A12" s="171"/>
      <c r="B12" s="207" t="s">
        <v>166</v>
      </c>
      <c r="C12" s="25">
        <v>0</v>
      </c>
      <c r="D12" s="208">
        <v>50</v>
      </c>
      <c r="E12" s="43">
        <f>C12*D12</f>
        <v>0</v>
      </c>
      <c r="F12" s="192" t="s">
        <v>162</v>
      </c>
      <c r="G12" s="206"/>
    </row>
    <row r="13" spans="1:7" ht="29.25" thickBot="1" x14ac:dyDescent="0.3">
      <c r="A13" s="171"/>
      <c r="B13" s="209" t="s">
        <v>167</v>
      </c>
      <c r="C13" s="29">
        <v>0</v>
      </c>
      <c r="D13" s="210">
        <v>40</v>
      </c>
      <c r="E13" s="40">
        <f t="shared" ref="E13:E17" si="0">C13*D13</f>
        <v>0</v>
      </c>
      <c r="F13" s="205" t="s">
        <v>162</v>
      </c>
    </row>
    <row r="14" spans="1:7" ht="15.75" thickBot="1" x14ac:dyDescent="0.3">
      <c r="A14" s="211"/>
      <c r="B14" s="127" t="s">
        <v>168</v>
      </c>
      <c r="C14" s="145" t="s">
        <v>31</v>
      </c>
      <c r="D14" s="145" t="s">
        <v>116</v>
      </c>
      <c r="E14" s="145" t="s">
        <v>33</v>
      </c>
      <c r="F14" s="146" t="s">
        <v>34</v>
      </c>
    </row>
    <row r="15" spans="1:7" x14ac:dyDescent="0.25">
      <c r="A15" s="171"/>
      <c r="B15" s="212" t="s">
        <v>169</v>
      </c>
      <c r="C15" s="25">
        <v>0</v>
      </c>
      <c r="D15" s="208">
        <v>1</v>
      </c>
      <c r="E15" s="39">
        <f t="shared" si="0"/>
        <v>0</v>
      </c>
      <c r="F15" s="205" t="s">
        <v>170</v>
      </c>
    </row>
    <row r="16" spans="1:7" x14ac:dyDescent="0.25">
      <c r="A16" s="171"/>
      <c r="B16" s="213" t="s">
        <v>171</v>
      </c>
      <c r="C16" s="25">
        <v>0</v>
      </c>
      <c r="D16" s="208">
        <v>1</v>
      </c>
      <c r="E16" s="39">
        <f t="shared" si="0"/>
        <v>0</v>
      </c>
      <c r="F16" s="205" t="s">
        <v>172</v>
      </c>
    </row>
    <row r="17" spans="1:7" ht="15" thickBot="1" x14ac:dyDescent="0.3">
      <c r="A17" s="171"/>
      <c r="B17" s="214" t="s">
        <v>173</v>
      </c>
      <c r="C17" s="25">
        <v>0</v>
      </c>
      <c r="D17" s="210">
        <v>1</v>
      </c>
      <c r="E17" s="40">
        <f t="shared" si="0"/>
        <v>0</v>
      </c>
      <c r="F17" s="205" t="s">
        <v>172</v>
      </c>
    </row>
    <row r="18" spans="1:7" ht="15.75" thickBot="1" x14ac:dyDescent="0.3">
      <c r="A18" s="211"/>
      <c r="B18" s="127" t="s">
        <v>174</v>
      </c>
      <c r="C18" s="145" t="s">
        <v>31</v>
      </c>
      <c r="D18" s="145" t="s">
        <v>116</v>
      </c>
      <c r="E18" s="145" t="s">
        <v>33</v>
      </c>
      <c r="F18" s="146" t="s">
        <v>34</v>
      </c>
    </row>
    <row r="19" spans="1:7" x14ac:dyDescent="0.25">
      <c r="A19" s="171"/>
      <c r="B19" s="203" t="s">
        <v>175</v>
      </c>
      <c r="C19" s="55">
        <v>0</v>
      </c>
      <c r="D19" s="204">
        <v>1</v>
      </c>
      <c r="E19" s="45">
        <f>C19*D19</f>
        <v>0</v>
      </c>
      <c r="F19" s="205"/>
    </row>
    <row r="20" spans="1:7" ht="15" thickBot="1" x14ac:dyDescent="0.3">
      <c r="A20" s="171"/>
      <c r="B20" s="215" t="s">
        <v>176</v>
      </c>
      <c r="C20" s="21">
        <v>0</v>
      </c>
      <c r="D20" s="216">
        <v>5</v>
      </c>
      <c r="E20" s="46">
        <f t="shared" ref="E20" si="1">C20*D20</f>
        <v>0</v>
      </c>
      <c r="F20" s="187"/>
    </row>
    <row r="21" spans="1:7" ht="15.75" thickBot="1" x14ac:dyDescent="0.3">
      <c r="A21" s="211"/>
      <c r="B21" s="127" t="s">
        <v>177</v>
      </c>
      <c r="C21" s="145" t="s">
        <v>31</v>
      </c>
      <c r="D21" s="145" t="s">
        <v>116</v>
      </c>
      <c r="E21" s="145" t="s">
        <v>33</v>
      </c>
      <c r="F21" s="146" t="s">
        <v>34</v>
      </c>
    </row>
    <row r="22" spans="1:7" x14ac:dyDescent="0.25">
      <c r="A22" s="171"/>
      <c r="B22" s="203" t="s">
        <v>178</v>
      </c>
      <c r="C22" s="55">
        <v>0</v>
      </c>
      <c r="D22" s="204">
        <v>1</v>
      </c>
      <c r="E22" s="47">
        <f>C22*D22</f>
        <v>0</v>
      </c>
      <c r="F22" s="205"/>
    </row>
    <row r="23" spans="1:7" ht="15" thickBot="1" x14ac:dyDescent="0.3">
      <c r="A23" s="171"/>
      <c r="B23" s="209" t="s">
        <v>179</v>
      </c>
      <c r="C23" s="29">
        <v>0</v>
      </c>
      <c r="D23" s="210">
        <v>7</v>
      </c>
      <c r="E23" s="40">
        <f t="shared" ref="E23" si="2">C23*D23</f>
        <v>0</v>
      </c>
      <c r="F23" s="217" t="s">
        <v>180</v>
      </c>
    </row>
    <row r="24" spans="1:7" ht="15.75" thickBot="1" x14ac:dyDescent="0.3">
      <c r="A24" s="171"/>
      <c r="B24" s="127" t="s">
        <v>181</v>
      </c>
      <c r="C24" s="145" t="s">
        <v>31</v>
      </c>
      <c r="D24" s="145" t="s">
        <v>116</v>
      </c>
      <c r="E24" s="145" t="s">
        <v>33</v>
      </c>
      <c r="F24" s="146" t="s">
        <v>34</v>
      </c>
    </row>
    <row r="25" spans="1:7" ht="15" thickBot="1" x14ac:dyDescent="0.3">
      <c r="A25" s="171"/>
      <c r="B25" s="218" t="s">
        <v>182</v>
      </c>
      <c r="C25" s="67">
        <v>0</v>
      </c>
      <c r="D25" s="219">
        <v>1</v>
      </c>
      <c r="E25" s="68">
        <f>C25*D25</f>
        <v>0</v>
      </c>
      <c r="F25" s="192" t="s">
        <v>183</v>
      </c>
    </row>
    <row r="26" spans="1:7" s="71" customFormat="1" ht="18.75" thickBot="1" x14ac:dyDescent="0.3">
      <c r="A26" s="197"/>
      <c r="B26" s="220" t="s">
        <v>184</v>
      </c>
      <c r="C26" s="221"/>
      <c r="D26" s="222"/>
      <c r="E26" s="223">
        <f>SUBTOTAL(9,E9:E25)</f>
        <v>0</v>
      </c>
      <c r="F26" s="224"/>
      <c r="G26" s="70"/>
    </row>
  </sheetData>
  <sheetProtection algorithmName="SHA-512" hashValue="NfmYFhIasq/2Z9SpeBHltq20y5MpFYhBOcGnSlCbszg3cQp1llKFS6Rjj7pqBKl3vJsrqx2nwAS/U4KFut3Wyg==" saltValue="4EQdudfxb+Hvo+SInK76ow==" spinCount="100000" sheet="1"/>
  <mergeCells count="2">
    <mergeCell ref="A1:B1"/>
    <mergeCell ref="A7:C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6"/>
  <sheetViews>
    <sheetView zoomScale="90" zoomScaleNormal="90" workbookViewId="0">
      <selection activeCell="B38" sqref="B37:B38"/>
    </sheetView>
  </sheetViews>
  <sheetFormatPr defaultColWidth="9.140625" defaultRowHeight="14.25" x14ac:dyDescent="0.2"/>
  <cols>
    <col min="1" max="1" width="9.140625" style="225"/>
    <col min="2" max="2" width="83.5703125" style="225" customWidth="1"/>
    <col min="3" max="4" width="23.5703125" style="225" customWidth="1"/>
    <col min="5" max="5" width="21.85546875" style="225" customWidth="1"/>
    <col min="6" max="6" width="15.7109375" style="225" customWidth="1"/>
    <col min="7" max="7" width="41.5703125" style="225" bestFit="1" customWidth="1"/>
    <col min="8" max="8" width="36.42578125" style="225" customWidth="1"/>
    <col min="9" max="16384" width="9.140625" style="225"/>
  </cols>
  <sheetData>
    <row r="1" spans="1:8" s="35" customFormat="1" ht="18" x14ac:dyDescent="0.25">
      <c r="A1" s="338" t="s">
        <v>185</v>
      </c>
      <c r="B1" s="338"/>
    </row>
    <row r="2" spans="1:8" ht="15" x14ac:dyDescent="0.2">
      <c r="A2" s="73" t="s">
        <v>24</v>
      </c>
      <c r="B2" s="3"/>
      <c r="C2" s="3"/>
      <c r="D2" s="3"/>
      <c r="E2" s="3"/>
      <c r="F2" s="3"/>
      <c r="G2" s="3"/>
      <c r="H2" s="3"/>
    </row>
    <row r="3" spans="1:8" ht="15" x14ac:dyDescent="0.2">
      <c r="A3" s="73" t="s">
        <v>25</v>
      </c>
      <c r="B3" s="3"/>
      <c r="C3" s="3"/>
      <c r="D3" s="3"/>
      <c r="E3" s="3"/>
      <c r="F3" s="3"/>
      <c r="G3" s="3"/>
      <c r="H3" s="3"/>
    </row>
    <row r="4" spans="1:8" s="3" customFormat="1" ht="15" x14ac:dyDescent="0.2">
      <c r="A4" s="73" t="s">
        <v>186</v>
      </c>
    </row>
    <row r="5" spans="1:8" ht="15" thickBot="1" x14ac:dyDescent="0.25">
      <c r="A5" s="3"/>
      <c r="B5" s="3"/>
      <c r="C5" s="3"/>
      <c r="D5" s="3"/>
      <c r="E5" s="3"/>
      <c r="F5" s="3"/>
      <c r="G5" s="3"/>
      <c r="H5" s="3"/>
    </row>
    <row r="6" spans="1:8" s="78" customFormat="1" ht="24" customHeight="1" thickBot="1" x14ac:dyDescent="0.25">
      <c r="A6" s="316" t="s">
        <v>16</v>
      </c>
      <c r="B6" s="337"/>
      <c r="C6" s="337"/>
      <c r="D6" s="200"/>
      <c r="E6" s="201"/>
      <c r="F6" s="3"/>
      <c r="G6" s="3"/>
    </row>
    <row r="7" spans="1:8" ht="15.75" thickBot="1" x14ac:dyDescent="0.25">
      <c r="A7" s="166"/>
      <c r="B7" s="112" t="s">
        <v>187</v>
      </c>
      <c r="C7" s="114" t="s">
        <v>31</v>
      </c>
      <c r="D7" s="114" t="s">
        <v>116</v>
      </c>
      <c r="E7" s="114" t="s">
        <v>33</v>
      </c>
      <c r="F7" s="3"/>
      <c r="G7" s="3"/>
      <c r="H7" s="3"/>
    </row>
    <row r="8" spans="1:8" ht="28.5" x14ac:dyDescent="0.2">
      <c r="A8" s="184"/>
      <c r="B8" s="226" t="s">
        <v>188</v>
      </c>
      <c r="C8" s="56">
        <v>0</v>
      </c>
      <c r="D8" s="227">
        <v>25</v>
      </c>
      <c r="E8" s="34">
        <f t="shared" ref="E8:E14" si="0">C8*D8</f>
        <v>0</v>
      </c>
      <c r="F8" s="3"/>
      <c r="G8" s="3"/>
      <c r="H8" s="3"/>
    </row>
    <row r="9" spans="1:8" x14ac:dyDescent="0.2">
      <c r="A9" s="184"/>
      <c r="B9" s="228" t="s">
        <v>189</v>
      </c>
      <c r="C9" s="25">
        <v>0</v>
      </c>
      <c r="D9" s="208">
        <v>25</v>
      </c>
      <c r="E9" s="39">
        <f t="shared" si="0"/>
        <v>0</v>
      </c>
      <c r="F9" s="3"/>
      <c r="G9" s="3"/>
      <c r="H9" s="3"/>
    </row>
    <row r="10" spans="1:8" x14ac:dyDescent="0.2">
      <c r="A10" s="184"/>
      <c r="B10" s="228" t="s">
        <v>190</v>
      </c>
      <c r="C10" s="25">
        <v>0</v>
      </c>
      <c r="D10" s="208">
        <v>25</v>
      </c>
      <c r="E10" s="39">
        <f t="shared" si="0"/>
        <v>0</v>
      </c>
      <c r="F10" s="3"/>
      <c r="G10" s="3"/>
      <c r="H10" s="3"/>
    </row>
    <row r="11" spans="1:8" ht="28.5" x14ac:dyDescent="0.25">
      <c r="A11" s="184"/>
      <c r="B11" s="228" t="s">
        <v>191</v>
      </c>
      <c r="C11" s="25">
        <v>0</v>
      </c>
      <c r="D11" s="208">
        <v>10</v>
      </c>
      <c r="E11" s="39">
        <f t="shared" si="0"/>
        <v>0</v>
      </c>
      <c r="F11" s="229"/>
      <c r="G11" s="3"/>
      <c r="H11" s="3"/>
    </row>
    <row r="12" spans="1:8" ht="15" x14ac:dyDescent="0.25">
      <c r="A12" s="184"/>
      <c r="B12" s="228" t="s">
        <v>192</v>
      </c>
      <c r="C12" s="25">
        <v>0</v>
      </c>
      <c r="D12" s="208">
        <v>5</v>
      </c>
      <c r="E12" s="39">
        <f t="shared" si="0"/>
        <v>0</v>
      </c>
      <c r="F12" s="229"/>
      <c r="G12" s="3"/>
      <c r="H12" s="3"/>
    </row>
    <row r="13" spans="1:8" ht="15" x14ac:dyDescent="0.25">
      <c r="A13" s="184"/>
      <c r="B13" s="228" t="s">
        <v>193</v>
      </c>
      <c r="C13" s="25">
        <v>0</v>
      </c>
      <c r="D13" s="208">
        <v>60</v>
      </c>
      <c r="E13" s="39">
        <f t="shared" si="0"/>
        <v>0</v>
      </c>
      <c r="F13" s="229"/>
      <c r="G13" s="230"/>
      <c r="H13" s="3"/>
    </row>
    <row r="14" spans="1:8" ht="15.75" thickBot="1" x14ac:dyDescent="0.3">
      <c r="A14" s="184"/>
      <c r="B14" s="231" t="s">
        <v>194</v>
      </c>
      <c r="C14" s="29">
        <v>0</v>
      </c>
      <c r="D14" s="210">
        <v>10</v>
      </c>
      <c r="E14" s="40">
        <f t="shared" si="0"/>
        <v>0</v>
      </c>
      <c r="F14" s="229"/>
      <c r="G14" s="230"/>
      <c r="H14" s="3"/>
    </row>
    <row r="15" spans="1:8" s="35" customFormat="1" ht="18.75" thickBot="1" x14ac:dyDescent="0.3">
      <c r="A15" s="232"/>
      <c r="B15" s="328" t="s">
        <v>195</v>
      </c>
      <c r="C15" s="329"/>
      <c r="D15" s="329"/>
      <c r="E15" s="69">
        <f>SUBTOTAL(9,E8:E14)</f>
        <v>0</v>
      </c>
      <c r="F15" s="233"/>
      <c r="G15" s="234"/>
    </row>
    <row r="16" spans="1:8" x14ac:dyDescent="0.2">
      <c r="A16" s="3"/>
      <c r="B16" s="3"/>
      <c r="C16" s="3"/>
      <c r="D16" s="3"/>
      <c r="E16" s="3"/>
      <c r="F16" s="3"/>
      <c r="G16" s="235"/>
      <c r="H16" s="3"/>
    </row>
  </sheetData>
  <sheetProtection algorithmName="SHA-512" hashValue="P9U6VQ6wzTp4sL0K7tVb+eXEmD+bpOVSaAzWkiWPsaJ1YJxDcaO+2pZIPHnKJ8odan30kOmI5eNotx8JwCsgpA==" saltValue="DnHBxriEx50v5B+ZqmFjXQ==" spinCount="100000" sheet="1"/>
  <mergeCells count="3">
    <mergeCell ref="B15:D15"/>
    <mergeCell ref="A6:C6"/>
    <mergeCell ref="A1:B1"/>
  </mergeCells>
  <pageMargins left="0.7" right="0.7" top="0.75" bottom="0.75" header="0.3" footer="0.3"/>
  <pageSetup paperSize="9" orientation="portrait" r:id="rId1"/>
  <ignoredErrors>
    <ignoredError sqref="E8"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65d3e5-d030-4808-b025-0180329e7bfa">
      <Terms xmlns="http://schemas.microsoft.com/office/infopath/2007/PartnerControls"/>
    </lcf76f155ced4ddcb4097134ff3c332f>
    <TaxCatchAll xmlns="56ae57e7-b846-417f-82d5-16afff380b8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D7818D38280864C82CCA7BCFA6CB615" ma:contentTypeVersion="10" ma:contentTypeDescription="Een nieuw document maken." ma:contentTypeScope="" ma:versionID="1f5bdfb0f1d1735b6893c33c6bf91272">
  <xsd:schema xmlns:xsd="http://www.w3.org/2001/XMLSchema" xmlns:xs="http://www.w3.org/2001/XMLSchema" xmlns:p="http://schemas.microsoft.com/office/2006/metadata/properties" xmlns:ns2="db65d3e5-d030-4808-b025-0180329e7bfa" xmlns:ns3="56ae57e7-b846-417f-82d5-16afff380b8c" targetNamespace="http://schemas.microsoft.com/office/2006/metadata/properties" ma:root="true" ma:fieldsID="4b994f453f116f139057363ae98bfbd5" ns2:_="" ns3:_="">
    <xsd:import namespace="db65d3e5-d030-4808-b025-0180329e7bfa"/>
    <xsd:import namespace="56ae57e7-b846-417f-82d5-16afff380b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d3e5-d030-4808-b025-0180329e7b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25ec6a0-244e-4cb9-ab66-ebcbcfe305d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ae57e7-b846-417f-82d5-16afff380b8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c185972-b7aa-4b26-b1fd-71e9cb2b2e80}" ma:internalName="TaxCatchAll" ma:showField="CatchAllData" ma:web="56ae57e7-b846-417f-82d5-16afff380b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A23F12-1488-4398-8674-2E3405A12212}">
  <ds:schemaRefs>
    <ds:schemaRef ds:uri="56ae57e7-b846-417f-82d5-16afff380b8c"/>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db65d3e5-d030-4808-b025-0180329e7bfa"/>
  </ds:schemaRefs>
</ds:datastoreItem>
</file>

<file path=customXml/itemProps2.xml><?xml version="1.0" encoding="utf-8"?>
<ds:datastoreItem xmlns:ds="http://schemas.openxmlformats.org/officeDocument/2006/customXml" ds:itemID="{77CEA6AD-ECAC-41E9-B288-8457487F7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65d3e5-d030-4808-b025-0180329e7bfa"/>
    <ds:schemaRef ds:uri="56ae57e7-b846-417f-82d5-16afff380b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F57F00-DD0F-4897-BEF6-72981786DC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1. Fictieve prijsopgave</vt:lpstr>
      <vt:lpstr>2. Eenheidsprijzen</vt:lpstr>
      <vt:lpstr>3. PoC, ANPR-server</vt:lpstr>
      <vt:lpstr>4. Milieuzone</vt:lpstr>
      <vt:lpstr>5. Beheer &amp; Onderhoud</vt:lpstr>
      <vt:lpstr>6. Optionele uitvraag</vt:lpstr>
      <vt:lpstr>7. Huur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dc:title>
  <dc:subject/>
  <dc:creator>Jurgen den Hartog</dc:creator>
  <cp:keywords/>
  <dc:description/>
  <cp:lastModifiedBy>Monshouwer, Arjan</cp:lastModifiedBy>
  <cp:revision/>
  <dcterms:created xsi:type="dcterms:W3CDTF">2010-10-05T07:52:29Z</dcterms:created>
  <dcterms:modified xsi:type="dcterms:W3CDTF">2026-03-25T09:04:41Z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0x010100AD7818D38280864C82CCA7BCFA6CB615</vt:lpwstr>
  </property>
  <property fmtid="{D5CDD505-2E9C-101B-9397-08002B2CF9AE}" pid="3" name="MSIP_Label_ea871968-df67-4817-ac85-f4a5f5ebb5dd_Enabled">
    <vt:lpwstr>true</vt:lpwstr>
  </property>
  <property fmtid="{D5CDD505-2E9C-101B-9397-08002B2CF9AE}" pid="4" name="MSIP_Label_ea871968-df67-4817-ac85-f4a5f5ebb5dd_SetDate">
    <vt:lpwstr>2021-12-07T13:04:29Z</vt:lpwstr>
  </property>
  <property fmtid="{D5CDD505-2E9C-101B-9397-08002B2CF9AE}" pid="5" name="MSIP_Label_ea871968-df67-4817-ac85-f4a5f5ebb5dd_Method">
    <vt:lpwstr>Standard</vt:lpwstr>
  </property>
  <property fmtid="{D5CDD505-2E9C-101B-9397-08002B2CF9AE}" pid="6" name="MSIP_Label_ea871968-df67-4817-ac85-f4a5f5ebb5dd_Name">
    <vt:lpwstr>Bedrijfsvertrouwelijk</vt:lpwstr>
  </property>
  <property fmtid="{D5CDD505-2E9C-101B-9397-08002B2CF9AE}" pid="7" name="MSIP_Label_ea871968-df67-4817-ac85-f4a5f5ebb5dd_SiteId">
    <vt:lpwstr>49c4cd82-8f65-4d6a-9a3b-0ecd07c0cf5b</vt:lpwstr>
  </property>
  <property fmtid="{D5CDD505-2E9C-101B-9397-08002B2CF9AE}" pid="8" name="MSIP_Label_ea871968-df67-4817-ac85-f4a5f5ebb5dd_ActionId">
    <vt:lpwstr>a710a104-22e8-46ef-ac80-21bb9dae8bc5</vt:lpwstr>
  </property>
  <property fmtid="{D5CDD505-2E9C-101B-9397-08002B2CF9AE}" pid="9" name="MSIP_Label_ea871968-df67-4817-ac85-f4a5f5ebb5dd_ContentBits">
    <vt:lpwstr>0</vt:lpwstr>
  </property>
  <property fmtid="{D5CDD505-2E9C-101B-9397-08002B2CF9AE}" pid="10" name="MediaServiceImageTags">
    <vt:lpwstr/>
  </property>
</Properties>
</file>