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I:\Intrepix\Utrecht ANPR\PvE\"/>
    </mc:Choice>
  </mc:AlternateContent>
  <xr:revisionPtr revIDLastSave="0" documentId="13_ncr:1_{2AB49843-1C42-4790-B452-82F3F9344E6D}" xr6:coauthVersionLast="47" xr6:coauthVersionMax="47" xr10:uidLastSave="{00000000-0000-0000-0000-000000000000}"/>
  <bookViews>
    <workbookView xWindow="660" yWindow="1080" windowWidth="30060" windowHeight="15480" activeTab="5" xr2:uid="{00000000-000D-0000-FFFF-FFFF00000000}"/>
  </bookViews>
  <sheets>
    <sheet name="1. Fictieve prijsopgave" sheetId="1" r:id="rId1"/>
    <sheet name="2. Eenheidsprijzen" sheetId="2" r:id="rId2"/>
    <sheet name="3. PoC, ANPR-server" sheetId="8" r:id="rId3"/>
    <sheet name="4. Milieuzone" sheetId="10" r:id="rId4"/>
    <sheet name="5. Beheer &amp; Onderhoud" sheetId="5" r:id="rId5"/>
    <sheet name="6. Optionele uitvraag" sheetId="17" r:id="rId6"/>
    <sheet name="7. Huur " sheetId="14" r:id="rId7"/>
  </sheets>
  <calcPr calcId="191029"/>
  <fileRecoveryPr autoRecover="0"/>
</workbook>
</file>

<file path=xl/calcChain.xml><?xml version="1.0" encoding="utf-8"?>
<calcChain xmlns="http://schemas.openxmlformats.org/spreadsheetml/2006/main">
  <c r="D61" i="2" l="1"/>
  <c r="D26" i="2"/>
  <c r="D15" i="2"/>
  <c r="D17" i="2"/>
  <c r="E16" i="17"/>
  <c r="E17" i="17"/>
  <c r="E15" i="17"/>
  <c r="B9" i="5" l="1"/>
  <c r="C11" i="5" l="1"/>
  <c r="B11" i="5"/>
  <c r="D60" i="2"/>
  <c r="E23" i="10"/>
  <c r="C15" i="5"/>
  <c r="C14" i="5"/>
  <c r="E22" i="10" l="1"/>
  <c r="E20" i="10"/>
  <c r="F20" i="10" s="1"/>
  <c r="E19" i="10"/>
  <c r="F19" i="10" s="1"/>
  <c r="B20" i="10"/>
  <c r="B19" i="10"/>
  <c r="D50" i="2"/>
  <c r="D51" i="2"/>
  <c r="D52" i="2"/>
  <c r="G12" i="8"/>
  <c r="D25" i="2" l="1"/>
  <c r="B10" i="5"/>
  <c r="E13" i="10"/>
  <c r="B13" i="10"/>
  <c r="D22" i="2"/>
  <c r="E11" i="5"/>
  <c r="D10" i="2"/>
  <c r="D12" i="2"/>
  <c r="D13" i="2"/>
  <c r="B15" i="10"/>
  <c r="E15" i="10"/>
  <c r="F15" i="10" s="1"/>
  <c r="D27" i="2"/>
  <c r="D42" i="2"/>
  <c r="E25" i="17"/>
  <c r="F23" i="10"/>
  <c r="D54" i="2"/>
  <c r="E16" i="10"/>
  <c r="F16" i="10" s="1"/>
  <c r="E14" i="10"/>
  <c r="F14" i="10" s="1"/>
  <c r="B16" i="10"/>
  <c r="D12" i="10"/>
  <c r="B14" i="10"/>
  <c r="D14" i="2"/>
  <c r="D11" i="2"/>
  <c r="C46" i="2" l="1"/>
  <c r="C45" i="2"/>
  <c r="E12" i="14"/>
  <c r="D35" i="2"/>
  <c r="D34" i="2"/>
  <c r="E19" i="5" l="1"/>
  <c r="C9" i="5" l="1"/>
  <c r="E10" i="17" l="1"/>
  <c r="B22" i="10"/>
  <c r="D46" i="2"/>
  <c r="D45" i="2"/>
  <c r="B13" i="8" l="1"/>
  <c r="E13" i="17"/>
  <c r="E12" i="17"/>
  <c r="E11" i="17"/>
  <c r="E23" i="17"/>
  <c r="E22" i="17"/>
  <c r="E20" i="17"/>
  <c r="E19" i="17"/>
  <c r="E9" i="17"/>
  <c r="E26" i="17" s="1"/>
  <c r="E9" i="14"/>
  <c r="E10" i="14"/>
  <c r="E11" i="14"/>
  <c r="E13" i="14"/>
  <c r="E14" i="14"/>
  <c r="E18" i="1" l="1"/>
  <c r="F13" i="8"/>
  <c r="D74" i="2"/>
  <c r="D70" i="2"/>
  <c r="D66" i="2"/>
  <c r="D65" i="2"/>
  <c r="D53" i="2"/>
  <c r="D59" i="2"/>
  <c r="D58" i="2"/>
  <c r="D40" i="2"/>
  <c r="D41" i="2"/>
  <c r="D43" i="2"/>
  <c r="D39" i="2"/>
  <c r="D24" i="2"/>
  <c r="D28" i="2"/>
  <c r="D29" i="2"/>
  <c r="D30" i="2"/>
  <c r="D23" i="2"/>
  <c r="D21" i="2"/>
  <c r="D9" i="2"/>
  <c r="D77" i="2" l="1"/>
  <c r="E17" i="1" s="1"/>
  <c r="E8" i="14" l="1"/>
  <c r="E15" i="14" s="1"/>
  <c r="E19" i="1" s="1"/>
  <c r="E25" i="5"/>
  <c r="E24" i="5"/>
  <c r="E23" i="5"/>
  <c r="E22" i="5"/>
  <c r="E21" i="5"/>
  <c r="E20" i="5"/>
  <c r="E26" i="5"/>
  <c r="F22" i="10"/>
  <c r="E18" i="10"/>
  <c r="F18" i="10" s="1"/>
  <c r="E17" i="10"/>
  <c r="F17" i="10" s="1"/>
  <c r="E12" i="10"/>
  <c r="F12" i="10" s="1"/>
  <c r="B18" i="10"/>
  <c r="B17" i="10"/>
  <c r="B12" i="10"/>
  <c r="G11" i="8"/>
  <c r="G9" i="8"/>
  <c r="C10" i="5"/>
  <c r="G13" i="8"/>
  <c r="E10" i="10"/>
  <c r="F10" i="10" s="1"/>
  <c r="B10" i="10"/>
  <c r="E15" i="5"/>
  <c r="E14" i="5"/>
  <c r="E16" i="5" s="1"/>
  <c r="B15" i="5"/>
  <c r="B14" i="5"/>
  <c r="F32" i="10"/>
  <c r="F31" i="10"/>
  <c r="F30" i="10"/>
  <c r="F29" i="10"/>
  <c r="F28" i="10"/>
  <c r="F27" i="10"/>
  <c r="F26" i="10"/>
  <c r="G16" i="8"/>
  <c r="G22" i="8"/>
  <c r="G21" i="8"/>
  <c r="G20" i="8"/>
  <c r="G19" i="8"/>
  <c r="G18" i="8"/>
  <c r="G17" i="8"/>
  <c r="E9" i="5"/>
  <c r="G23" i="8" l="1"/>
  <c r="F33" i="10"/>
  <c r="E10" i="5"/>
  <c r="E12" i="5"/>
  <c r="E27" i="5" s="1"/>
  <c r="E28" i="5" s="1"/>
  <c r="E14" i="1" l="1"/>
  <c r="E15" i="1"/>
  <c r="E16" i="1"/>
  <c r="E20" i="1" l="1"/>
</calcChain>
</file>

<file path=xl/sharedStrings.xml><?xml version="1.0" encoding="utf-8"?>
<sst xmlns="http://schemas.openxmlformats.org/spreadsheetml/2006/main" count="341" uniqueCount="191">
  <si>
    <t>Toelichting</t>
  </si>
  <si>
    <t>In het eenheidsprijzen blad dient u per post de eenheidsprijzen aan te geven. Deze eenheidsprijzen worden waar van toepassing automatisch overgenomen in de overige tabbladen waarin de detaillering is uitgewerkt</t>
  </si>
  <si>
    <r>
      <t xml:space="preserve">Alle </t>
    </r>
    <r>
      <rPr>
        <b/>
        <sz val="11"/>
        <color theme="1"/>
        <rFont val="Arial"/>
        <family val="2"/>
      </rPr>
      <t>GEEL</t>
    </r>
    <r>
      <rPr>
        <sz val="11"/>
        <color theme="1"/>
        <rFont val="Arial"/>
        <family val="2"/>
      </rPr>
      <t xml:space="preserve"> gearceerde cellen worden automatisch gevuld en zijn daarom beveiligd. Het is niet toegestaan de formules in deze cellen aan te passen, te verwijderen, of anderszins te wijzigen</t>
    </r>
  </si>
  <si>
    <t>De eisen uit het PvE zijn leidend.</t>
  </si>
  <si>
    <t>TOTAAL</t>
  </si>
  <si>
    <t>Bedrag</t>
  </si>
  <si>
    <t>Inschrijfsom</t>
  </si>
  <si>
    <t>Getekend voor akkoord</t>
  </si>
  <si>
    <t>Naam Inschrijver:</t>
  </si>
  <si>
    <t>Naam tekenbevoegde:</t>
  </si>
  <si>
    <t>Plaats en datum:</t>
  </si>
  <si>
    <t>Handtekening:</t>
  </si>
  <si>
    <t>Indien in het PvE componenten of werkzaamheden zijn genoemd als onderdeel van een levering  of installatie dan dienen deze onderdeel te zijn van hieronder te benoemen prijzen.</t>
  </si>
  <si>
    <t>Eenheidsprijzen Materiaal</t>
  </si>
  <si>
    <t>Omschrijving</t>
  </si>
  <si>
    <t>Prijs</t>
  </si>
  <si>
    <t>Opmerkingen</t>
  </si>
  <si>
    <t>Eenheidsprijzen installatie 
(geen materiaalkosten)</t>
  </si>
  <si>
    <t>Installatie ANPR camera op mast/portaal</t>
  </si>
  <si>
    <t>Configuratie en uitrichten per camera</t>
  </si>
  <si>
    <t>Hoogwerker dagdeel</t>
  </si>
  <si>
    <t>Inclusief alle kosten, waaronder transportkosten</t>
  </si>
  <si>
    <t xml:space="preserve">Hoogwerker dag </t>
  </si>
  <si>
    <t>Eenheidsprijzen arbeid</t>
  </si>
  <si>
    <t>Verkeersregelaar per dagdeel</t>
  </si>
  <si>
    <t>Eenheidsprijzen all-in verwijdering</t>
  </si>
  <si>
    <t>Reconstructies</t>
  </si>
  <si>
    <t>Inschrijver kan zoveel regels met kostenposten toevoegen als nodig wordt geacht.</t>
  </si>
  <si>
    <t>De uiteindelijke inschrijfsom voor dit onderdeel is het bedrag waarvoor inschrijvende partij de opdracht uit gaat voeren.</t>
  </si>
  <si>
    <t>Aantal</t>
  </si>
  <si>
    <t>Totaal</t>
  </si>
  <si>
    <t>Projectmanagement</t>
  </si>
  <si>
    <t>ANPR camera's en materiaal</t>
  </si>
  <si>
    <t>Installatiekosten</t>
  </si>
  <si>
    <t>Eenheidsprijs</t>
  </si>
  <si>
    <t>Subtotaal Beheer en Onderhoud</t>
  </si>
  <si>
    <t>Rapportages en overleggen</t>
  </si>
  <si>
    <t>Per jaar</t>
  </si>
  <si>
    <t>Subtotaal kosten rapportages en overleggen</t>
  </si>
  <si>
    <t>Voorrijkosten per keer</t>
  </si>
  <si>
    <t>Rapportages op jaarbasis</t>
  </si>
  <si>
    <t>Overleggen op jaarbasis</t>
  </si>
  <si>
    <t>Opstellen as-builtdocumentatie</t>
  </si>
  <si>
    <t>Eenheidsprijzen met fictieve aantallen</t>
  </si>
  <si>
    <t>Fictief aantal</t>
  </si>
  <si>
    <t>Totaal Eenheidsprijzen met fictieve aantallen</t>
  </si>
  <si>
    <t>Genoemde aantallen zijn fictief en hieraan kunnen geen rechten worden ontleend</t>
  </si>
  <si>
    <t>Opmerking</t>
  </si>
  <si>
    <t>Verplaatsbare Cameravoorzieningen</t>
  </si>
  <si>
    <t>Cameravoorziening op huurbasis 1 maand huur</t>
  </si>
  <si>
    <t>Cameravoorziening op huurbasis 1 week huur</t>
  </si>
  <si>
    <t>Accu op huurbasis 1 maand huur</t>
  </si>
  <si>
    <t>Accu op huurbasis 1 week huur</t>
  </si>
  <si>
    <t>Optionele uitvraag</t>
  </si>
  <si>
    <t>Alle genoemde onderdelen zijn optioneel</t>
  </si>
  <si>
    <t>Genoemde aantallen zijn fictief en hieraan kunnen geen rechten worden ontleend.</t>
  </si>
  <si>
    <t>Totaal Optionele uitvraag</t>
  </si>
  <si>
    <t>Acceptatieomgeving ANPR-server</t>
  </si>
  <si>
    <t>Acceptatieomgeving inrichten en opleveren</t>
  </si>
  <si>
    <t>Monitoringsysteem Leverancier</t>
  </si>
  <si>
    <t>Tabblad 2: Eenheidsprijzen</t>
  </si>
  <si>
    <t>Let op: Inschrijver dient hier waar mogelijk eenheidsprijzen te gebruiken. Hier genoemde kosten zullen (waar mogelijk en van toepassing) worden gebruikt als eenheidsprijzen bij Aanpassingen gedurende de Overeenkomst.</t>
  </si>
  <si>
    <t>Toeslag%</t>
  </si>
  <si>
    <t>Fictief bedrag</t>
  </si>
  <si>
    <t>Toeslag op zon- en feestdagen op uurtarieven</t>
  </si>
  <si>
    <t>Tabblad 1 Fictieve prijsopgave</t>
  </si>
  <si>
    <t>Toeslag buiten reguliere tijden op uurtarieven</t>
  </si>
  <si>
    <t>Beheer en onderhoud Verplaatsbare Cameravoorziening op jaarbasis</t>
  </si>
  <si>
    <t>Uitgaande van 7 jaar</t>
  </si>
  <si>
    <t>Beheer en al het Onderhoud van 1 ANPR-camera op jaarbasis (ongeacht mast of portaal) incl. eventuele licentiekosten</t>
  </si>
  <si>
    <t>Eenheidsprijzen rapportages en overleggen</t>
  </si>
  <si>
    <t>Huur</t>
  </si>
  <si>
    <t>Totaal Beheer en Onderhoud en Aanpassingen gedurende 7 jaar</t>
  </si>
  <si>
    <t>Subtotaal alle onderdelen per jaar</t>
  </si>
  <si>
    <t>Onderdelen</t>
  </si>
  <si>
    <t>Beheer en al het Onderhoud van de ANPR-server op jaarbasis incl. eventuele licentiekosten</t>
  </si>
  <si>
    <t>Monitoringsysteem Leverancier inrichten en opleveren</t>
  </si>
  <si>
    <t>Genoemde aantallen zijn fictief en hieraan kunnen geen rechten worden ontleend. Indien bepaalde onderdelen niet of onvoldoende worden uitgevraagd in andere tabbladen wordt een fictief aantal &gt; 0 gebruikt.</t>
  </si>
  <si>
    <t>Eenheidsprijzen Onderhoud op jaarbasis (let op: Onderhoud is Preventief Onderhoud + Correctief Onderhoud)</t>
  </si>
  <si>
    <t>1 uur monteur gedurende reguliere tijden</t>
  </si>
  <si>
    <t>1 uur projectleider gedurende reguliere tijden</t>
  </si>
  <si>
    <t>1 uur specialist gedurende reguliere tijden</t>
  </si>
  <si>
    <t>1 uur software-engineer gedurende reguliere tijden</t>
  </si>
  <si>
    <t xml:space="preserve">Incl. configuratie, uitrichten en werkend opleveren. </t>
  </si>
  <si>
    <t xml:space="preserve">Kosten beheer en onderhoud Monitoringsysteem Leverancier per jaar </t>
  </si>
  <si>
    <t>Inclusief bijwerken as built documentatie. Exclusief hoogwerker en verkeersmaatregelen</t>
  </si>
  <si>
    <t>Deze kosten zijn in principe onderdeel van installatie. Het betreft hier uitsluitend kosten indien deze actie op een bestaande installatie herhaald dient te worden. Exclusief hoogwerker en verkeersmaatregelen</t>
  </si>
  <si>
    <t>Inclusief voorrijkosten.</t>
  </si>
  <si>
    <t>Beheer en Onderhoud</t>
  </si>
  <si>
    <t>Jaarlijks Beheer en onderhoud</t>
  </si>
  <si>
    <t>Eenheidsprijzen verkeersregelaar</t>
  </si>
  <si>
    <t>Proof of Concept, centrale ANPR-server</t>
  </si>
  <si>
    <t>Inschrijver dient overige kosten die niet in bovenstaande opsomming zijn opgenomen, maar die wel onderdeel zijn van de kosten voor dit onderdeel hier(onder) zelf op te nemen.</t>
  </si>
  <si>
    <t>Proof of Concept</t>
  </si>
  <si>
    <t>Uitvoeren Proof of Concept</t>
  </si>
  <si>
    <t>Realisatie centrale ANPR-server</t>
  </si>
  <si>
    <t>Proof of Concept en centrale ANPR-server</t>
  </si>
  <si>
    <t>Centrale ANPR-server</t>
  </si>
  <si>
    <t>Tabblad 3: Proof of Concept en centrale ANPR-server</t>
  </si>
  <si>
    <t>Alle kosten voor uitvoering PoC. Deze post wordt alleen betaald indien de PoC slaagt.</t>
  </si>
  <si>
    <t>Let op: Inschrijver dient hier waar mogelijk eenheidsprijzen te gebruiken. Hier genoemde kosten zullen (waar mogelijk en van toepassing) worden gebruikt als eenheidsprijzen bij Aanpassingen gedurende de Overeenkomst.
Hier mogen alleen kosten voor de ANPR-server worden opgevoerd.</t>
  </si>
  <si>
    <t>Indien in het PvE of Achtergronddocument componenten of werkzaamheden zijn genoemd als onderdeel van een levering  of installatie dan dienen deze onderdeel te zijn van hieronder te benoemen prijzen.</t>
  </si>
  <si>
    <t>De uiteindelijke inschrijfsom voor dit onderdeel is het bedrag waarvoor inschrijvende partij de opdracht uit gaat voeren indien deze in opdracht wordt gegeven.</t>
  </si>
  <si>
    <t>Overige door Inschrijver te specificeren kosten</t>
  </si>
  <si>
    <t xml:space="preserve">Inschrijver dient overige kosten die niet in bovenstaande opsomming zijn opgenomen, maar die wel onderdeel zijn van de kosten m.b.t. dit onderdeel hier(onder) zelf op te nemen. </t>
  </si>
  <si>
    <t>Door Inschrijver te specificeren kosten</t>
  </si>
  <si>
    <t>Door Inschrijver te specificeren kosten op jaarbasis</t>
  </si>
  <si>
    <t>Subtotaal overig door Inschrijver te specificeren kosten</t>
  </si>
  <si>
    <t>Eenheidsprijzen uitbreiding ANPR-server</t>
  </si>
  <si>
    <t>Voorbeeld: Indien deze uitbreiding 3x uitgevraagd gedurende de looptijd dan dient na realisatie de ANPR-server 800.000 Passages per dag en 120.000 Passages per uur te kunnen verwerken.</t>
  </si>
  <si>
    <t>Voorbeeld: Indien de ANPR-server is uitgebreid tot een capaciteit van 800.000 Passages per dag en 120.000 Passages per uur, dan dient jaarlijks 3x deze eenheidsprijs te worden betaald bovenop de standaard kosten voor Beheer en Onderhoud van de ANPR-server per jaar.</t>
  </si>
  <si>
    <t>Realisatie uitbreiding capaciteit ANPR-server met 100.000 Passages per dag en 15.000 Passages per uur</t>
  </si>
  <si>
    <t>Jaarlijkse meerkosten uitbreiding ANPR-server met 100.000 Passages per dag en 15.000 Passages per uur</t>
  </si>
  <si>
    <t>Kosten beheer en onderhoud Acceptatieomgeving per jaar</t>
  </si>
  <si>
    <t xml:space="preserve">Zie hoofdstuk 2 uit het Achtergronddocument voor een nadere toelichting op deze casus en de hierbij behorende werkzaamheden. </t>
  </si>
  <si>
    <t>De Eenheidsprijzen uit dit blad zijn de basis voor de gevraagde detailleringen op de andere tabbladen.</t>
  </si>
  <si>
    <t>Indien in het PvE of Achtergrond-document componenten of werkzaamheden zijn genoemd als onderdeel van een levering of installatie dan dienen deze onderdeel te zijn van de in dit document te benoemen prijzen.</t>
  </si>
  <si>
    <t>In dit document genoemde aantallen zijn onderdeel van een fictieve leveringsomvang. De stuksprijzen uit de detaillering van de Inschrijver worden gehanteerd bij alle uit te voeren werkzaamheden gedurende de Looptijd.</t>
  </si>
  <si>
    <t>Bijlage I Prijzenblad ANPR-camera's geslotenverklaringen Gemeente Utrecht</t>
  </si>
  <si>
    <t>Tabblad 5: Beheer &amp; Onderhoud</t>
  </si>
  <si>
    <t>Tabblad 6: Optionele uitvraag</t>
  </si>
  <si>
    <t>Tabblad 7: Huur ANPR-camera's en accu's</t>
  </si>
  <si>
    <t>Cameravoorziening op huurbasis incl. plaatsing, aansluiting (samen met huisaannemer) en verwijdering incl. alle kosten die hiervoor nodig zijn</t>
  </si>
  <si>
    <t>Accu op huurbasis incl. plaatsing, aansluiting (samen met huisaannemer) en verwijdering incl. alle kosten die hiervoor nodig zijn</t>
  </si>
  <si>
    <t>Accu op huurbasis 1 jaar huur</t>
  </si>
  <si>
    <t>Totaal Huur</t>
  </si>
  <si>
    <t xml:space="preserve">ANPR-camera incl. Router </t>
  </si>
  <si>
    <t>Installatie Cent-R-kast</t>
  </si>
  <si>
    <t>Slechts één toeslag kan gelijktijdig van toepassing zijn. Percentage mag niet hoger dan 100% zijn. Toeslag wordt berekend over 200 uur regulier monteurstarief</t>
  </si>
  <si>
    <t>Slechts één toeslag kan gelijktijdig van toepassing zijn. Percentage mag niet hoger dan 100% zijn. Toeslag wordt berekend over 100 uur regulier monteurstarief</t>
  </si>
  <si>
    <t>Inclusief Updates en Upgrades.</t>
  </si>
  <si>
    <t>Verwijderen ANPR-camera incl. straatkast incl. transport naar depot</t>
  </si>
  <si>
    <t>Optionele meerprijs ANPR-camera in RAL-kleur</t>
  </si>
  <si>
    <t>Fictief aantal om rekening te houden met potentiële uitbreidingen en vervangingen naast de ZE-zone</t>
  </si>
  <si>
    <t>Inclusief werkzaamheden voor voorbereiding, installatie van zowel ANPR-camera als Router, uitrichten, configuratie, werkend opbrengen in de ANPR-server etc.  Uitgaande van montage in niet-kantelbare mast waarin niet geboord mag worden, excl. kosten hoogwerker en verkeersmaatregelen</t>
  </si>
  <si>
    <t>Verkeersregelaar per dag</t>
  </si>
  <si>
    <t>Andere aspecten</t>
  </si>
  <si>
    <t>Aanvraag en coordinatie stroompunt</t>
  </si>
  <si>
    <t>Aanbrengen aarding via aardpen (max. 1,5 Ohm)</t>
  </si>
  <si>
    <t>Cameramast</t>
  </si>
  <si>
    <t>Optionele meerprijs cameramast in RAL-kleur</t>
  </si>
  <si>
    <t>ANPR-camera specifiek geschikt voor brom-/snorfietsen</t>
  </si>
  <si>
    <t>Verplaatsbare Cameravoorziening plus eenmalige installatie incl. alle kosten die hiervoor nodig zijn</t>
  </si>
  <si>
    <t>Verplaatsen van 1 Verplaatsbare Cameravoorziening tegelijk incl. alle kosten die hiervoor nodig zijn</t>
  </si>
  <si>
    <t>Verplaatsen van 3 Verplaatsbare Cameravoorzieningen tegelijk incl. alle kosten die hiervoor nodig zijn.</t>
  </si>
  <si>
    <t>Verplaatsen van 5 Verplaatsbare Cameravoorzieningen tegelijk incl. alle kosten die hiervoor nodig zijn</t>
  </si>
  <si>
    <t>inclusief meetrapport</t>
  </si>
  <si>
    <t xml:space="preserve">Aanpassing n.a.v. CBE-richtlijn </t>
  </si>
  <si>
    <t>Tabblad 4: Milieuzone</t>
  </si>
  <si>
    <t>Milieuzone</t>
  </si>
  <si>
    <t>Koppeling VESDI</t>
  </si>
  <si>
    <t>Koppeling MDS</t>
  </si>
  <si>
    <t>Incl. Voertuigclassificatie en alle andere onderdelen conform PvE</t>
  </si>
  <si>
    <t>Koppeling Handhaafsysteem</t>
  </si>
  <si>
    <t>Verwijderen en terugplaatsen 1 ANPR-camera en straatkast, bijv. in kader van een reconstructie</t>
  </si>
  <si>
    <t xml:space="preserve">Inschrijver dient overige kosten die niet in bovenstaande opsomming zijn opgenomen, maar die wel onderdeel zijn van de kosten m.b.t.realisatie zero-emissiezone, zelf op te nemen. </t>
  </si>
  <si>
    <t>Opstellen As-builtdocumentatie per locatie</t>
  </si>
  <si>
    <t xml:space="preserve">Inclusief inrichten van de kast, transport, bodemonderzoek o.b.v. openbare data (zie ook Achtergronddocument). Uitgaan van basishygiëne. </t>
  </si>
  <si>
    <t>Uitgaande van 7 jaar x 5 installaties</t>
  </si>
  <si>
    <t>Installatie cameramast</t>
  </si>
  <si>
    <t>Inclusief verkeersmaatregelen, vergunningen, softwarelicenties voor Onderhoud of kentekenherkenning,  Updates en Upgrades en datakosten.</t>
  </si>
  <si>
    <t>Verkeersmaatregelen CROW96b o.b.v. figuur 1100-serie</t>
  </si>
  <si>
    <t>Deze eenvoudige maatregelen zijn onderdeel van de installatieprijs en daarmee 0</t>
  </si>
  <si>
    <t>Verkeersmaatregelen CROW96b o.b.v. figuur 1300-serie zoals 1301 of 1306</t>
  </si>
  <si>
    <t>Verkeersmaatregelen CROW96b o.b.v. figuur 1200-serie zoals 1201 of 1221</t>
  </si>
  <si>
    <t>Prijzen gelden per dag</t>
  </si>
  <si>
    <t>Basiskosten servicedesk, standby-kosten storingsdienst, storingsmanagement, etc.</t>
  </si>
  <si>
    <t>Koppelingen</t>
  </si>
  <si>
    <t>Optionele uitvragen</t>
  </si>
  <si>
    <t>Koppeling nieuw Handhaafsysteem</t>
  </si>
  <si>
    <t>Gecertificeerd slot bovenste compartiment Cent-R kast</t>
  </si>
  <si>
    <t>Opslagpercentage op levering Cent-R S kast</t>
  </si>
  <si>
    <r>
      <t xml:space="preserve">Opdrachtgever standaardiseert op de Cent-R S kast. Er wordt hiervoor uitgegaan van een stelpost van Euro 3000 per kast x 70. Inschrijver dient daarom alleen een opslagpercentage in te vullen voor levering van deze kasten gedurende de Looptijd </t>
    </r>
    <r>
      <rPr>
        <b/>
        <sz val="11"/>
        <color theme="1"/>
        <rFont val="Arial"/>
        <family val="2"/>
      </rPr>
      <t>na</t>
    </r>
    <r>
      <rPr>
        <sz val="11"/>
        <color theme="1"/>
        <rFont val="Arial"/>
        <family val="2"/>
      </rPr>
      <t xml:space="preserve"> de Implementatiefase waar deze kasten een directielevering zijn. </t>
    </r>
  </si>
  <si>
    <t>Dit prijzenformulier bestaat uit zeven tabbladen. Alle tabbladen dienen ingevuld te worden.</t>
  </si>
  <si>
    <r>
      <t xml:space="preserve">Inschrijver wordt verzocht alleen de </t>
    </r>
    <r>
      <rPr>
        <b/>
        <sz val="11"/>
        <color rgb="FF00B050"/>
        <rFont val="Arial"/>
        <family val="2"/>
      </rPr>
      <t>GROENE</t>
    </r>
    <r>
      <rPr>
        <sz val="11"/>
        <color theme="1"/>
        <rFont val="Arial"/>
        <family val="2"/>
      </rPr>
      <t xml:space="preserve"> velden in te vullen en deze af te ronden op 2 getallen achter de komma.</t>
    </r>
  </si>
  <si>
    <t>Zie eisen paragraaf 6.3 van het PvE</t>
  </si>
  <si>
    <t>Zie ook paragraaf 4.6 PvE</t>
  </si>
  <si>
    <t>Zie ook paragraaf 4.5 PvE</t>
  </si>
  <si>
    <t>Zie ook Achtergronddocument, paragraaf 7 en eis-135</t>
  </si>
  <si>
    <t xml:space="preserve">Het aantal van 70 ANPR-camera's is de beste schatting bij publicatie van de aanbesteding. Het werkelijke aantal zal nog voor of direct na gunning bekend worden gemaakt.  </t>
  </si>
  <si>
    <t>Dit is een schatting van aantal benodigde soorten verkeersmaatregelen. Dit dient uiteraard nader bezien te worden nadat de werkelijke posities duidelijk zijn.</t>
  </si>
  <si>
    <t>Rekening houdend met uitbreidingen en vervangingen gedurende de Looptijd</t>
  </si>
  <si>
    <t>Eenheidssprijs</t>
  </si>
  <si>
    <t>Accu in eigendom</t>
  </si>
  <si>
    <t>Zie eisen paragraaf 5.8 van het PvE</t>
  </si>
  <si>
    <t>Installatie accu in eigendom</t>
  </si>
  <si>
    <t>inclusief ondersteuning huisaannemer bij aansluiting op een lichtmast.</t>
  </si>
  <si>
    <r>
      <rPr>
        <b/>
        <sz val="11"/>
        <color theme="1"/>
        <rFont val="Arial"/>
        <family val="2"/>
      </rPr>
      <t>Excl</t>
    </r>
    <r>
      <rPr>
        <sz val="11"/>
        <color theme="1"/>
        <rFont val="Arial"/>
        <family val="2"/>
      </rPr>
      <t xml:space="preserve">. tijdelijke verkeersmaatregelen, </t>
    </r>
    <r>
      <rPr>
        <b/>
        <sz val="11"/>
        <color theme="1"/>
        <rFont val="Arial"/>
        <family val="2"/>
      </rPr>
      <t>excl</t>
    </r>
    <r>
      <rPr>
        <sz val="11"/>
        <color theme="1"/>
        <rFont val="Arial"/>
        <family val="2"/>
      </rPr>
      <t xml:space="preserve">. coordinatie stroom, </t>
    </r>
    <r>
      <rPr>
        <b/>
        <sz val="11"/>
        <color theme="1"/>
        <rFont val="Arial"/>
        <family val="2"/>
      </rPr>
      <t>incl</t>
    </r>
    <r>
      <rPr>
        <sz val="11"/>
        <color theme="1"/>
        <rFont val="Arial"/>
        <family val="2"/>
      </rPr>
      <t xml:space="preserve">. kosten hoogwerker en voorrijkosten. </t>
    </r>
    <r>
      <rPr>
        <b/>
        <sz val="11"/>
        <color theme="1"/>
        <rFont val="Arial"/>
        <family val="2"/>
      </rPr>
      <t>Incl.</t>
    </r>
    <r>
      <rPr>
        <sz val="11"/>
        <color theme="1"/>
        <rFont val="Arial"/>
        <family val="2"/>
      </rPr>
      <t xml:space="preserve"> configuratie en opnieuw uitrichten.</t>
    </r>
  </si>
  <si>
    <t>Opslagkosten accu in eigendom bij Opdrachtnemer per maand</t>
  </si>
  <si>
    <t>TOELICHTING: Fictieve aantallen staan in deze rijen op 0 omdat deze eenheidsprijzen voldoende worden uitgevraagd in andere tabbladen (met uitzondering van opslag accu).</t>
  </si>
  <si>
    <t>Accu dient via druppellader gevoed te worden.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</si>
</sst>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 #,##0.00;&quot;€&quot;\ \-#,##0.00"/>
    <numFmt numFmtId="44" formatCode="_ &quot;€&quot;\ * #,##0.00_ ;_ &quot;€&quot;\ * \-#,##0.00_ ;_ &quot;€&quot;\ * &quot;-&quot;??_ ;_ @_ "/>
    <numFmt numFmtId="164" formatCode="[$€-413]\ #,##0.00"/>
    <numFmt numFmtId="165" formatCode="_ [$€-413]\ * #,##0.00_ ;_ [$€-413]\ * \-#,##0.00_ ;_ [$€-413]\ * &quot;-&quot;??_ ;_ @_ "/>
    <numFmt numFmtId="166" formatCode="#,##0_ ;\-#,##0\ "/>
  </numFmts>
  <fonts count="22" x14ac:knownFonts="1">
    <font>
      <sz val="11"/>
      <color theme="1"/>
      <name val="Calibri"/>
      <family val="2"/>
      <scheme val="minor"/>
    </font>
    <font>
      <sz val="11"/>
      <color theme="1"/>
      <name val="Calibri"/>
      <family val="2"/>
      <scheme val="minor"/>
    </font>
    <font>
      <b/>
      <sz val="11"/>
      <color theme="0"/>
      <name val="Arial"/>
      <family val="2"/>
    </font>
    <font>
      <b/>
      <sz val="11"/>
      <color theme="1"/>
      <name val="Arial"/>
      <family val="2"/>
    </font>
    <font>
      <sz val="11"/>
      <color theme="1"/>
      <name val="Arial"/>
      <family val="2"/>
    </font>
    <font>
      <b/>
      <sz val="11"/>
      <color rgb="FFFF0000"/>
      <name val="Arial"/>
      <family val="2"/>
    </font>
    <font>
      <sz val="11"/>
      <name val="Arial"/>
      <family val="2"/>
    </font>
    <font>
      <i/>
      <sz val="11"/>
      <color theme="1"/>
      <name val="Arial"/>
      <family val="2"/>
    </font>
    <font>
      <b/>
      <sz val="11"/>
      <name val="Arial"/>
      <family val="2"/>
    </font>
    <font>
      <sz val="11"/>
      <color theme="0"/>
      <name val="Arial"/>
      <family val="2"/>
    </font>
    <font>
      <sz val="11"/>
      <color theme="1"/>
      <name val="Arial"/>
      <family val="2"/>
    </font>
    <font>
      <sz val="11"/>
      <color rgb="FFFF0000"/>
      <name val="Arial"/>
      <family val="2"/>
    </font>
    <font>
      <sz val="11"/>
      <color theme="1"/>
      <name val="Arial"/>
      <family val="2"/>
    </font>
    <font>
      <sz val="12"/>
      <color theme="1"/>
      <name val="Arial"/>
      <family val="2"/>
    </font>
    <font>
      <sz val="9.5"/>
      <color theme="1"/>
      <name val="Arial"/>
      <family val="2"/>
    </font>
    <font>
      <b/>
      <sz val="14"/>
      <color theme="1"/>
      <name val="Arial"/>
      <family val="2"/>
    </font>
    <font>
      <b/>
      <sz val="11"/>
      <color theme="1"/>
      <name val="Calibri"/>
      <family val="2"/>
      <scheme val="minor"/>
    </font>
    <font>
      <sz val="14"/>
      <color theme="1"/>
      <name val="Arial"/>
      <family val="2"/>
    </font>
    <font>
      <b/>
      <sz val="11"/>
      <color rgb="FF00B050"/>
      <name val="Arial"/>
      <family val="2"/>
    </font>
    <font>
      <b/>
      <sz val="14"/>
      <color theme="0"/>
      <name val="Arial"/>
      <family val="2"/>
    </font>
    <font>
      <sz val="14"/>
      <name val="Arial"/>
      <family val="2"/>
    </font>
    <font>
      <b/>
      <sz val="14"/>
      <color rgb="FFFF0000"/>
      <name val="Arial"/>
      <family val="2"/>
    </font>
  </fonts>
  <fills count="9">
    <fill>
      <patternFill patternType="none"/>
    </fill>
    <fill>
      <patternFill patternType="gray125"/>
    </fill>
    <fill>
      <patternFill patternType="solid">
        <fgColor theme="3" tint="0.39997558519241921"/>
        <bgColor indexed="64"/>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39997558519241921"/>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s>
  <cellStyleXfs count="4">
    <xf numFmtId="0" fontId="0" fillId="0" borderId="0"/>
    <xf numFmtId="44" fontId="1" fillId="0" borderId="0" applyFont="0" applyFill="0" applyBorder="0" applyAlignment="0" applyProtection="0"/>
    <xf numFmtId="44" fontId="1" fillId="0" borderId="0" applyFont="0" applyFill="0" applyBorder="0" applyAlignment="0" applyProtection="0"/>
    <xf numFmtId="0" fontId="1" fillId="0" borderId="0"/>
  </cellStyleXfs>
  <cellXfs count="328">
    <xf numFmtId="0" fontId="0" fillId="0" borderId="0" xfId="0"/>
    <xf numFmtId="44" fontId="2" fillId="3" borderId="17" xfId="0" applyNumberFormat="1" applyFont="1" applyFill="1" applyBorder="1" applyAlignment="1">
      <alignment vertical="top" wrapText="1"/>
    </xf>
    <xf numFmtId="0" fontId="2" fillId="3" borderId="6" xfId="0" applyFont="1" applyFill="1" applyBorder="1" applyAlignment="1">
      <alignment vertical="top" wrapText="1"/>
    </xf>
    <xf numFmtId="0" fontId="4" fillId="0" borderId="0" xfId="0" applyFont="1"/>
    <xf numFmtId="0" fontId="4" fillId="0" borderId="0" xfId="0" applyFont="1" applyAlignment="1">
      <alignment vertical="top" wrapText="1"/>
    </xf>
    <xf numFmtId="0" fontId="4" fillId="0" borderId="0" xfId="0" applyFont="1" applyAlignment="1">
      <alignment horizontal="left" vertical="top"/>
    </xf>
    <xf numFmtId="0" fontId="2" fillId="3" borderId="9" xfId="0" applyFont="1" applyFill="1" applyBorder="1" applyAlignment="1">
      <alignment vertical="top"/>
    </xf>
    <xf numFmtId="0" fontId="2" fillId="3" borderId="3" xfId="0" applyFont="1" applyFill="1" applyBorder="1" applyAlignment="1">
      <alignment vertical="top" wrapText="1"/>
    </xf>
    <xf numFmtId="0" fontId="2" fillId="3" borderId="4" xfId="0" applyFont="1" applyFill="1" applyBorder="1" applyAlignment="1">
      <alignment vertical="top" wrapText="1"/>
    </xf>
    <xf numFmtId="0" fontId="2" fillId="3" borderId="10" xfId="0" applyFont="1" applyFill="1" applyBorder="1" applyAlignment="1">
      <alignment vertical="top"/>
    </xf>
    <xf numFmtId="44" fontId="4" fillId="5" borderId="21" xfId="0" applyNumberFormat="1" applyFont="1" applyFill="1" applyBorder="1" applyAlignment="1">
      <alignment vertical="top" wrapText="1"/>
    </xf>
    <xf numFmtId="0" fontId="4" fillId="3" borderId="10" xfId="0" applyFont="1" applyFill="1" applyBorder="1" applyAlignment="1">
      <alignment vertical="top" wrapText="1"/>
    </xf>
    <xf numFmtId="44" fontId="4" fillId="5" borderId="22" xfId="0" applyNumberFormat="1" applyFont="1" applyFill="1" applyBorder="1" applyAlignment="1">
      <alignment vertical="top" wrapText="1"/>
    </xf>
    <xf numFmtId="0" fontId="4" fillId="3" borderId="0" xfId="0" applyFont="1" applyFill="1" applyAlignment="1">
      <alignment vertical="top" wrapText="1"/>
    </xf>
    <xf numFmtId="0" fontId="4" fillId="3" borderId="17" xfId="0" applyFont="1" applyFill="1" applyBorder="1" applyAlignment="1">
      <alignment vertical="top" wrapText="1"/>
    </xf>
    <xf numFmtId="44" fontId="4" fillId="0" borderId="0" xfId="0" applyNumberFormat="1" applyFont="1" applyAlignment="1">
      <alignment vertical="top" wrapText="1"/>
    </xf>
    <xf numFmtId="7" fontId="4" fillId="0" borderId="0" xfId="0" applyNumberFormat="1" applyFont="1"/>
    <xf numFmtId="0" fontId="6" fillId="0" borderId="29" xfId="0" applyFont="1" applyBorder="1" applyAlignment="1">
      <alignment horizontal="right" vertical="center"/>
    </xf>
    <xf numFmtId="0" fontId="4" fillId="4" borderId="16" xfId="0" applyFont="1" applyFill="1" applyBorder="1" applyAlignment="1" applyProtection="1">
      <alignment vertical="top"/>
      <protection locked="0"/>
    </xf>
    <xf numFmtId="44" fontId="4" fillId="4" borderId="16" xfId="0" applyNumberFormat="1" applyFont="1" applyFill="1" applyBorder="1" applyAlignment="1" applyProtection="1">
      <alignment vertical="top" wrapText="1"/>
      <protection locked="0"/>
    </xf>
    <xf numFmtId="0" fontId="4" fillId="4" borderId="23" xfId="0" applyFont="1" applyFill="1" applyBorder="1" applyAlignment="1" applyProtection="1">
      <alignment vertical="top"/>
      <protection locked="0"/>
    </xf>
    <xf numFmtId="44" fontId="4" fillId="4" borderId="23" xfId="0" applyNumberFormat="1" applyFont="1" applyFill="1" applyBorder="1" applyAlignment="1" applyProtection="1">
      <alignment vertical="top" wrapText="1"/>
      <protection locked="0"/>
    </xf>
    <xf numFmtId="0" fontId="4" fillId="4" borderId="4" xfId="0" applyFont="1" applyFill="1" applyBorder="1" applyAlignment="1" applyProtection="1">
      <alignment vertical="top"/>
      <protection locked="0"/>
    </xf>
    <xf numFmtId="44" fontId="4" fillId="4" borderId="20" xfId="0" applyNumberFormat="1" applyFont="1" applyFill="1" applyBorder="1" applyAlignment="1" applyProtection="1">
      <alignment vertical="top" wrapText="1"/>
      <protection locked="0"/>
    </xf>
    <xf numFmtId="0" fontId="4" fillId="4" borderId="22" xfId="0" applyFont="1" applyFill="1" applyBorder="1" applyAlignment="1" applyProtection="1">
      <alignment vertical="top"/>
      <protection locked="0"/>
    </xf>
    <xf numFmtId="44" fontId="4" fillId="4" borderId="22" xfId="0" applyNumberFormat="1" applyFont="1" applyFill="1" applyBorder="1" applyAlignment="1" applyProtection="1">
      <alignment vertical="top" wrapText="1"/>
      <protection locked="0"/>
    </xf>
    <xf numFmtId="0" fontId="4" fillId="4" borderId="7" xfId="0" applyFont="1" applyFill="1" applyBorder="1" applyAlignment="1" applyProtection="1">
      <alignment vertical="top"/>
      <protection locked="0"/>
    </xf>
    <xf numFmtId="0" fontId="4" fillId="4" borderId="25" xfId="0" applyFont="1" applyFill="1" applyBorder="1" applyAlignment="1" applyProtection="1">
      <alignment vertical="top"/>
      <protection locked="0"/>
    </xf>
    <xf numFmtId="0" fontId="4" fillId="4" borderId="39" xfId="0" applyFont="1" applyFill="1" applyBorder="1" applyAlignment="1" applyProtection="1">
      <alignment vertical="top"/>
      <protection locked="0"/>
    </xf>
    <xf numFmtId="44" fontId="4" fillId="4" borderId="24" xfId="0" applyNumberFormat="1" applyFont="1" applyFill="1" applyBorder="1" applyAlignment="1" applyProtection="1">
      <alignment vertical="top" wrapText="1"/>
      <protection locked="0"/>
    </xf>
    <xf numFmtId="0" fontId="6" fillId="0" borderId="30" xfId="0" applyFont="1" applyBorder="1" applyAlignment="1">
      <alignment horizontal="right" vertical="center"/>
    </xf>
    <xf numFmtId="44" fontId="4" fillId="5" borderId="24" xfId="0" applyNumberFormat="1" applyFont="1" applyFill="1" applyBorder="1" applyAlignment="1">
      <alignment vertical="top" wrapText="1"/>
    </xf>
    <xf numFmtId="0" fontId="3" fillId="0" borderId="0" xfId="0" applyFont="1" applyAlignment="1">
      <alignment horizontal="left" vertical="top"/>
    </xf>
    <xf numFmtId="44" fontId="4" fillId="4" borderId="1" xfId="1" applyFont="1" applyFill="1" applyBorder="1" applyAlignment="1" applyProtection="1">
      <alignment vertical="top"/>
      <protection locked="0"/>
    </xf>
    <xf numFmtId="44" fontId="4" fillId="5" borderId="21" xfId="1" applyFont="1" applyFill="1" applyBorder="1" applyAlignment="1" applyProtection="1">
      <alignment vertical="top" wrapText="1"/>
    </xf>
    <xf numFmtId="0" fontId="17" fillId="0" borderId="0" xfId="0" applyFont="1"/>
    <xf numFmtId="44" fontId="4" fillId="4" borderId="12" xfId="1" applyFont="1" applyFill="1" applyBorder="1" applyAlignment="1" applyProtection="1">
      <alignment vertical="top"/>
      <protection locked="0"/>
    </xf>
    <xf numFmtId="44" fontId="4" fillId="0" borderId="0" xfId="1" applyFont="1" applyFill="1" applyBorder="1" applyAlignment="1" applyProtection="1">
      <alignment vertical="top"/>
    </xf>
    <xf numFmtId="165" fontId="4" fillId="4" borderId="1" xfId="1" applyNumberFormat="1" applyFont="1" applyFill="1" applyBorder="1" applyAlignment="1" applyProtection="1">
      <alignment vertical="top"/>
      <protection locked="0"/>
    </xf>
    <xf numFmtId="44" fontId="4" fillId="5" borderId="22" xfId="1" applyFont="1" applyFill="1" applyBorder="1" applyAlignment="1" applyProtection="1">
      <alignment vertical="top" wrapText="1"/>
    </xf>
    <xf numFmtId="44" fontId="4" fillId="5" borderId="24" xfId="1" applyFont="1" applyFill="1" applyBorder="1" applyAlignment="1" applyProtection="1">
      <alignment vertical="top" wrapText="1"/>
    </xf>
    <xf numFmtId="0" fontId="4" fillId="4" borderId="20" xfId="0" applyFont="1" applyFill="1" applyBorder="1" applyAlignment="1" applyProtection="1">
      <alignment vertical="top"/>
      <protection locked="0"/>
    </xf>
    <xf numFmtId="0" fontId="4" fillId="4" borderId="24" xfId="0" applyFont="1" applyFill="1" applyBorder="1" applyAlignment="1" applyProtection="1">
      <alignment vertical="top"/>
      <protection locked="0"/>
    </xf>
    <xf numFmtId="44" fontId="4" fillId="5" borderId="37" xfId="1" applyFont="1" applyFill="1" applyBorder="1" applyAlignment="1" applyProtection="1">
      <alignment vertical="top" wrapText="1"/>
    </xf>
    <xf numFmtId="0" fontId="15" fillId="0" borderId="0" xfId="0" applyFont="1" applyAlignment="1">
      <alignment horizontal="left" vertical="top"/>
    </xf>
    <xf numFmtId="44" fontId="4" fillId="5" borderId="41" xfId="1" applyFont="1" applyFill="1" applyBorder="1" applyAlignment="1" applyProtection="1">
      <alignment vertical="top" wrapText="1"/>
    </xf>
    <xf numFmtId="44" fontId="4" fillId="5" borderId="40" xfId="1" applyFont="1" applyFill="1" applyBorder="1" applyAlignment="1" applyProtection="1">
      <alignment vertical="top" wrapText="1"/>
    </xf>
    <xf numFmtId="44" fontId="4" fillId="5" borderId="36" xfId="1" applyFont="1" applyFill="1" applyBorder="1" applyAlignment="1" applyProtection="1">
      <alignment vertical="top" wrapText="1"/>
    </xf>
    <xf numFmtId="0" fontId="4" fillId="4" borderId="36" xfId="0" applyFont="1" applyFill="1" applyBorder="1" applyAlignment="1" applyProtection="1">
      <alignment vertical="top"/>
      <protection locked="0"/>
    </xf>
    <xf numFmtId="0" fontId="7" fillId="4" borderId="7" xfId="0" applyFont="1" applyFill="1" applyBorder="1" applyAlignment="1" applyProtection="1">
      <alignment horizontal="left" vertical="top" wrapText="1"/>
      <protection locked="0"/>
    </xf>
    <xf numFmtId="0" fontId="2" fillId="3" borderId="35" xfId="0" applyFont="1" applyFill="1" applyBorder="1" applyAlignment="1">
      <alignment vertical="top" wrapText="1"/>
    </xf>
    <xf numFmtId="0" fontId="7" fillId="4" borderId="41" xfId="0" applyFont="1" applyFill="1" applyBorder="1" applyAlignment="1" applyProtection="1">
      <alignment horizontal="left" vertical="top" wrapText="1"/>
      <protection locked="0"/>
    </xf>
    <xf numFmtId="0" fontId="7" fillId="4" borderId="14" xfId="0" applyFont="1" applyFill="1" applyBorder="1" applyAlignment="1" applyProtection="1">
      <alignment horizontal="left" vertical="top" wrapText="1"/>
      <protection locked="0"/>
    </xf>
    <xf numFmtId="0" fontId="7" fillId="4" borderId="38" xfId="0" applyFont="1" applyFill="1" applyBorder="1" applyAlignment="1" applyProtection="1">
      <alignment horizontal="left" vertical="top" wrapText="1"/>
      <protection locked="0"/>
    </xf>
    <xf numFmtId="0" fontId="7" fillId="4" borderId="39" xfId="0" applyFont="1" applyFill="1" applyBorder="1" applyAlignment="1" applyProtection="1">
      <alignment horizontal="left" vertical="top" wrapText="1"/>
      <protection locked="0"/>
    </xf>
    <xf numFmtId="44" fontId="4" fillId="4" borderId="36" xfId="0" applyNumberFormat="1" applyFont="1" applyFill="1" applyBorder="1" applyAlignment="1" applyProtection="1">
      <alignment vertical="top" wrapText="1"/>
      <protection locked="0"/>
    </xf>
    <xf numFmtId="44" fontId="4" fillId="4" borderId="21" xfId="0" applyNumberFormat="1" applyFont="1" applyFill="1" applyBorder="1" applyAlignment="1" applyProtection="1">
      <alignment vertical="top" wrapText="1"/>
      <protection locked="0"/>
    </xf>
    <xf numFmtId="44" fontId="4" fillId="4" borderId="14" xfId="0" applyNumberFormat="1" applyFont="1" applyFill="1" applyBorder="1" applyAlignment="1" applyProtection="1">
      <alignment vertical="top" wrapText="1"/>
      <protection locked="0"/>
    </xf>
    <xf numFmtId="44" fontId="4" fillId="4" borderId="8" xfId="0" applyNumberFormat="1" applyFont="1" applyFill="1" applyBorder="1" applyAlignment="1" applyProtection="1">
      <alignment vertical="top" wrapText="1"/>
      <protection locked="0"/>
    </xf>
    <xf numFmtId="166" fontId="4" fillId="5" borderId="47" xfId="1" applyNumberFormat="1" applyFont="1" applyFill="1" applyBorder="1" applyAlignment="1" applyProtection="1">
      <alignment vertical="top"/>
    </xf>
    <xf numFmtId="44" fontId="4" fillId="5" borderId="47" xfId="1" applyFont="1" applyFill="1" applyBorder="1" applyAlignment="1" applyProtection="1">
      <alignment vertical="top"/>
    </xf>
    <xf numFmtId="166" fontId="4" fillId="5" borderId="1" xfId="1" applyNumberFormat="1" applyFont="1" applyFill="1" applyBorder="1" applyAlignment="1" applyProtection="1">
      <alignment vertical="top"/>
    </xf>
    <xf numFmtId="44" fontId="4" fillId="5" borderId="1" xfId="1" applyFont="1" applyFill="1" applyBorder="1" applyAlignment="1" applyProtection="1">
      <alignment vertical="top"/>
    </xf>
    <xf numFmtId="166" fontId="4" fillId="5" borderId="12" xfId="1" applyNumberFormat="1" applyFont="1" applyFill="1" applyBorder="1" applyAlignment="1" applyProtection="1">
      <alignment vertical="top"/>
    </xf>
    <xf numFmtId="44" fontId="15" fillId="5" borderId="0" xfId="1" applyFont="1" applyFill="1" applyBorder="1" applyAlignment="1" applyProtection="1">
      <alignment vertical="top"/>
    </xf>
    <xf numFmtId="44" fontId="4" fillId="5" borderId="12" xfId="1" applyFont="1" applyFill="1" applyBorder="1" applyAlignment="1" applyProtection="1">
      <alignment vertical="top"/>
    </xf>
    <xf numFmtId="9" fontId="4" fillId="4" borderId="1" xfId="0" applyNumberFormat="1" applyFont="1" applyFill="1" applyBorder="1" applyAlignment="1" applyProtection="1">
      <alignment vertical="top" wrapText="1"/>
      <protection locked="0"/>
    </xf>
    <xf numFmtId="44" fontId="4" fillId="4" borderId="19" xfId="0" applyNumberFormat="1" applyFont="1" applyFill="1" applyBorder="1" applyAlignment="1" applyProtection="1">
      <alignment vertical="top" wrapText="1"/>
      <protection locked="0"/>
    </xf>
    <xf numFmtId="44" fontId="4" fillId="5" borderId="19" xfId="1" applyFont="1" applyFill="1" applyBorder="1" applyAlignment="1" applyProtection="1">
      <alignment vertical="top" wrapText="1"/>
    </xf>
    <xf numFmtId="44" fontId="15" fillId="5" borderId="19" xfId="1" applyFont="1" applyFill="1" applyBorder="1" applyAlignment="1" applyProtection="1">
      <alignment vertical="top" wrapText="1"/>
    </xf>
    <xf numFmtId="0" fontId="15" fillId="0" borderId="0" xfId="0" applyFont="1" applyAlignment="1">
      <alignment vertical="top"/>
    </xf>
    <xf numFmtId="0" fontId="17" fillId="0" borderId="0" xfId="0" applyFont="1" applyAlignment="1">
      <alignment vertical="top"/>
    </xf>
    <xf numFmtId="0" fontId="17" fillId="0" borderId="0" xfId="0" applyFont="1" applyAlignment="1">
      <alignment vertical="top" wrapText="1"/>
    </xf>
    <xf numFmtId="0" fontId="3" fillId="0" borderId="0" xfId="0" applyFont="1" applyAlignment="1">
      <alignment vertical="top"/>
    </xf>
    <xf numFmtId="164" fontId="13" fillId="0" borderId="0" xfId="0" applyNumberFormat="1" applyFont="1" applyAlignment="1">
      <alignment vertical="top"/>
    </xf>
    <xf numFmtId="0" fontId="13" fillId="0" borderId="0" xfId="0" applyFont="1" applyAlignment="1">
      <alignment vertical="top" wrapText="1"/>
    </xf>
    <xf numFmtId="0" fontId="13" fillId="0" borderId="0" xfId="0" applyFont="1" applyAlignment="1">
      <alignment vertical="top"/>
    </xf>
    <xf numFmtId="0" fontId="12" fillId="0" borderId="0" xfId="0" applyFont="1" applyAlignment="1">
      <alignment vertical="top"/>
    </xf>
    <xf numFmtId="0" fontId="4" fillId="0" borderId="0" xfId="0" applyFont="1" applyAlignment="1">
      <alignment vertical="top"/>
    </xf>
    <xf numFmtId="0" fontId="14" fillId="0" borderId="0" xfId="0" applyFont="1" applyAlignment="1">
      <alignment vertical="top" wrapText="1"/>
    </xf>
    <xf numFmtId="0" fontId="3" fillId="8" borderId="0" xfId="0" applyFont="1" applyFill="1" applyAlignment="1">
      <alignment vertical="top"/>
    </xf>
    <xf numFmtId="0" fontId="4" fillId="8" borderId="0" xfId="0" applyFont="1" applyFill="1" applyAlignment="1">
      <alignment vertical="top"/>
    </xf>
    <xf numFmtId="0" fontId="15" fillId="0" borderId="18" xfId="0" applyFont="1" applyBorder="1" applyAlignment="1">
      <alignment vertical="top"/>
    </xf>
    <xf numFmtId="164" fontId="15" fillId="0" borderId="0" xfId="0" applyNumberFormat="1" applyFont="1" applyAlignment="1">
      <alignment vertical="top"/>
    </xf>
    <xf numFmtId="0" fontId="15" fillId="0" borderId="0" xfId="0" applyFont="1" applyAlignment="1">
      <alignment vertical="top" wrapText="1"/>
    </xf>
    <xf numFmtId="0" fontId="3" fillId="0" borderId="33" xfId="0" applyFont="1" applyBorder="1" applyAlignment="1">
      <alignment vertical="top" wrapText="1"/>
    </xf>
    <xf numFmtId="164" fontId="3" fillId="0" borderId="12" xfId="0" applyNumberFormat="1" applyFont="1" applyBorder="1" applyAlignment="1">
      <alignment vertical="top"/>
    </xf>
    <xf numFmtId="164" fontId="3" fillId="0" borderId="47" xfId="0" applyNumberFormat="1" applyFont="1" applyBorder="1" applyAlignment="1">
      <alignment vertical="top"/>
    </xf>
    <xf numFmtId="0" fontId="3" fillId="0" borderId="31" xfId="0" applyFont="1" applyBorder="1" applyAlignment="1">
      <alignment vertical="top" wrapText="1"/>
    </xf>
    <xf numFmtId="0" fontId="4" fillId="0" borderId="1" xfId="0" applyFont="1" applyBorder="1" applyAlignment="1">
      <alignment vertical="top" wrapText="1"/>
    </xf>
    <xf numFmtId="0" fontId="4" fillId="0" borderId="31" xfId="0" applyFont="1" applyBorder="1" applyAlignment="1">
      <alignment vertical="top" wrapText="1"/>
    </xf>
    <xf numFmtId="0" fontId="3" fillId="0" borderId="1" xfId="0" applyFont="1" applyBorder="1" applyAlignment="1">
      <alignment vertical="top" wrapText="1"/>
    </xf>
    <xf numFmtId="164" fontId="3" fillId="0" borderId="1" xfId="0" applyNumberFormat="1" applyFont="1" applyBorder="1" applyAlignment="1">
      <alignment vertical="top"/>
    </xf>
    <xf numFmtId="0" fontId="16" fillId="0" borderId="1" xfId="0" applyFont="1" applyBorder="1" applyAlignment="1">
      <alignment vertical="top" wrapText="1"/>
    </xf>
    <xf numFmtId="0" fontId="0" fillId="0" borderId="0" xfId="0" applyAlignment="1">
      <alignment vertical="top"/>
    </xf>
    <xf numFmtId="44" fontId="4" fillId="5" borderId="1" xfId="0" applyNumberFormat="1" applyFont="1" applyFill="1" applyBorder="1" applyAlignment="1">
      <alignment vertical="top" wrapText="1"/>
    </xf>
    <xf numFmtId="164" fontId="3" fillId="0" borderId="0" xfId="0" applyNumberFormat="1" applyFont="1" applyAlignment="1">
      <alignment vertical="top"/>
    </xf>
    <xf numFmtId="0" fontId="3" fillId="0" borderId="0" xfId="0" applyFont="1" applyAlignment="1">
      <alignment vertical="top" wrapText="1"/>
    </xf>
    <xf numFmtId="0" fontId="4" fillId="0" borderId="1" xfId="0" quotePrefix="1" applyFont="1" applyBorder="1" applyAlignment="1">
      <alignment vertical="top" wrapText="1"/>
    </xf>
    <xf numFmtId="0" fontId="4" fillId="7" borderId="20" xfId="0" applyFont="1" applyFill="1" applyBorder="1" applyAlignment="1">
      <alignment vertical="top" wrapText="1"/>
    </xf>
    <xf numFmtId="0" fontId="4" fillId="7" borderId="16" xfId="0" applyFont="1" applyFill="1" applyBorder="1" applyAlignment="1">
      <alignment vertical="top" wrapText="1"/>
    </xf>
    <xf numFmtId="0" fontId="4" fillId="0" borderId="1" xfId="0" applyFont="1" applyBorder="1" applyAlignment="1">
      <alignment vertical="top"/>
    </xf>
    <xf numFmtId="0" fontId="4" fillId="7" borderId="17" xfId="0" applyFont="1" applyFill="1" applyBorder="1" applyAlignment="1">
      <alignment vertical="top" wrapText="1"/>
    </xf>
    <xf numFmtId="0" fontId="12" fillId="0" borderId="0" xfId="0" applyFont="1" applyAlignment="1">
      <alignment vertical="top" wrapText="1"/>
    </xf>
    <xf numFmtId="0" fontId="12" fillId="0" borderId="0" xfId="0" applyFont="1" applyAlignment="1" applyProtection="1">
      <alignment vertical="top"/>
      <protection locked="0"/>
    </xf>
    <xf numFmtId="0" fontId="17" fillId="0" borderId="0" xfId="0" applyFont="1" applyAlignment="1">
      <alignment horizontal="left"/>
    </xf>
    <xf numFmtId="0" fontId="19" fillId="2" borderId="9" xfId="0" applyFont="1" applyFill="1" applyBorder="1" applyAlignment="1">
      <alignment horizontal="left" vertical="top"/>
    </xf>
    <xf numFmtId="0" fontId="2" fillId="2" borderId="3" xfId="0" applyFont="1" applyFill="1" applyBorder="1" applyAlignment="1">
      <alignment horizontal="left" vertical="top"/>
    </xf>
    <xf numFmtId="0" fontId="2" fillId="2" borderId="3" xfId="0" applyFont="1" applyFill="1" applyBorder="1" applyAlignment="1">
      <alignment horizontal="left" vertical="top" wrapText="1"/>
    </xf>
    <xf numFmtId="0" fontId="9" fillId="2" borderId="4" xfId="0" applyFont="1" applyFill="1" applyBorder="1" applyAlignment="1">
      <alignment vertical="top" wrapText="1"/>
    </xf>
    <xf numFmtId="0" fontId="9" fillId="2" borderId="3" xfId="0" applyFont="1" applyFill="1" applyBorder="1" applyAlignment="1">
      <alignment vertical="top" wrapText="1"/>
    </xf>
    <xf numFmtId="0" fontId="2" fillId="2" borderId="20" xfId="0" applyFont="1" applyFill="1" applyBorder="1" applyAlignment="1">
      <alignment horizontal="left" vertical="top"/>
    </xf>
    <xf numFmtId="0" fontId="4" fillId="2" borderId="0" xfId="0" applyFont="1" applyFill="1" applyAlignment="1">
      <alignment vertical="top" wrapText="1"/>
    </xf>
    <xf numFmtId="0" fontId="2" fillId="2" borderId="9" xfId="0" applyFont="1" applyFill="1" applyBorder="1" applyAlignment="1">
      <alignment vertical="top"/>
    </xf>
    <xf numFmtId="0" fontId="2" fillId="2" borderId="3" xfId="0" applyFont="1" applyFill="1" applyBorder="1" applyAlignment="1">
      <alignment vertical="top"/>
    </xf>
    <xf numFmtId="0" fontId="2" fillId="2" borderId="20"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4" fillId="2" borderId="10" xfId="0" applyFont="1" applyFill="1" applyBorder="1" applyAlignment="1">
      <alignment vertical="top" wrapText="1"/>
    </xf>
    <xf numFmtId="0" fontId="4" fillId="5" borderId="19" xfId="0" applyFont="1" applyFill="1" applyBorder="1" applyAlignment="1">
      <alignment vertical="top" wrapText="1"/>
    </xf>
    <xf numFmtId="44" fontId="4" fillId="5" borderId="19" xfId="0" applyNumberFormat="1" applyFont="1" applyFill="1" applyBorder="1" applyAlignment="1">
      <alignment vertical="top" wrapText="1"/>
    </xf>
    <xf numFmtId="0" fontId="8" fillId="0" borderId="5" xfId="0" applyFont="1" applyBorder="1"/>
    <xf numFmtId="0" fontId="4" fillId="5" borderId="22" xfId="0" applyFont="1" applyFill="1" applyBorder="1" applyAlignment="1">
      <alignment vertical="top" wrapText="1"/>
    </xf>
    <xf numFmtId="0" fontId="8" fillId="0" borderId="34" xfId="0" applyFont="1" applyBorder="1"/>
    <xf numFmtId="44" fontId="4" fillId="5" borderId="18" xfId="0" applyNumberFormat="1" applyFont="1" applyFill="1" applyBorder="1" applyAlignment="1">
      <alignment vertical="top" wrapText="1"/>
    </xf>
    <xf numFmtId="44" fontId="4" fillId="5" borderId="36" xfId="0" applyNumberFormat="1" applyFont="1" applyFill="1" applyBorder="1" applyAlignment="1">
      <alignment vertical="top" wrapText="1"/>
    </xf>
    <xf numFmtId="0" fontId="8" fillId="0" borderId="48" xfId="0" applyFont="1" applyBorder="1"/>
    <xf numFmtId="0" fontId="4" fillId="2" borderId="16" xfId="0" applyFont="1" applyFill="1" applyBorder="1" applyAlignment="1">
      <alignment vertical="top" wrapText="1"/>
    </xf>
    <xf numFmtId="0" fontId="2" fillId="2" borderId="11" xfId="0" applyFont="1" applyFill="1" applyBorder="1" applyAlignment="1">
      <alignment vertical="top"/>
    </xf>
    <xf numFmtId="0" fontId="2" fillId="2" borderId="19" xfId="0" applyFont="1" applyFill="1" applyBorder="1" applyAlignment="1">
      <alignment horizontal="center" vertical="top"/>
    </xf>
    <xf numFmtId="0" fontId="2" fillId="2" borderId="8" xfId="0" applyFont="1" applyFill="1" applyBorder="1" applyAlignment="1">
      <alignment horizontal="center" vertical="top"/>
    </xf>
    <xf numFmtId="44" fontId="2" fillId="2" borderId="19" xfId="0" applyNumberFormat="1" applyFont="1" applyFill="1" applyBorder="1" applyAlignment="1">
      <alignment horizontal="center" vertical="top"/>
    </xf>
    <xf numFmtId="0" fontId="6" fillId="0" borderId="19" xfId="0" applyFont="1" applyBorder="1"/>
    <xf numFmtId="44" fontId="4" fillId="5" borderId="9" xfId="0" applyNumberFormat="1" applyFont="1" applyFill="1" applyBorder="1" applyAlignment="1">
      <alignment vertical="top" wrapText="1"/>
    </xf>
    <xf numFmtId="44" fontId="4" fillId="5" borderId="37" xfId="0" applyNumberFormat="1" applyFont="1" applyFill="1" applyBorder="1" applyAlignment="1">
      <alignment vertical="top" wrapText="1"/>
    </xf>
    <xf numFmtId="44" fontId="4" fillId="5" borderId="41" xfId="0" applyNumberFormat="1" applyFont="1" applyFill="1" applyBorder="1" applyAlignment="1">
      <alignment vertical="top" wrapText="1"/>
    </xf>
    <xf numFmtId="44" fontId="4" fillId="5" borderId="38" xfId="0" applyNumberFormat="1" applyFont="1" applyFill="1" applyBorder="1" applyAlignment="1">
      <alignment vertical="top" wrapText="1"/>
    </xf>
    <xf numFmtId="0" fontId="17" fillId="2" borderId="10" xfId="0" applyFont="1" applyFill="1" applyBorder="1" applyAlignment="1">
      <alignment vertical="top" wrapText="1"/>
    </xf>
    <xf numFmtId="44" fontId="15" fillId="5" borderId="51" xfId="0" applyNumberFormat="1" applyFont="1" applyFill="1" applyBorder="1" applyAlignment="1">
      <alignment vertical="top" wrapText="1"/>
    </xf>
    <xf numFmtId="0" fontId="20" fillId="0" borderId="19" xfId="0" applyFont="1" applyBorder="1"/>
    <xf numFmtId="0" fontId="4" fillId="0" borderId="9" xfId="0" applyFont="1" applyBorder="1"/>
    <xf numFmtId="166" fontId="4" fillId="4" borderId="23" xfId="0" applyNumberFormat="1" applyFont="1" applyFill="1" applyBorder="1" applyAlignment="1" applyProtection="1">
      <alignment vertical="top" wrapText="1"/>
      <protection locked="0"/>
    </xf>
    <xf numFmtId="166" fontId="4" fillId="4" borderId="21" xfId="0" applyNumberFormat="1" applyFont="1" applyFill="1" applyBorder="1" applyAlignment="1" applyProtection="1">
      <alignment vertical="top" wrapText="1"/>
      <protection locked="0"/>
    </xf>
    <xf numFmtId="0" fontId="2" fillId="2" borderId="5" xfId="0" applyFont="1" applyFill="1" applyBorder="1" applyAlignment="1">
      <alignment horizontal="left" vertical="top"/>
    </xf>
    <xf numFmtId="0" fontId="2" fillId="2" borderId="11" xfId="0" applyFont="1" applyFill="1" applyBorder="1" applyAlignment="1">
      <alignment horizontal="left" vertical="top"/>
    </xf>
    <xf numFmtId="0" fontId="2" fillId="2" borderId="19" xfId="0" applyFont="1" applyFill="1" applyBorder="1" applyAlignment="1">
      <alignment horizontal="center" vertical="top" wrapText="1"/>
    </xf>
    <xf numFmtId="0" fontId="2" fillId="2" borderId="8" xfId="0" applyFont="1" applyFill="1" applyBorder="1" applyAlignment="1">
      <alignment horizontal="center" vertical="top" wrapText="1"/>
    </xf>
    <xf numFmtId="0" fontId="2" fillId="2" borderId="5" xfId="0" applyFont="1" applyFill="1" applyBorder="1" applyAlignment="1">
      <alignment horizontal="center" vertical="top" wrapText="1"/>
    </xf>
    <xf numFmtId="0" fontId="4" fillId="5" borderId="21" xfId="0" applyFont="1" applyFill="1" applyBorder="1" applyAlignment="1">
      <alignment vertical="top" wrapText="1"/>
    </xf>
    <xf numFmtId="0" fontId="3" fillId="0" borderId="28" xfId="0" applyFont="1" applyBorder="1" applyAlignment="1">
      <alignment vertical="top" wrapText="1"/>
    </xf>
    <xf numFmtId="0" fontId="11" fillId="0" borderId="0" xfId="0" applyFont="1" applyAlignment="1">
      <alignment vertical="top" wrapText="1"/>
    </xf>
    <xf numFmtId="0" fontId="5" fillId="0" borderId="0" xfId="0" applyFont="1" applyAlignment="1">
      <alignment vertical="top"/>
    </xf>
    <xf numFmtId="0" fontId="3" fillId="0" borderId="28" xfId="0" applyFont="1" applyBorder="1" applyAlignment="1">
      <alignment vertical="top"/>
    </xf>
    <xf numFmtId="0" fontId="4" fillId="5" borderId="36" xfId="0" applyFont="1" applyFill="1" applyBorder="1" applyAlignment="1">
      <alignment vertical="top" wrapText="1"/>
    </xf>
    <xf numFmtId="0" fontId="3" fillId="0" borderId="48" xfId="0" applyFont="1" applyBorder="1" applyAlignment="1">
      <alignment vertical="top"/>
    </xf>
    <xf numFmtId="44" fontId="4" fillId="5" borderId="14" xfId="0" applyNumberFormat="1" applyFont="1" applyFill="1" applyBorder="1" applyAlignment="1">
      <alignment vertical="top" wrapText="1"/>
    </xf>
    <xf numFmtId="0" fontId="5" fillId="0" borderId="34" xfId="0" applyFont="1" applyBorder="1" applyAlignment="1">
      <alignment vertical="top"/>
    </xf>
    <xf numFmtId="0" fontId="4" fillId="0" borderId="34" xfId="0" applyFont="1" applyBorder="1" applyAlignment="1">
      <alignment vertical="top"/>
    </xf>
    <xf numFmtId="0" fontId="2" fillId="2" borderId="19" xfId="0" applyFont="1" applyFill="1" applyBorder="1" applyAlignment="1">
      <alignment vertical="top"/>
    </xf>
    <xf numFmtId="44" fontId="2" fillId="2" borderId="5" xfId="0" applyNumberFormat="1" applyFont="1" applyFill="1" applyBorder="1" applyAlignment="1">
      <alignment horizontal="center" vertical="top"/>
    </xf>
    <xf numFmtId="0" fontId="4" fillId="0" borderId="52" xfId="0" applyFont="1" applyBorder="1" applyAlignment="1">
      <alignment vertical="top"/>
    </xf>
    <xf numFmtId="44" fontId="4" fillId="5" borderId="26" xfId="0" applyNumberFormat="1" applyFont="1" applyFill="1" applyBorder="1" applyAlignment="1">
      <alignment vertical="top" wrapText="1"/>
    </xf>
    <xf numFmtId="0" fontId="17" fillId="2" borderId="17" xfId="0" applyFont="1" applyFill="1" applyBorder="1" applyAlignment="1">
      <alignment vertical="top" wrapText="1"/>
    </xf>
    <xf numFmtId="44" fontId="15" fillId="5" borderId="55" xfId="0" applyNumberFormat="1" applyFont="1" applyFill="1" applyBorder="1" applyAlignment="1">
      <alignment vertical="top" wrapText="1"/>
    </xf>
    <xf numFmtId="0" fontId="17" fillId="0" borderId="53" xfId="0" applyFont="1" applyBorder="1" applyAlignment="1">
      <alignment vertical="top"/>
    </xf>
    <xf numFmtId="0" fontId="19" fillId="2" borderId="11" xfId="0" applyFont="1" applyFill="1" applyBorder="1" applyAlignment="1">
      <alignment vertical="top"/>
    </xf>
    <xf numFmtId="0" fontId="4" fillId="2" borderId="8" xfId="0" applyFont="1" applyFill="1" applyBorder="1" applyAlignment="1">
      <alignment vertical="top"/>
    </xf>
    <xf numFmtId="44" fontId="9" fillId="2" borderId="8" xfId="0" applyNumberFormat="1" applyFont="1" applyFill="1" applyBorder="1" applyAlignment="1">
      <alignment vertical="top"/>
    </xf>
    <xf numFmtId="0" fontId="2" fillId="2" borderId="10" xfId="0" applyFont="1" applyFill="1" applyBorder="1" applyAlignment="1">
      <alignment vertical="top"/>
    </xf>
    <xf numFmtId="0" fontId="2" fillId="2" borderId="35" xfId="0" applyFont="1" applyFill="1" applyBorder="1" applyAlignment="1">
      <alignment vertical="top"/>
    </xf>
    <xf numFmtId="0" fontId="2" fillId="2" borderId="16" xfId="0" applyFont="1" applyFill="1" applyBorder="1" applyAlignment="1">
      <alignment horizontal="center" vertical="top"/>
    </xf>
    <xf numFmtId="44" fontId="2" fillId="2" borderId="7" xfId="0" applyNumberFormat="1" applyFont="1" applyFill="1" applyBorder="1" applyAlignment="1">
      <alignment horizontal="center" vertical="top"/>
    </xf>
    <xf numFmtId="0" fontId="2" fillId="2" borderId="16" xfId="0" applyFont="1" applyFill="1" applyBorder="1" applyAlignment="1">
      <alignment horizontal="center" vertical="top" wrapText="1"/>
    </xf>
    <xf numFmtId="0" fontId="4" fillId="2" borderId="16" xfId="0" applyFont="1" applyFill="1" applyBorder="1" applyAlignment="1">
      <alignment vertical="top"/>
    </xf>
    <xf numFmtId="0" fontId="4" fillId="0" borderId="12" xfId="0" applyFont="1" applyBorder="1" applyAlignment="1">
      <alignment vertical="top" wrapText="1"/>
    </xf>
    <xf numFmtId="44" fontId="4" fillId="5" borderId="21" xfId="0" applyNumberFormat="1" applyFont="1" applyFill="1" applyBorder="1" applyAlignment="1">
      <alignment vertical="top"/>
    </xf>
    <xf numFmtId="0" fontId="4" fillId="5" borderId="22" xfId="0" applyFont="1" applyFill="1" applyBorder="1" applyAlignment="1">
      <alignment horizontal="center" vertical="top"/>
    </xf>
    <xf numFmtId="44" fontId="4" fillId="5" borderId="28" xfId="0" applyNumberFormat="1" applyFont="1" applyFill="1" applyBorder="1" applyAlignment="1">
      <alignment vertical="top"/>
    </xf>
    <xf numFmtId="0" fontId="6" fillId="0" borderId="21" xfId="0" applyFont="1" applyBorder="1" applyAlignment="1">
      <alignment vertical="top" wrapText="1"/>
    </xf>
    <xf numFmtId="44" fontId="4" fillId="5" borderId="22" xfId="0" applyNumberFormat="1" applyFont="1" applyFill="1" applyBorder="1" applyAlignment="1">
      <alignment vertical="top"/>
    </xf>
    <xf numFmtId="44" fontId="4" fillId="5" borderId="34" xfId="0" applyNumberFormat="1" applyFont="1" applyFill="1" applyBorder="1" applyAlignment="1">
      <alignment vertical="top"/>
    </xf>
    <xf numFmtId="0" fontId="5" fillId="0" borderId="22" xfId="0" applyFont="1" applyBorder="1" applyAlignment="1">
      <alignment vertical="top" wrapText="1"/>
    </xf>
    <xf numFmtId="0" fontId="4" fillId="5" borderId="16" xfId="0" applyFont="1" applyFill="1" applyBorder="1" applyAlignment="1">
      <alignment horizontal="center" vertical="top"/>
    </xf>
    <xf numFmtId="0" fontId="5" fillId="0" borderId="36" xfId="0" applyFont="1" applyBorder="1" applyAlignment="1">
      <alignment vertical="top" wrapText="1"/>
    </xf>
    <xf numFmtId="44" fontId="4" fillId="5" borderId="19" xfId="0" applyNumberFormat="1" applyFont="1" applyFill="1" applyBorder="1" applyAlignment="1">
      <alignment vertical="top"/>
    </xf>
    <xf numFmtId="44" fontId="2" fillId="2" borderId="4" xfId="0" applyNumberFormat="1" applyFont="1" applyFill="1" applyBorder="1" applyAlignment="1">
      <alignment horizontal="center" vertical="top"/>
    </xf>
    <xf numFmtId="0" fontId="4" fillId="2" borderId="10" xfId="0" applyFont="1" applyFill="1" applyBorder="1" applyAlignment="1">
      <alignment vertical="top"/>
    </xf>
    <xf numFmtId="0" fontId="4" fillId="0" borderId="21" xfId="0" applyFont="1" applyBorder="1" applyAlignment="1">
      <alignment vertical="top"/>
    </xf>
    <xf numFmtId="0" fontId="4" fillId="5" borderId="21" xfId="0" applyFont="1" applyFill="1" applyBorder="1" applyAlignment="1">
      <alignment horizontal="center" vertical="top"/>
    </xf>
    <xf numFmtId="0" fontId="4" fillId="0" borderId="23" xfId="0" applyFont="1" applyBorder="1" applyAlignment="1">
      <alignment vertical="top"/>
    </xf>
    <xf numFmtId="44" fontId="4" fillId="5" borderId="7" xfId="0" applyNumberFormat="1" applyFont="1" applyFill="1" applyBorder="1" applyAlignment="1">
      <alignment vertical="top"/>
    </xf>
    <xf numFmtId="0" fontId="4" fillId="5" borderId="23" xfId="0" applyFont="1" applyFill="1" applyBorder="1" applyAlignment="1">
      <alignment horizontal="center" vertical="top"/>
    </xf>
    <xf numFmtId="44" fontId="4" fillId="5" borderId="36" xfId="0" applyNumberFormat="1" applyFont="1" applyFill="1" applyBorder="1" applyAlignment="1">
      <alignment vertical="top"/>
    </xf>
    <xf numFmtId="44" fontId="7" fillId="5" borderId="19" xfId="0" applyNumberFormat="1" applyFont="1" applyFill="1" applyBorder="1" applyAlignment="1">
      <alignment vertical="top"/>
    </xf>
    <xf numFmtId="0" fontId="4" fillId="0" borderId="22" xfId="0" applyFont="1" applyBorder="1" applyAlignment="1">
      <alignment vertical="top"/>
    </xf>
    <xf numFmtId="0" fontId="2" fillId="2" borderId="20" xfId="0" applyFont="1" applyFill="1" applyBorder="1" applyAlignment="1">
      <alignment horizontal="center" vertical="top"/>
    </xf>
    <xf numFmtId="44" fontId="4" fillId="5" borderId="23" xfId="0" applyNumberFormat="1" applyFont="1" applyFill="1" applyBorder="1" applyAlignment="1">
      <alignment vertical="top" wrapText="1"/>
    </xf>
    <xf numFmtId="0" fontId="4" fillId="2" borderId="17" xfId="0" applyFont="1" applyFill="1" applyBorder="1" applyAlignment="1">
      <alignment vertical="top"/>
    </xf>
    <xf numFmtId="44" fontId="3" fillId="5" borderId="17" xfId="0" applyNumberFormat="1" applyFont="1" applyFill="1" applyBorder="1" applyAlignment="1">
      <alignment vertical="top"/>
    </xf>
    <xf numFmtId="0" fontId="17" fillId="2" borderId="17" xfId="0" applyFont="1" applyFill="1" applyBorder="1" applyAlignment="1">
      <alignment vertical="top"/>
    </xf>
    <xf numFmtId="44" fontId="15" fillId="5" borderId="17" xfId="0" applyNumberFormat="1" applyFont="1" applyFill="1" applyBorder="1" applyAlignment="1">
      <alignment vertical="top"/>
    </xf>
    <xf numFmtId="0" fontId="17" fillId="0" borderId="24" xfId="0" applyFont="1" applyBorder="1" applyAlignment="1">
      <alignment vertical="top"/>
    </xf>
    <xf numFmtId="0" fontId="9" fillId="2" borderId="8" xfId="0" applyFont="1" applyFill="1" applyBorder="1" applyAlignment="1">
      <alignment vertical="top" wrapText="1"/>
    </xf>
    <xf numFmtId="0" fontId="9" fillId="2" borderId="5" xfId="0" applyFont="1" applyFill="1" applyBorder="1" applyAlignment="1">
      <alignment vertical="top" wrapText="1"/>
    </xf>
    <xf numFmtId="0" fontId="2" fillId="2" borderId="20" xfId="0" applyFont="1" applyFill="1" applyBorder="1" applyAlignment="1">
      <alignment vertical="top"/>
    </xf>
    <xf numFmtId="0" fontId="4" fillId="0" borderId="18" xfId="0" applyFont="1" applyBorder="1" applyAlignment="1">
      <alignment vertical="top" wrapText="1"/>
    </xf>
    <xf numFmtId="0" fontId="4" fillId="5" borderId="36" xfId="0" applyFont="1" applyFill="1" applyBorder="1" applyAlignment="1">
      <alignment horizontal="center" vertical="top" wrapText="1"/>
    </xf>
    <xf numFmtId="0" fontId="4" fillId="0" borderId="36" xfId="0" applyFont="1" applyBorder="1" applyAlignment="1">
      <alignment vertical="top"/>
    </xf>
    <xf numFmtId="0" fontId="5" fillId="0" borderId="0" xfId="0" applyFont="1" applyAlignment="1">
      <alignment vertical="top" wrapText="1"/>
    </xf>
    <xf numFmtId="0" fontId="4" fillId="0" borderId="14" xfId="0" applyFont="1" applyBorder="1" applyAlignment="1">
      <alignment vertical="top" wrapText="1"/>
    </xf>
    <xf numFmtId="0" fontId="4" fillId="5" borderId="22" xfId="0" applyFont="1" applyFill="1" applyBorder="1" applyAlignment="1">
      <alignment horizontal="center" vertical="top" wrapText="1"/>
    </xf>
    <xf numFmtId="0" fontId="4" fillId="0" borderId="42" xfId="0" applyFont="1" applyBorder="1" applyAlignment="1">
      <alignment vertical="top" wrapText="1"/>
    </xf>
    <xf numFmtId="0" fontId="4" fillId="5" borderId="24" xfId="0" applyFont="1" applyFill="1" applyBorder="1" applyAlignment="1">
      <alignment horizontal="center" vertical="top" wrapText="1"/>
    </xf>
    <xf numFmtId="0" fontId="2" fillId="2" borderId="16" xfId="0" applyFont="1" applyFill="1" applyBorder="1" applyAlignment="1">
      <alignment vertical="top"/>
    </xf>
    <xf numFmtId="0" fontId="4" fillId="0" borderId="21" xfId="0" applyFont="1" applyBorder="1" applyAlignment="1">
      <alignment vertical="top" wrapText="1"/>
    </xf>
    <xf numFmtId="0" fontId="4" fillId="0" borderId="36" xfId="0" applyFont="1" applyBorder="1" applyAlignment="1">
      <alignment vertical="top" wrapText="1"/>
    </xf>
    <xf numFmtId="0" fontId="4" fillId="0" borderId="6" xfId="0" applyFont="1" applyBorder="1" applyAlignment="1">
      <alignment vertical="top" wrapText="1"/>
    </xf>
    <xf numFmtId="0" fontId="4" fillId="0" borderId="15" xfId="0" applyFont="1" applyBorder="1" applyAlignment="1">
      <alignment vertical="top" wrapText="1"/>
    </xf>
    <xf numFmtId="0" fontId="4" fillId="5" borderId="23" xfId="0" applyFont="1" applyFill="1" applyBorder="1" applyAlignment="1">
      <alignment horizontal="center" vertical="top" wrapText="1"/>
    </xf>
    <xf numFmtId="0" fontId="4" fillId="0" borderId="7" xfId="0" applyFont="1" applyBorder="1" applyAlignment="1">
      <alignment vertical="top"/>
    </xf>
    <xf numFmtId="0" fontId="4" fillId="0" borderId="11" xfId="0" applyFont="1" applyBorder="1" applyAlignment="1">
      <alignment vertical="top" wrapText="1"/>
    </xf>
    <xf numFmtId="0" fontId="4" fillId="5" borderId="19" xfId="0" applyFont="1" applyFill="1" applyBorder="1" applyAlignment="1">
      <alignment horizontal="center" vertical="top" wrapText="1"/>
    </xf>
    <xf numFmtId="0" fontId="15" fillId="0" borderId="6" xfId="0" applyFont="1" applyBorder="1" applyAlignment="1">
      <alignment vertical="top"/>
    </xf>
    <xf numFmtId="44" fontId="17" fillId="6" borderId="6" xfId="0" applyNumberFormat="1" applyFont="1" applyFill="1" applyBorder="1" applyAlignment="1">
      <alignment vertical="top"/>
    </xf>
    <xf numFmtId="44" fontId="17" fillId="6" borderId="32" xfId="0" applyNumberFormat="1" applyFont="1" applyFill="1" applyBorder="1" applyAlignment="1">
      <alignment vertical="top"/>
    </xf>
    <xf numFmtId="44" fontId="15" fillId="5" borderId="32" xfId="0" applyNumberFormat="1" applyFont="1" applyFill="1" applyBorder="1" applyAlignment="1">
      <alignment vertical="top"/>
    </xf>
    <xf numFmtId="0" fontId="15" fillId="0" borderId="19" xfId="0" applyFont="1" applyBorder="1" applyAlignment="1">
      <alignment vertical="top"/>
    </xf>
    <xf numFmtId="0" fontId="10" fillId="0" borderId="0" xfId="0" applyFont="1"/>
    <xf numFmtId="0" fontId="4" fillId="0" borderId="26" xfId="0" applyFont="1" applyBorder="1" applyAlignment="1">
      <alignment vertical="top" wrapText="1"/>
    </xf>
    <xf numFmtId="0" fontId="4" fillId="5" borderId="21" xfId="0" applyFont="1" applyFill="1" applyBorder="1" applyAlignment="1">
      <alignment horizontal="center" vertical="top" wrapText="1"/>
    </xf>
    <xf numFmtId="0" fontId="4" fillId="0" borderId="37" xfId="0" applyFont="1" applyBorder="1" applyAlignment="1">
      <alignment vertical="top" wrapText="1"/>
    </xf>
    <xf numFmtId="0" fontId="3" fillId="0" borderId="0" xfId="0" applyFont="1"/>
    <xf numFmtId="0" fontId="5" fillId="0" borderId="0" xfId="0" applyFont="1" applyAlignment="1">
      <alignment wrapText="1"/>
    </xf>
    <xf numFmtId="0" fontId="4" fillId="0" borderId="38" xfId="0" applyFont="1" applyBorder="1" applyAlignment="1">
      <alignment vertical="top" wrapText="1"/>
    </xf>
    <xf numFmtId="0" fontId="17" fillId="2" borderId="10" xfId="0" applyFont="1" applyFill="1" applyBorder="1" applyAlignment="1">
      <alignment vertical="top"/>
    </xf>
    <xf numFmtId="0" fontId="15" fillId="0" borderId="0" xfId="0" applyFont="1"/>
    <xf numFmtId="0" fontId="21" fillId="0" borderId="0" xfId="0" applyFont="1" applyAlignment="1">
      <alignment wrapText="1"/>
    </xf>
    <xf numFmtId="0" fontId="4" fillId="0" borderId="0" xfId="0" applyFont="1" applyAlignment="1">
      <alignment wrapText="1"/>
    </xf>
    <xf numFmtId="0" fontId="6" fillId="0" borderId="12" xfId="0" applyFont="1" applyBorder="1" applyAlignment="1" applyProtection="1">
      <alignment horizontal="left" vertical="top"/>
      <protection locked="0"/>
    </xf>
    <xf numFmtId="0" fontId="6" fillId="0" borderId="14" xfId="0" applyFont="1" applyBorder="1" applyAlignment="1" applyProtection="1">
      <alignment horizontal="left" vertical="top"/>
      <protection locked="0"/>
    </xf>
    <xf numFmtId="0" fontId="6" fillId="0" borderId="34" xfId="0" applyFont="1" applyBorder="1" applyAlignment="1" applyProtection="1">
      <alignment horizontal="left" vertical="top"/>
      <protection locked="0"/>
    </xf>
    <xf numFmtId="0" fontId="6" fillId="0" borderId="47" xfId="0" applyFont="1" applyBorder="1" applyAlignment="1" applyProtection="1">
      <alignment horizontal="left" vertical="top"/>
      <protection locked="0"/>
    </xf>
    <xf numFmtId="0" fontId="6" fillId="0" borderId="15" xfId="0" applyFont="1" applyBorder="1" applyAlignment="1" applyProtection="1">
      <alignment horizontal="left" vertical="top"/>
      <protection locked="0"/>
    </xf>
    <xf numFmtId="0" fontId="6" fillId="0" borderId="25" xfId="0" applyFont="1" applyBorder="1" applyAlignment="1" applyProtection="1">
      <alignment horizontal="left" vertical="top"/>
      <protection locked="0"/>
    </xf>
    <xf numFmtId="0" fontId="3" fillId="0" borderId="26" xfId="0" applyFont="1" applyBorder="1" applyAlignment="1">
      <alignment horizontal="center" vertical="top" wrapText="1"/>
    </xf>
    <xf numFmtId="0" fontId="3" fillId="0" borderId="27" xfId="0" applyFont="1" applyBorder="1" applyAlignment="1">
      <alignment horizontal="center" vertical="top" wrapText="1"/>
    </xf>
    <xf numFmtId="0" fontId="3" fillId="0" borderId="28" xfId="0" applyFont="1" applyBorder="1" applyAlignment="1">
      <alignment horizontal="center" vertical="top" wrapText="1"/>
    </xf>
    <xf numFmtId="0" fontId="4" fillId="0" borderId="30" xfId="0" applyFont="1" applyBorder="1" applyAlignment="1">
      <alignment horizontal="left" vertical="top" wrapText="1"/>
    </xf>
    <xf numFmtId="0" fontId="4" fillId="0" borderId="50" xfId="0" applyFont="1" applyBorder="1" applyAlignment="1">
      <alignment horizontal="left" vertical="top" wrapText="1"/>
    </xf>
    <xf numFmtId="0" fontId="4" fillId="0" borderId="59" xfId="0" applyFont="1" applyBorder="1" applyAlignment="1">
      <alignment horizontal="left" vertical="top" wrapText="1"/>
    </xf>
    <xf numFmtId="0" fontId="4" fillId="0" borderId="13" xfId="0" applyFont="1" applyBorder="1" applyAlignment="1" applyProtection="1">
      <alignment horizontal="left" vertical="top" wrapText="1"/>
      <protection locked="0"/>
    </xf>
    <xf numFmtId="0" fontId="4" fillId="0" borderId="42" xfId="0" applyFont="1" applyBorder="1" applyAlignment="1" applyProtection="1">
      <alignment horizontal="left" vertical="top" wrapText="1"/>
      <protection locked="0"/>
    </xf>
    <xf numFmtId="0" fontId="4" fillId="0" borderId="39" xfId="0" applyFont="1" applyBorder="1" applyAlignment="1" applyProtection="1">
      <alignment horizontal="left" vertical="top" wrapText="1"/>
      <protection locked="0"/>
    </xf>
    <xf numFmtId="0" fontId="15" fillId="0" borderId="0" xfId="0" applyFont="1" applyAlignment="1">
      <alignment horizontal="left" vertical="top"/>
    </xf>
    <xf numFmtId="0" fontId="4" fillId="0" borderId="0" xfId="0" applyFont="1" applyAlignment="1">
      <alignment horizontal="left" vertical="top"/>
    </xf>
    <xf numFmtId="0" fontId="4" fillId="0" borderId="29" xfId="0" applyFont="1" applyBorder="1" applyAlignment="1">
      <alignment horizontal="left" vertical="top" wrapText="1"/>
    </xf>
    <xf numFmtId="0" fontId="4" fillId="0" borderId="1" xfId="0" applyFont="1" applyBorder="1" applyAlignment="1">
      <alignment horizontal="left" vertical="top" wrapText="1"/>
    </xf>
    <xf numFmtId="0" fontId="4" fillId="0" borderId="12" xfId="0" applyFont="1" applyBorder="1" applyAlignment="1">
      <alignment horizontal="left" vertical="top" wrapText="1"/>
    </xf>
    <xf numFmtId="0" fontId="4" fillId="0" borderId="6" xfId="0" applyFont="1" applyBorder="1" applyAlignment="1">
      <alignment horizontal="left" vertical="top" wrapText="1"/>
    </xf>
    <xf numFmtId="0" fontId="4" fillId="0" borderId="43" xfId="0" applyFont="1" applyBorder="1" applyAlignment="1">
      <alignment horizontal="left" vertical="top" wrapText="1"/>
    </xf>
    <xf numFmtId="0" fontId="4" fillId="0" borderId="44" xfId="0" applyFont="1" applyBorder="1" applyAlignment="1">
      <alignment horizontal="left" vertical="top" wrapText="1"/>
    </xf>
    <xf numFmtId="0" fontId="4" fillId="0" borderId="46" xfId="0" applyFont="1" applyBorder="1" applyAlignment="1">
      <alignment horizontal="left" vertical="top" wrapText="1"/>
    </xf>
    <xf numFmtId="0" fontId="8" fillId="0" borderId="20" xfId="0" applyFont="1" applyBorder="1" applyAlignment="1">
      <alignment horizontal="left" vertical="top" wrapText="1"/>
    </xf>
    <xf numFmtId="0" fontId="8" fillId="0" borderId="16" xfId="0" applyFont="1" applyBorder="1" applyAlignment="1">
      <alignment horizontal="left" vertical="top" wrapText="1"/>
    </xf>
    <xf numFmtId="0" fontId="8" fillId="0" borderId="17" xfId="0" applyFont="1" applyBorder="1" applyAlignment="1">
      <alignment horizontal="left" vertical="top" wrapText="1"/>
    </xf>
    <xf numFmtId="0" fontId="4" fillId="0" borderId="57" xfId="0" applyFont="1" applyBorder="1" applyAlignment="1">
      <alignment horizontal="left" vertical="top"/>
    </xf>
    <xf numFmtId="0" fontId="4" fillId="0" borderId="58" xfId="0" applyFont="1" applyBorder="1" applyAlignment="1">
      <alignment horizontal="left" vertical="top"/>
    </xf>
    <xf numFmtId="0" fontId="4" fillId="0" borderId="51" xfId="0" applyFont="1" applyBorder="1" applyAlignment="1">
      <alignment horizontal="left" vertical="top"/>
    </xf>
    <xf numFmtId="0" fontId="4" fillId="0" borderId="49" xfId="0" applyFont="1" applyBorder="1" applyAlignment="1">
      <alignment horizontal="left"/>
    </xf>
    <xf numFmtId="0" fontId="4" fillId="0" borderId="33" xfId="0" applyFont="1" applyBorder="1" applyAlignment="1">
      <alignment horizontal="left"/>
    </xf>
    <xf numFmtId="0" fontId="4" fillId="0" borderId="56" xfId="0" applyFont="1" applyBorder="1" applyAlignment="1">
      <alignment horizontal="left"/>
    </xf>
    <xf numFmtId="0" fontId="4" fillId="0" borderId="29" xfId="0" applyFont="1" applyBorder="1" applyAlignment="1">
      <alignment horizontal="left" vertical="top"/>
    </xf>
    <xf numFmtId="0" fontId="4" fillId="0" borderId="1" xfId="0" applyFont="1" applyBorder="1" applyAlignment="1">
      <alignment horizontal="left" vertical="top"/>
    </xf>
    <xf numFmtId="0" fontId="4" fillId="0" borderId="12" xfId="0" applyFont="1" applyBorder="1" applyAlignment="1">
      <alignment horizontal="left" vertical="top"/>
    </xf>
    <xf numFmtId="0" fontId="7" fillId="0" borderId="11" xfId="0" applyFont="1" applyBorder="1" applyAlignment="1">
      <alignment horizontal="left" vertical="top" wrapText="1"/>
    </xf>
    <xf numFmtId="0" fontId="7" fillId="0" borderId="8" xfId="0" applyFont="1" applyBorder="1" applyAlignment="1">
      <alignment horizontal="left" vertical="top" wrapText="1"/>
    </xf>
    <xf numFmtId="0" fontId="4" fillId="0" borderId="37" xfId="0" applyFont="1" applyBorder="1" applyAlignment="1">
      <alignment horizontal="left" vertical="top"/>
    </xf>
    <xf numFmtId="0" fontId="4" fillId="0" borderId="14" xfId="0" applyFont="1" applyBorder="1" applyAlignment="1">
      <alignment horizontal="left" vertical="top"/>
    </xf>
    <xf numFmtId="0" fontId="4" fillId="0" borderId="34" xfId="0" applyFont="1" applyBorder="1" applyAlignment="1">
      <alignment horizontal="left" vertical="top"/>
    </xf>
    <xf numFmtId="0" fontId="15" fillId="0" borderId="11" xfId="0" applyFont="1" applyBorder="1" applyAlignment="1">
      <alignment horizontal="left" vertical="top" wrapText="1"/>
    </xf>
    <xf numFmtId="0" fontId="15" fillId="0" borderId="8" xfId="0" applyFont="1" applyBorder="1" applyAlignment="1">
      <alignment horizontal="left" vertical="top" wrapText="1"/>
    </xf>
    <xf numFmtId="0" fontId="15" fillId="0" borderId="5" xfId="0" applyFont="1" applyBorder="1" applyAlignment="1">
      <alignment horizontal="left" vertical="top" wrapText="1"/>
    </xf>
    <xf numFmtId="0" fontId="7" fillId="4" borderId="29" xfId="0" applyFont="1" applyFill="1" applyBorder="1" applyAlignment="1" applyProtection="1">
      <alignment horizontal="left" vertical="top" wrapText="1"/>
      <protection locked="0"/>
    </xf>
    <xf numFmtId="0" fontId="7" fillId="4" borderId="1" xfId="0" applyFont="1" applyFill="1" applyBorder="1" applyAlignment="1" applyProtection="1">
      <alignment horizontal="left" vertical="top" wrapText="1"/>
      <protection locked="0"/>
    </xf>
    <xf numFmtId="0" fontId="7" fillId="4" borderId="2" xfId="0" applyFont="1" applyFill="1" applyBorder="1" applyAlignment="1" applyProtection="1">
      <alignment horizontal="left" vertical="top" wrapText="1"/>
      <protection locked="0"/>
    </xf>
    <xf numFmtId="0" fontId="7" fillId="4" borderId="41" xfId="0" applyFont="1" applyFill="1" applyBorder="1" applyAlignment="1" applyProtection="1">
      <alignment horizontal="left" vertical="top" wrapText="1"/>
      <protection locked="0"/>
    </xf>
    <xf numFmtId="0" fontId="7" fillId="4" borderId="18" xfId="0" applyFont="1" applyFill="1" applyBorder="1" applyAlignment="1" applyProtection="1">
      <alignment horizontal="left" vertical="top" wrapText="1"/>
      <protection locked="0"/>
    </xf>
    <xf numFmtId="0" fontId="7" fillId="4" borderId="48" xfId="0" applyFont="1" applyFill="1" applyBorder="1" applyAlignment="1" applyProtection="1">
      <alignment horizontal="left" vertical="top" wrapText="1"/>
      <protection locked="0"/>
    </xf>
    <xf numFmtId="0" fontId="7" fillId="4" borderId="37" xfId="0" applyFont="1" applyFill="1" applyBorder="1" applyAlignment="1" applyProtection="1">
      <alignment horizontal="left" vertical="top" wrapText="1"/>
      <protection locked="0"/>
    </xf>
    <xf numFmtId="0" fontId="7" fillId="4" borderId="14" xfId="0" applyFont="1" applyFill="1" applyBorder="1" applyAlignment="1" applyProtection="1">
      <alignment horizontal="left" vertical="top" wrapText="1"/>
      <protection locked="0"/>
    </xf>
    <xf numFmtId="0" fontId="7" fillId="4" borderId="34" xfId="0" applyFont="1" applyFill="1" applyBorder="1" applyAlignment="1" applyProtection="1">
      <alignment horizontal="left" vertical="top" wrapText="1"/>
      <protection locked="0"/>
    </xf>
    <xf numFmtId="0" fontId="7" fillId="4" borderId="38" xfId="0" applyFont="1" applyFill="1" applyBorder="1" applyAlignment="1" applyProtection="1">
      <alignment horizontal="left" vertical="top" wrapText="1"/>
      <protection locked="0"/>
    </xf>
    <xf numFmtId="0" fontId="7" fillId="4" borderId="42" xfId="0" applyFont="1" applyFill="1" applyBorder="1" applyAlignment="1" applyProtection="1">
      <alignment horizontal="left" vertical="top" wrapText="1"/>
      <protection locked="0"/>
    </xf>
    <xf numFmtId="0" fontId="7" fillId="4" borderId="39" xfId="0" applyFont="1" applyFill="1" applyBorder="1" applyAlignment="1" applyProtection="1">
      <alignment horizontal="left" vertical="top" wrapText="1"/>
      <protection locked="0"/>
    </xf>
    <xf numFmtId="0" fontId="4" fillId="0" borderId="61" xfId="0" applyFont="1" applyBorder="1" applyAlignment="1">
      <alignment horizontal="left" vertical="top" wrapText="1"/>
    </xf>
    <xf numFmtId="0" fontId="4" fillId="0" borderId="54" xfId="0" applyFont="1" applyBorder="1" applyAlignment="1">
      <alignment horizontal="left" vertical="top" wrapText="1"/>
    </xf>
    <xf numFmtId="0" fontId="4" fillId="0" borderId="34" xfId="0" applyFont="1" applyBorder="1" applyAlignment="1">
      <alignment horizontal="left" vertical="top" wrapText="1"/>
    </xf>
    <xf numFmtId="0" fontId="4" fillId="0" borderId="23" xfId="0" applyFont="1" applyBorder="1" applyAlignment="1">
      <alignment horizontal="left" vertical="top" wrapText="1"/>
    </xf>
    <xf numFmtId="0" fontId="4" fillId="0" borderId="17" xfId="0" applyFont="1" applyBorder="1" applyAlignment="1">
      <alignment horizontal="left" vertical="top" wrapText="1"/>
    </xf>
    <xf numFmtId="0" fontId="15" fillId="0" borderId="35" xfId="0" applyFont="1" applyBorder="1" applyAlignment="1">
      <alignment horizontal="left" vertical="top" wrapText="1"/>
    </xf>
    <xf numFmtId="0" fontId="15" fillId="0" borderId="6" xfId="0" applyFont="1" applyBorder="1" applyAlignment="1">
      <alignment horizontal="left" vertical="top" wrapText="1"/>
    </xf>
    <xf numFmtId="0" fontId="15" fillId="0" borderId="32" xfId="0" applyFont="1" applyBorder="1" applyAlignment="1">
      <alignment horizontal="left" vertical="top" wrapText="1"/>
    </xf>
    <xf numFmtId="0" fontId="7" fillId="4" borderId="26" xfId="0" applyFont="1" applyFill="1" applyBorder="1" applyAlignment="1" applyProtection="1">
      <alignment horizontal="left" vertical="top" wrapText="1"/>
      <protection locked="0"/>
    </xf>
    <xf numFmtId="0" fontId="7" fillId="4" borderId="28" xfId="0" applyFont="1" applyFill="1" applyBorder="1" applyAlignment="1" applyProtection="1">
      <alignment horizontal="left" vertical="top" wrapText="1"/>
      <protection locked="0"/>
    </xf>
    <xf numFmtId="0" fontId="19" fillId="2" borderId="11" xfId="0" applyFont="1" applyFill="1" applyBorder="1" applyAlignment="1">
      <alignment horizontal="left" vertical="top"/>
    </xf>
    <xf numFmtId="0" fontId="2" fillId="2" borderId="8" xfId="0" applyFont="1" applyFill="1" applyBorder="1" applyAlignment="1">
      <alignment horizontal="left" vertical="top"/>
    </xf>
    <xf numFmtId="0" fontId="2" fillId="2" borderId="5" xfId="0" applyFont="1" applyFill="1" applyBorder="1" applyAlignment="1">
      <alignment horizontal="left" vertical="top"/>
    </xf>
    <xf numFmtId="0" fontId="7" fillId="0" borderId="10" xfId="0" applyFont="1" applyBorder="1" applyAlignment="1">
      <alignment horizontal="left" vertical="top" wrapText="1"/>
    </xf>
    <xf numFmtId="0" fontId="7" fillId="0" borderId="0" xfId="0" applyFont="1" applyAlignment="1">
      <alignment horizontal="left" vertical="top" wrapText="1"/>
    </xf>
    <xf numFmtId="0" fontId="4" fillId="0" borderId="45" xfId="0" applyFont="1" applyBorder="1" applyAlignment="1">
      <alignment horizontal="left" vertical="top" wrapText="1"/>
    </xf>
    <xf numFmtId="0" fontId="4" fillId="0" borderId="2" xfId="0" applyFont="1" applyBorder="1" applyAlignment="1">
      <alignment horizontal="left" vertical="top" wrapText="1"/>
    </xf>
    <xf numFmtId="0" fontId="4" fillId="0" borderId="40" xfId="0" applyFont="1" applyBorder="1" applyAlignment="1">
      <alignment horizontal="left" vertical="top" wrapText="1"/>
    </xf>
    <xf numFmtId="0" fontId="4" fillId="0" borderId="25" xfId="0" applyFont="1" applyBorder="1" applyAlignment="1">
      <alignment horizontal="left" vertical="top" wrapText="1"/>
    </xf>
    <xf numFmtId="0" fontId="4" fillId="0" borderId="60" xfId="0" applyFont="1" applyBorder="1" applyAlignment="1">
      <alignment horizontal="left" vertical="top" wrapText="1"/>
    </xf>
    <xf numFmtId="0" fontId="3" fillId="0" borderId="11" xfId="0" applyFont="1" applyBorder="1" applyAlignment="1">
      <alignment horizontal="left" vertical="top"/>
    </xf>
    <xf numFmtId="0" fontId="3" fillId="0" borderId="8" xfId="0" applyFont="1" applyBorder="1" applyAlignment="1">
      <alignment horizontal="left" vertical="top"/>
    </xf>
    <xf numFmtId="0" fontId="3" fillId="0" borderId="5" xfId="0" applyFont="1" applyBorder="1" applyAlignment="1">
      <alignment horizontal="left" vertical="top"/>
    </xf>
    <xf numFmtId="0" fontId="15" fillId="0" borderId="11" xfId="0" applyFont="1" applyBorder="1" applyAlignment="1">
      <alignment horizontal="left" vertical="top"/>
    </xf>
    <xf numFmtId="0" fontId="15" fillId="0" borderId="8" xfId="0" applyFont="1" applyBorder="1" applyAlignment="1">
      <alignment horizontal="left" vertical="top"/>
    </xf>
    <xf numFmtId="0" fontId="15" fillId="0" borderId="5" xfId="0" applyFont="1" applyBorder="1" applyAlignment="1">
      <alignment horizontal="left" vertical="top"/>
    </xf>
    <xf numFmtId="0" fontId="7" fillId="0" borderId="11" xfId="0" applyFont="1" applyBorder="1" applyAlignment="1">
      <alignment horizontal="left" vertical="top"/>
    </xf>
    <xf numFmtId="0" fontId="7" fillId="0" borderId="8" xfId="0" applyFont="1" applyBorder="1" applyAlignment="1">
      <alignment horizontal="left" vertical="top"/>
    </xf>
    <xf numFmtId="0" fontId="7" fillId="0" borderId="5" xfId="0" applyFont="1" applyBorder="1" applyAlignment="1">
      <alignment horizontal="left" vertical="top"/>
    </xf>
    <xf numFmtId="0" fontId="7" fillId="0" borderId="5" xfId="0" applyFont="1" applyBorder="1" applyAlignment="1">
      <alignment horizontal="left" vertical="top" wrapText="1"/>
    </xf>
    <xf numFmtId="44" fontId="9" fillId="2" borderId="8" xfId="0" applyNumberFormat="1" applyFont="1" applyFill="1" applyBorder="1" applyAlignment="1">
      <alignment horizontal="center" vertical="top"/>
    </xf>
    <xf numFmtId="44" fontId="9" fillId="2" borderId="5" xfId="0" applyNumberFormat="1" applyFont="1" applyFill="1" applyBorder="1" applyAlignment="1">
      <alignment horizontal="center" vertical="top"/>
    </xf>
    <xf numFmtId="0" fontId="19" fillId="2" borderId="8" xfId="0" applyFont="1" applyFill="1" applyBorder="1" applyAlignment="1">
      <alignment horizontal="left" vertical="top"/>
    </xf>
    <xf numFmtId="0" fontId="15" fillId="0" borderId="0" xfId="0" applyFont="1" applyAlignment="1">
      <alignment horizontal="left"/>
    </xf>
  </cellXfs>
  <cellStyles count="4">
    <cellStyle name="Normal 9" xfId="3" xr:uid="{FE4627A0-2FAE-45EB-B0F6-93B3642263DA}"/>
    <cellStyle name="Standaard" xfId="0" builtinId="0"/>
    <cellStyle name="Valuta" xfId="1" builtinId="4"/>
    <cellStyle name="Valuta 2" xfId="2" xr:uid="{48BEE6CB-8BED-4E33-83C0-C1EA93AE76D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8"/>
  <sheetViews>
    <sheetView topLeftCell="A2" zoomScale="90" zoomScaleNormal="90" workbookViewId="0">
      <selection activeCell="E32" sqref="E32"/>
    </sheetView>
  </sheetViews>
  <sheetFormatPr defaultColWidth="9.109375" defaultRowHeight="13.8" x14ac:dyDescent="0.25"/>
  <cols>
    <col min="1" max="1" width="10.6640625" style="4" customWidth="1"/>
    <col min="2" max="2" width="89.33203125" style="4" customWidth="1"/>
    <col min="3" max="4" width="19" style="4" customWidth="1"/>
    <col min="5" max="5" width="30" style="4" customWidth="1"/>
    <col min="6" max="6" width="81.44140625" style="4" customWidth="1"/>
    <col min="7" max="10" width="9.109375" style="3"/>
    <col min="11" max="11" width="18" style="3" customWidth="1"/>
    <col min="12" max="16384" width="9.109375" style="3"/>
  </cols>
  <sheetData>
    <row r="1" spans="1:8" s="35" customFormat="1" ht="17.399999999999999" x14ac:dyDescent="0.3">
      <c r="A1" s="253" t="s">
        <v>118</v>
      </c>
      <c r="B1" s="253"/>
      <c r="C1" s="253"/>
      <c r="D1" s="253"/>
      <c r="E1" s="253"/>
      <c r="F1" s="253"/>
    </row>
    <row r="2" spans="1:8" s="35" customFormat="1" ht="17.399999999999999" x14ac:dyDescent="0.3">
      <c r="A2" s="253" t="s">
        <v>65</v>
      </c>
      <c r="B2" s="253"/>
      <c r="C2" s="44"/>
      <c r="D2" s="44"/>
      <c r="E2" s="44"/>
      <c r="F2" s="44"/>
    </row>
    <row r="3" spans="1:8" x14ac:dyDescent="0.25">
      <c r="A3" s="32"/>
      <c r="B3" s="32"/>
      <c r="C3" s="32"/>
      <c r="D3" s="32"/>
      <c r="E3" s="32"/>
      <c r="F3" s="32"/>
    </row>
    <row r="4" spans="1:8" x14ac:dyDescent="0.25">
      <c r="A4" s="32" t="s">
        <v>0</v>
      </c>
      <c r="B4" s="32"/>
      <c r="C4" s="32"/>
      <c r="D4" s="32"/>
      <c r="E4" s="32"/>
      <c r="F4" s="32"/>
    </row>
    <row r="5" spans="1:8" x14ac:dyDescent="0.25">
      <c r="A5" s="254" t="s">
        <v>173</v>
      </c>
      <c r="B5" s="254"/>
      <c r="C5" s="254"/>
      <c r="D5" s="254"/>
      <c r="E5" s="254"/>
      <c r="F5" s="254"/>
      <c r="G5" s="254"/>
      <c r="H5" s="254"/>
    </row>
    <row r="6" spans="1:8" x14ac:dyDescent="0.25">
      <c r="A6" s="254" t="s">
        <v>174</v>
      </c>
      <c r="B6" s="254"/>
      <c r="C6" s="254"/>
      <c r="D6" s="254"/>
      <c r="E6" s="254"/>
      <c r="G6" s="5"/>
      <c r="H6" s="5"/>
    </row>
    <row r="7" spans="1:8" x14ac:dyDescent="0.25">
      <c r="A7" s="5" t="s">
        <v>1</v>
      </c>
      <c r="B7" s="5"/>
      <c r="C7" s="5"/>
      <c r="D7" s="5"/>
      <c r="E7" s="5"/>
      <c r="F7" s="5"/>
      <c r="G7" s="5"/>
      <c r="H7" s="5"/>
    </row>
    <row r="8" spans="1:8" x14ac:dyDescent="0.25">
      <c r="A8" s="5" t="s">
        <v>2</v>
      </c>
      <c r="B8" s="5"/>
      <c r="C8" s="5"/>
      <c r="D8" s="5"/>
      <c r="E8" s="5"/>
      <c r="F8" s="5"/>
      <c r="G8" s="5"/>
      <c r="H8" s="5"/>
    </row>
    <row r="9" spans="1:8" x14ac:dyDescent="0.25">
      <c r="A9" s="5" t="s">
        <v>116</v>
      </c>
      <c r="B9" s="5"/>
      <c r="C9" s="5"/>
      <c r="D9" s="5"/>
      <c r="E9" s="5"/>
      <c r="F9" s="5"/>
      <c r="G9" s="5"/>
      <c r="H9" s="5"/>
    </row>
    <row r="10" spans="1:8" x14ac:dyDescent="0.25">
      <c r="A10" s="5" t="s">
        <v>117</v>
      </c>
      <c r="B10" s="5"/>
      <c r="C10" s="5"/>
      <c r="D10" s="5"/>
      <c r="E10" s="5"/>
      <c r="F10" s="5"/>
      <c r="G10" s="5"/>
      <c r="H10" s="5"/>
    </row>
    <row r="11" spans="1:8" x14ac:dyDescent="0.25">
      <c r="A11" s="32"/>
      <c r="B11" s="32"/>
      <c r="C11" s="32"/>
      <c r="D11" s="32"/>
      <c r="E11" s="32"/>
      <c r="F11" s="32"/>
    </row>
    <row r="12" spans="1:8" ht="14.4" thickBot="1" x14ac:dyDescent="0.3">
      <c r="A12" s="258"/>
      <c r="B12" s="258"/>
      <c r="C12" s="258"/>
      <c r="D12" s="258"/>
      <c r="E12" s="258"/>
    </row>
    <row r="13" spans="1:8" ht="14.4" thickBot="1" x14ac:dyDescent="0.3">
      <c r="A13" s="6" t="s">
        <v>4</v>
      </c>
      <c r="B13" s="7"/>
      <c r="C13" s="7"/>
      <c r="D13" s="7"/>
      <c r="E13" s="8" t="s">
        <v>5</v>
      </c>
    </row>
    <row r="14" spans="1:8" x14ac:dyDescent="0.25">
      <c r="A14" s="9"/>
      <c r="B14" s="259" t="s">
        <v>91</v>
      </c>
      <c r="C14" s="260"/>
      <c r="D14" s="261"/>
      <c r="E14" s="10">
        <f>'3. PoC, ANPR-server'!G23</f>
        <v>0</v>
      </c>
    </row>
    <row r="15" spans="1:8" x14ac:dyDescent="0.25">
      <c r="A15" s="11"/>
      <c r="B15" s="255" t="s">
        <v>149</v>
      </c>
      <c r="C15" s="256"/>
      <c r="D15" s="257"/>
      <c r="E15" s="12">
        <f>'4. Milieuzone'!F33</f>
        <v>0</v>
      </c>
    </row>
    <row r="16" spans="1:8" x14ac:dyDescent="0.25">
      <c r="A16" s="13"/>
      <c r="B16" s="255" t="s">
        <v>88</v>
      </c>
      <c r="C16" s="256"/>
      <c r="D16" s="257"/>
      <c r="E16" s="12">
        <f>'5. Beheer &amp; Onderhoud'!E28</f>
        <v>0</v>
      </c>
    </row>
    <row r="17" spans="1:11" x14ac:dyDescent="0.25">
      <c r="A17" s="13"/>
      <c r="B17" s="255" t="s">
        <v>43</v>
      </c>
      <c r="C17" s="256"/>
      <c r="D17" s="257"/>
      <c r="E17" s="12">
        <f>'2. Eenheidsprijzen'!D77</f>
        <v>0</v>
      </c>
    </row>
    <row r="18" spans="1:11" x14ac:dyDescent="0.25">
      <c r="A18" s="13"/>
      <c r="B18" s="255" t="s">
        <v>53</v>
      </c>
      <c r="C18" s="256"/>
      <c r="D18" s="257"/>
      <c r="E18" s="12">
        <f>'6. Optionele uitvraag'!E26</f>
        <v>0</v>
      </c>
    </row>
    <row r="19" spans="1:11" ht="14.4" thickBot="1" x14ac:dyDescent="0.3">
      <c r="A19" s="13"/>
      <c r="B19" s="247" t="s">
        <v>71</v>
      </c>
      <c r="C19" s="248"/>
      <c r="D19" s="249"/>
      <c r="E19" s="31">
        <f>'7. Huur '!E15</f>
        <v>0</v>
      </c>
    </row>
    <row r="20" spans="1:11" ht="14.4" thickBot="1" x14ac:dyDescent="0.3">
      <c r="A20" s="14"/>
      <c r="B20" s="50" t="s">
        <v>6</v>
      </c>
      <c r="C20" s="2"/>
      <c r="D20" s="2"/>
      <c r="E20" s="1">
        <f>SUBTOTAL(9,E14:E19)</f>
        <v>0</v>
      </c>
    </row>
    <row r="21" spans="1:11" x14ac:dyDescent="0.25">
      <c r="E21" s="15"/>
      <c r="K21" s="16"/>
    </row>
    <row r="22" spans="1:11" ht="14.4" thickBot="1" x14ac:dyDescent="0.3">
      <c r="A22" s="3"/>
      <c r="B22" s="3"/>
      <c r="C22" s="3"/>
      <c r="D22" s="3"/>
      <c r="E22" s="3"/>
    </row>
    <row r="23" spans="1:11" ht="22.5" customHeight="1" x14ac:dyDescent="0.25">
      <c r="A23" s="3"/>
      <c r="B23" s="244" t="s">
        <v>7</v>
      </c>
      <c r="C23" s="245"/>
      <c r="D23" s="245"/>
      <c r="E23" s="246"/>
    </row>
    <row r="24" spans="1:11" ht="15.75" customHeight="1" x14ac:dyDescent="0.25">
      <c r="A24" s="3"/>
      <c r="B24" s="17" t="s">
        <v>8</v>
      </c>
      <c r="C24" s="238"/>
      <c r="D24" s="239"/>
      <c r="E24" s="240"/>
    </row>
    <row r="25" spans="1:11" x14ac:dyDescent="0.25">
      <c r="A25" s="3"/>
      <c r="B25" s="17" t="s">
        <v>9</v>
      </c>
      <c r="C25" s="238"/>
      <c r="D25" s="239"/>
      <c r="E25" s="240"/>
    </row>
    <row r="26" spans="1:11" x14ac:dyDescent="0.25">
      <c r="A26" s="3"/>
      <c r="B26" s="17" t="s">
        <v>10</v>
      </c>
      <c r="C26" s="241"/>
      <c r="D26" s="242"/>
      <c r="E26" s="243"/>
    </row>
    <row r="27" spans="1:11" ht="77.25" customHeight="1" thickBot="1" x14ac:dyDescent="0.3">
      <c r="A27" s="3"/>
      <c r="B27" s="30" t="s">
        <v>11</v>
      </c>
      <c r="C27" s="250"/>
      <c r="D27" s="251"/>
      <c r="E27" s="252"/>
    </row>
    <row r="28" spans="1:11" x14ac:dyDescent="0.25">
      <c r="A28" s="3"/>
      <c r="B28" s="3"/>
      <c r="C28" s="3"/>
      <c r="D28" s="3"/>
      <c r="E28" s="3"/>
    </row>
    <row r="29" spans="1:11" ht="12.75" customHeight="1" x14ac:dyDescent="0.25">
      <c r="B29" s="3"/>
      <c r="C29" s="3"/>
      <c r="D29" s="3"/>
      <c r="E29" s="3"/>
    </row>
    <row r="30" spans="1:11" ht="16.5" customHeight="1" x14ac:dyDescent="0.25">
      <c r="B30" s="3"/>
      <c r="C30" s="3"/>
      <c r="D30" s="3"/>
      <c r="E30" s="3"/>
    </row>
    <row r="31" spans="1:11" ht="18.75" customHeight="1" x14ac:dyDescent="0.25">
      <c r="B31" s="3"/>
      <c r="C31" s="3"/>
      <c r="D31" s="3"/>
      <c r="E31" s="3"/>
    </row>
    <row r="32" spans="1:11" ht="52.5" customHeight="1" x14ac:dyDescent="0.25">
      <c r="B32" s="3"/>
      <c r="C32" s="3"/>
      <c r="D32" s="3"/>
      <c r="E32" s="3"/>
    </row>
    <row r="33" spans="2:5" ht="18" customHeight="1" x14ac:dyDescent="0.25">
      <c r="B33" s="3"/>
      <c r="C33" s="3"/>
      <c r="D33" s="3"/>
      <c r="E33" s="3"/>
    </row>
    <row r="48" spans="2:5" ht="13.5" customHeight="1" x14ac:dyDescent="0.25"/>
  </sheetData>
  <sheetProtection algorithmName="SHA-512" hashValue="Z9xYK5eU22XeTuU/jJ7aMdmAalVC4Rky0GIO08AgymCha1F+nM7TpAXY7Pnjusxrne8ohkLgxzoZVJLDYBVAYg==" saltValue="zNNhFUM70YK49pPg9Y3r4w==" spinCount="100000" sheet="1" objects="1" scenarios="1"/>
  <mergeCells count="16">
    <mergeCell ref="A1:F1"/>
    <mergeCell ref="A5:H5"/>
    <mergeCell ref="A6:E6"/>
    <mergeCell ref="A2:B2"/>
    <mergeCell ref="B18:D18"/>
    <mergeCell ref="A12:E12"/>
    <mergeCell ref="B14:D14"/>
    <mergeCell ref="B15:D15"/>
    <mergeCell ref="B16:D16"/>
    <mergeCell ref="B17:D17"/>
    <mergeCell ref="C25:E25"/>
    <mergeCell ref="C26:E26"/>
    <mergeCell ref="B23:E23"/>
    <mergeCell ref="B19:D19"/>
    <mergeCell ref="C27:E27"/>
    <mergeCell ref="C24:E24"/>
  </mergeCells>
  <pageMargins left="0.70866141732283472" right="0.39370078740157483" top="0.74803149606299213" bottom="0.49"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77"/>
  <sheetViews>
    <sheetView zoomScale="90" zoomScaleNormal="90" workbookViewId="0">
      <pane ySplit="5" topLeftCell="A6" activePane="bottomLeft" state="frozen"/>
      <selection pane="bottomLeft" activeCell="D15" sqref="D15"/>
    </sheetView>
  </sheetViews>
  <sheetFormatPr defaultColWidth="9.109375" defaultRowHeight="13.8" x14ac:dyDescent="0.3"/>
  <cols>
    <col min="1" max="1" width="80.6640625" style="77" customWidth="1"/>
    <col min="2" max="2" width="15.33203125" style="77" customWidth="1"/>
    <col min="3" max="3" width="14.21875" style="77" customWidth="1"/>
    <col min="4" max="4" width="23.33203125" style="77" bestFit="1" customWidth="1"/>
    <col min="5" max="5" width="79" style="103" customWidth="1"/>
    <col min="6" max="6" width="5.44140625" style="77" customWidth="1"/>
    <col min="7" max="7" width="61" style="77" customWidth="1"/>
    <col min="8" max="16384" width="9.109375" style="77"/>
  </cols>
  <sheetData>
    <row r="1" spans="1:12" s="71" customFormat="1" ht="17.399999999999999" x14ac:dyDescent="0.3">
      <c r="A1" s="70" t="s">
        <v>60</v>
      </c>
      <c r="E1" s="72"/>
    </row>
    <row r="2" spans="1:12" ht="15" x14ac:dyDescent="0.3">
      <c r="A2" s="73" t="s">
        <v>12</v>
      </c>
      <c r="B2" s="74"/>
      <c r="C2" s="74"/>
      <c r="D2" s="74"/>
      <c r="E2" s="75"/>
      <c r="F2" s="76"/>
      <c r="G2" s="76"/>
      <c r="H2" s="76"/>
      <c r="I2" s="76"/>
      <c r="J2" s="76"/>
      <c r="K2" s="76"/>
      <c r="L2" s="76"/>
    </row>
    <row r="3" spans="1:12" x14ac:dyDescent="0.3">
      <c r="A3" s="73" t="s">
        <v>3</v>
      </c>
      <c r="B3" s="78"/>
      <c r="C3" s="78"/>
      <c r="D3" s="78"/>
      <c r="E3" s="4"/>
      <c r="F3" s="78"/>
      <c r="G3" s="78"/>
      <c r="H3" s="78"/>
      <c r="I3" s="78"/>
      <c r="J3" s="78"/>
      <c r="K3" s="78"/>
      <c r="L3" s="79"/>
    </row>
    <row r="4" spans="1:12" x14ac:dyDescent="0.3">
      <c r="A4" s="80" t="s">
        <v>115</v>
      </c>
      <c r="B4" s="81"/>
      <c r="C4" s="81"/>
      <c r="D4" s="78"/>
      <c r="E4" s="4"/>
      <c r="F4" s="78"/>
      <c r="G4" s="78"/>
      <c r="H4" s="78"/>
      <c r="I4" s="78"/>
      <c r="J4" s="78"/>
      <c r="K4" s="78"/>
      <c r="L4" s="79"/>
    </row>
    <row r="5" spans="1:12" x14ac:dyDescent="0.3">
      <c r="A5" s="73" t="s">
        <v>77</v>
      </c>
      <c r="B5" s="78"/>
      <c r="C5" s="78"/>
      <c r="D5" s="78"/>
      <c r="E5" s="4"/>
      <c r="F5" s="78"/>
      <c r="G5" s="78"/>
      <c r="H5" s="78"/>
      <c r="I5" s="78"/>
      <c r="J5" s="78"/>
      <c r="K5" s="78"/>
      <c r="L5" s="79"/>
    </row>
    <row r="6" spans="1:12" x14ac:dyDescent="0.3">
      <c r="A6" s="78"/>
      <c r="B6" s="78"/>
      <c r="C6" s="78"/>
      <c r="D6" s="78"/>
      <c r="E6" s="4"/>
      <c r="F6" s="78"/>
      <c r="G6" s="78"/>
      <c r="H6" s="78"/>
      <c r="I6" s="78"/>
      <c r="J6" s="78"/>
      <c r="K6" s="78"/>
      <c r="L6" s="79"/>
    </row>
    <row r="7" spans="1:12" ht="17.399999999999999" x14ac:dyDescent="0.3">
      <c r="A7" s="82" t="s">
        <v>13</v>
      </c>
      <c r="B7" s="83"/>
      <c r="C7" s="83"/>
      <c r="D7" s="83"/>
      <c r="E7" s="84"/>
      <c r="F7" s="78"/>
      <c r="G7" s="78"/>
      <c r="H7" s="78"/>
      <c r="I7" s="78"/>
      <c r="J7" s="78"/>
      <c r="K7" s="78"/>
      <c r="L7" s="78"/>
    </row>
    <row r="8" spans="1:12" x14ac:dyDescent="0.3">
      <c r="A8" s="85" t="s">
        <v>14</v>
      </c>
      <c r="B8" s="86" t="s">
        <v>15</v>
      </c>
      <c r="C8" s="87" t="s">
        <v>44</v>
      </c>
      <c r="D8" s="87" t="s">
        <v>30</v>
      </c>
      <c r="E8" s="88" t="s">
        <v>16</v>
      </c>
      <c r="F8" s="78"/>
      <c r="G8" s="78"/>
      <c r="H8" s="78"/>
      <c r="I8" s="78"/>
      <c r="J8" s="78"/>
      <c r="K8" s="78"/>
      <c r="L8" s="78"/>
    </row>
    <row r="9" spans="1:12" ht="27.6" x14ac:dyDescent="0.3">
      <c r="A9" s="89" t="s">
        <v>126</v>
      </c>
      <c r="B9" s="36">
        <v>0</v>
      </c>
      <c r="C9" s="59">
        <v>65</v>
      </c>
      <c r="D9" s="60">
        <f>B9*C9</f>
        <v>0</v>
      </c>
      <c r="E9" s="90" t="s">
        <v>133</v>
      </c>
      <c r="F9" s="78"/>
      <c r="G9" s="78"/>
      <c r="H9" s="78"/>
      <c r="I9" s="78"/>
      <c r="J9" s="78"/>
      <c r="K9" s="78"/>
      <c r="L9" s="78"/>
    </row>
    <row r="10" spans="1:12" x14ac:dyDescent="0.3">
      <c r="A10" s="89" t="s">
        <v>141</v>
      </c>
      <c r="B10" s="36">
        <v>0</v>
      </c>
      <c r="C10" s="59">
        <v>5</v>
      </c>
      <c r="D10" s="60">
        <f>B10*C10</f>
        <v>0</v>
      </c>
      <c r="E10" s="90" t="s">
        <v>175</v>
      </c>
      <c r="F10" s="78"/>
      <c r="G10" s="78"/>
      <c r="H10" s="78"/>
      <c r="I10" s="78"/>
      <c r="J10" s="78"/>
      <c r="K10" s="78"/>
      <c r="L10" s="78"/>
    </row>
    <row r="11" spans="1:12" x14ac:dyDescent="0.3">
      <c r="A11" s="89" t="s">
        <v>132</v>
      </c>
      <c r="B11" s="36">
        <v>0</v>
      </c>
      <c r="C11" s="63">
        <v>20</v>
      </c>
      <c r="D11" s="65">
        <f>B11*C11</f>
        <v>0</v>
      </c>
      <c r="E11" s="89"/>
      <c r="F11" s="78"/>
      <c r="G11" s="78"/>
      <c r="H11" s="78"/>
      <c r="I11" s="78"/>
      <c r="J11" s="78"/>
      <c r="K11" s="78"/>
      <c r="L11" s="78"/>
    </row>
    <row r="12" spans="1:12" x14ac:dyDescent="0.3">
      <c r="A12" s="89" t="s">
        <v>139</v>
      </c>
      <c r="B12" s="36">
        <v>0</v>
      </c>
      <c r="C12" s="63">
        <v>10</v>
      </c>
      <c r="D12" s="65">
        <f t="shared" ref="D12:D13" si="0">B12*C12</f>
        <v>0</v>
      </c>
      <c r="E12" s="89"/>
      <c r="F12" s="78"/>
      <c r="G12" s="78"/>
      <c r="H12" s="78"/>
      <c r="I12" s="78"/>
      <c r="J12" s="78"/>
      <c r="K12" s="78"/>
      <c r="L12" s="78"/>
    </row>
    <row r="13" spans="1:12" x14ac:dyDescent="0.3">
      <c r="A13" s="89" t="s">
        <v>140</v>
      </c>
      <c r="B13" s="36">
        <v>0</v>
      </c>
      <c r="C13" s="63">
        <v>10</v>
      </c>
      <c r="D13" s="65">
        <f t="shared" si="0"/>
        <v>0</v>
      </c>
      <c r="E13" s="89"/>
      <c r="F13" s="78"/>
      <c r="G13" s="78"/>
      <c r="H13" s="78"/>
      <c r="I13" s="78"/>
      <c r="J13" s="78"/>
      <c r="K13" s="78"/>
      <c r="L13" s="78"/>
    </row>
    <row r="14" spans="1:12" x14ac:dyDescent="0.3">
      <c r="A14" s="89" t="s">
        <v>170</v>
      </c>
      <c r="B14" s="36">
        <v>0</v>
      </c>
      <c r="C14" s="63">
        <v>70</v>
      </c>
      <c r="D14" s="65">
        <f>B14*C14</f>
        <v>0</v>
      </c>
      <c r="E14" s="89"/>
      <c r="F14" s="78"/>
      <c r="G14" s="78"/>
      <c r="H14" s="78"/>
      <c r="I14" s="78"/>
      <c r="J14" s="78"/>
      <c r="K14" s="78"/>
      <c r="L14" s="78"/>
    </row>
    <row r="15" spans="1:12" x14ac:dyDescent="0.3">
      <c r="A15" s="89" t="s">
        <v>183</v>
      </c>
      <c r="B15" s="36">
        <v>0</v>
      </c>
      <c r="C15" s="63">
        <v>20</v>
      </c>
      <c r="D15" s="65">
        <f>B15*C15</f>
        <v>0</v>
      </c>
      <c r="E15" s="89" t="s">
        <v>184</v>
      </c>
      <c r="F15" s="78"/>
      <c r="G15" s="78"/>
      <c r="H15" s="78"/>
      <c r="I15" s="78"/>
      <c r="J15" s="78"/>
      <c r="K15" s="78"/>
      <c r="L15" s="78"/>
    </row>
    <row r="16" spans="1:12" s="94" customFormat="1" ht="14.4" x14ac:dyDescent="0.3">
      <c r="A16" s="91" t="s">
        <v>14</v>
      </c>
      <c r="B16" s="92" t="s">
        <v>62</v>
      </c>
      <c r="C16" s="92" t="s">
        <v>63</v>
      </c>
      <c r="D16" s="92" t="s">
        <v>30</v>
      </c>
      <c r="E16" s="93" t="s">
        <v>16</v>
      </c>
    </row>
    <row r="17" spans="1:12" ht="55.2" x14ac:dyDescent="0.3">
      <c r="A17" s="89" t="s">
        <v>171</v>
      </c>
      <c r="B17" s="66">
        <v>0</v>
      </c>
      <c r="C17" s="62">
        <v>210000</v>
      </c>
      <c r="D17" s="95">
        <f>B17*C17</f>
        <v>0</v>
      </c>
      <c r="E17" s="89" t="s">
        <v>172</v>
      </c>
      <c r="F17" s="78"/>
      <c r="G17" s="78"/>
      <c r="H17" s="78"/>
      <c r="I17" s="78"/>
      <c r="J17" s="78"/>
      <c r="K17" s="78"/>
      <c r="L17" s="78"/>
    </row>
    <row r="18" spans="1:12" x14ac:dyDescent="0.3">
      <c r="A18" s="4"/>
      <c r="B18" s="4"/>
      <c r="C18" s="4"/>
      <c r="D18" s="4"/>
      <c r="E18" s="4"/>
      <c r="F18" s="78"/>
      <c r="G18" s="78"/>
    </row>
    <row r="19" spans="1:12" ht="34.799999999999997" x14ac:dyDescent="0.3">
      <c r="A19" s="84" t="s">
        <v>17</v>
      </c>
      <c r="B19" s="78"/>
      <c r="C19" s="78"/>
      <c r="D19" s="78"/>
      <c r="E19" s="4"/>
      <c r="F19" s="78"/>
      <c r="G19" s="78"/>
    </row>
    <row r="20" spans="1:12" x14ac:dyDescent="0.3">
      <c r="A20" s="91" t="s">
        <v>14</v>
      </c>
      <c r="B20" s="92" t="s">
        <v>15</v>
      </c>
      <c r="C20" s="92" t="s">
        <v>44</v>
      </c>
      <c r="D20" s="92" t="s">
        <v>30</v>
      </c>
      <c r="E20" s="91" t="s">
        <v>16</v>
      </c>
      <c r="F20" s="78"/>
      <c r="G20" s="78"/>
    </row>
    <row r="21" spans="1:12" ht="55.2" x14ac:dyDescent="0.3">
      <c r="A21" s="89" t="s">
        <v>18</v>
      </c>
      <c r="B21" s="33">
        <v>0</v>
      </c>
      <c r="C21" s="61">
        <v>70</v>
      </c>
      <c r="D21" s="62">
        <f>B21*C21</f>
        <v>0</v>
      </c>
      <c r="E21" s="89" t="s">
        <v>134</v>
      </c>
      <c r="F21" s="78"/>
      <c r="G21" s="78"/>
      <c r="H21" s="104"/>
    </row>
    <row r="22" spans="1:12" x14ac:dyDescent="0.3">
      <c r="A22" s="89" t="s">
        <v>156</v>
      </c>
      <c r="B22" s="33">
        <v>0</v>
      </c>
      <c r="C22" s="61">
        <v>70</v>
      </c>
      <c r="D22" s="62">
        <f>B22*C22</f>
        <v>0</v>
      </c>
      <c r="E22" s="89"/>
      <c r="F22" s="78"/>
      <c r="G22" s="78"/>
    </row>
    <row r="23" spans="1:12" ht="41.4" x14ac:dyDescent="0.3">
      <c r="A23" s="89" t="s">
        <v>19</v>
      </c>
      <c r="B23" s="33">
        <v>0</v>
      </c>
      <c r="C23" s="61">
        <v>10</v>
      </c>
      <c r="D23" s="62">
        <f t="shared" ref="D23" si="1">B23*C23</f>
        <v>0</v>
      </c>
      <c r="E23" s="89" t="s">
        <v>86</v>
      </c>
      <c r="F23" s="78"/>
    </row>
    <row r="24" spans="1:12" ht="27.6" x14ac:dyDescent="0.3">
      <c r="A24" s="89" t="s">
        <v>127</v>
      </c>
      <c r="B24" s="33">
        <v>0</v>
      </c>
      <c r="C24" s="61">
        <v>70</v>
      </c>
      <c r="D24" s="62">
        <f t="shared" ref="D24:D30" si="2">B24*C24</f>
        <v>0</v>
      </c>
      <c r="E24" s="89" t="s">
        <v>157</v>
      </c>
      <c r="F24" s="78"/>
    </row>
    <row r="25" spans="1:12" x14ac:dyDescent="0.3">
      <c r="A25" s="89" t="s">
        <v>159</v>
      </c>
      <c r="B25" s="33">
        <v>0</v>
      </c>
      <c r="C25" s="61">
        <v>10</v>
      </c>
      <c r="D25" s="62">
        <f t="shared" si="2"/>
        <v>0</v>
      </c>
      <c r="E25" s="89"/>
      <c r="F25" s="78"/>
      <c r="G25" s="78"/>
    </row>
    <row r="26" spans="1:12" x14ac:dyDescent="0.3">
      <c r="A26" s="89" t="s">
        <v>185</v>
      </c>
      <c r="B26" s="33">
        <v>0</v>
      </c>
      <c r="C26" s="61">
        <v>20</v>
      </c>
      <c r="D26" s="62">
        <f t="shared" si="2"/>
        <v>0</v>
      </c>
      <c r="E26" s="89" t="s">
        <v>186</v>
      </c>
      <c r="F26" s="78"/>
      <c r="G26" s="78"/>
    </row>
    <row r="27" spans="1:12" x14ac:dyDescent="0.3">
      <c r="A27" s="89" t="s">
        <v>138</v>
      </c>
      <c r="B27" s="33">
        <v>0</v>
      </c>
      <c r="C27" s="61">
        <v>70</v>
      </c>
      <c r="D27" s="62">
        <f t="shared" ref="D27" si="3">B27*C27</f>
        <v>0</v>
      </c>
      <c r="E27" s="89" t="s">
        <v>146</v>
      </c>
      <c r="F27" s="78"/>
      <c r="G27" s="78"/>
    </row>
    <row r="28" spans="1:12" x14ac:dyDescent="0.3">
      <c r="A28" s="89" t="s">
        <v>39</v>
      </c>
      <c r="B28" s="33">
        <v>0</v>
      </c>
      <c r="C28" s="61">
        <v>70</v>
      </c>
      <c r="D28" s="62">
        <f t="shared" si="2"/>
        <v>0</v>
      </c>
      <c r="E28" s="89"/>
      <c r="F28" s="78"/>
      <c r="G28" s="78"/>
    </row>
    <row r="29" spans="1:12" x14ac:dyDescent="0.3">
      <c r="A29" s="89" t="s">
        <v>20</v>
      </c>
      <c r="B29" s="33">
        <v>0</v>
      </c>
      <c r="C29" s="61">
        <v>35</v>
      </c>
      <c r="D29" s="62">
        <f t="shared" si="2"/>
        <v>0</v>
      </c>
      <c r="E29" s="89" t="s">
        <v>21</v>
      </c>
      <c r="F29" s="78"/>
      <c r="G29" s="78"/>
    </row>
    <row r="30" spans="1:12" x14ac:dyDescent="0.3">
      <c r="A30" s="89" t="s">
        <v>22</v>
      </c>
      <c r="B30" s="33">
        <v>0</v>
      </c>
      <c r="C30" s="61">
        <v>35</v>
      </c>
      <c r="D30" s="62">
        <f t="shared" si="2"/>
        <v>0</v>
      </c>
      <c r="E30" s="89" t="s">
        <v>21</v>
      </c>
      <c r="F30" s="78"/>
      <c r="G30" s="78"/>
      <c r="H30" s="78"/>
      <c r="I30" s="78"/>
      <c r="J30" s="78"/>
      <c r="K30" s="78"/>
      <c r="L30" s="78"/>
    </row>
    <row r="31" spans="1:12" x14ac:dyDescent="0.3">
      <c r="A31" s="4"/>
      <c r="B31" s="4"/>
      <c r="C31" s="4"/>
      <c r="D31" s="4"/>
      <c r="E31" s="4"/>
      <c r="F31" s="78"/>
      <c r="G31" s="78"/>
      <c r="H31" s="78"/>
      <c r="I31" s="78"/>
      <c r="J31" s="78"/>
      <c r="K31" s="78"/>
      <c r="L31" s="78"/>
    </row>
    <row r="32" spans="1:12" ht="17.399999999999999" x14ac:dyDescent="0.3">
      <c r="A32" s="84" t="s">
        <v>108</v>
      </c>
      <c r="B32" s="78"/>
      <c r="C32" s="78"/>
      <c r="D32" s="78"/>
      <c r="E32" s="4"/>
      <c r="F32" s="78"/>
      <c r="G32" s="78"/>
      <c r="H32" s="78"/>
      <c r="I32" s="78"/>
      <c r="J32" s="78"/>
      <c r="K32" s="78"/>
      <c r="L32" s="78"/>
    </row>
    <row r="33" spans="1:12" x14ac:dyDescent="0.3">
      <c r="A33" s="91" t="s">
        <v>14</v>
      </c>
      <c r="B33" s="92" t="s">
        <v>15</v>
      </c>
      <c r="C33" s="92" t="s">
        <v>44</v>
      </c>
      <c r="D33" s="92" t="s">
        <v>30</v>
      </c>
      <c r="E33" s="91" t="s">
        <v>16</v>
      </c>
      <c r="F33" s="78"/>
      <c r="G33" s="78"/>
      <c r="H33" s="78"/>
      <c r="I33" s="78"/>
      <c r="J33" s="78"/>
      <c r="K33" s="78"/>
      <c r="L33" s="78"/>
    </row>
    <row r="34" spans="1:12" ht="41.4" x14ac:dyDescent="0.3">
      <c r="A34" s="89" t="s">
        <v>111</v>
      </c>
      <c r="B34" s="33">
        <v>0</v>
      </c>
      <c r="C34" s="61">
        <v>3</v>
      </c>
      <c r="D34" s="62">
        <f>B34*C34</f>
        <v>0</v>
      </c>
      <c r="E34" s="89" t="s">
        <v>109</v>
      </c>
      <c r="F34" s="78"/>
      <c r="G34" s="78"/>
      <c r="H34" s="78"/>
      <c r="I34" s="78"/>
      <c r="J34" s="78"/>
      <c r="K34" s="78"/>
      <c r="L34" s="78"/>
    </row>
    <row r="35" spans="1:12" ht="55.2" x14ac:dyDescent="0.3">
      <c r="A35" s="89" t="s">
        <v>112</v>
      </c>
      <c r="B35" s="33">
        <v>0</v>
      </c>
      <c r="C35" s="61">
        <v>10</v>
      </c>
      <c r="D35" s="62">
        <f t="shared" ref="D35" si="4">B35*C35</f>
        <v>0</v>
      </c>
      <c r="E35" s="89" t="s">
        <v>110</v>
      </c>
      <c r="F35" s="78"/>
      <c r="G35" s="78"/>
      <c r="H35" s="78"/>
      <c r="I35" s="78"/>
      <c r="J35" s="78"/>
      <c r="K35" s="78"/>
      <c r="L35" s="78"/>
    </row>
    <row r="36" spans="1:12" x14ac:dyDescent="0.3">
      <c r="A36" s="4"/>
      <c r="B36" s="4"/>
      <c r="C36" s="4"/>
      <c r="D36" s="4"/>
      <c r="E36" s="4"/>
      <c r="F36" s="78"/>
      <c r="G36" s="78"/>
      <c r="H36" s="78"/>
      <c r="I36" s="78"/>
      <c r="J36" s="78"/>
      <c r="K36" s="78"/>
      <c r="L36" s="78"/>
    </row>
    <row r="37" spans="1:12" ht="17.399999999999999" x14ac:dyDescent="0.3">
      <c r="A37" s="84" t="s">
        <v>23</v>
      </c>
      <c r="B37" s="78"/>
      <c r="C37" s="78"/>
      <c r="D37" s="78"/>
      <c r="E37" s="4"/>
      <c r="F37" s="78"/>
      <c r="G37" s="78"/>
      <c r="H37" s="78"/>
      <c r="I37" s="78"/>
      <c r="J37" s="78"/>
      <c r="K37" s="78"/>
      <c r="L37" s="78"/>
    </row>
    <row r="38" spans="1:12" x14ac:dyDescent="0.3">
      <c r="A38" s="91" t="s">
        <v>14</v>
      </c>
      <c r="B38" s="92" t="s">
        <v>15</v>
      </c>
      <c r="C38" s="92" t="s">
        <v>44</v>
      </c>
      <c r="D38" s="92" t="s">
        <v>30</v>
      </c>
      <c r="E38" s="91" t="s">
        <v>16</v>
      </c>
      <c r="F38" s="78"/>
      <c r="G38" s="78"/>
      <c r="H38" s="78"/>
      <c r="I38" s="78"/>
      <c r="J38" s="78"/>
      <c r="K38" s="78"/>
      <c r="L38" s="78"/>
    </row>
    <row r="39" spans="1:12" x14ac:dyDescent="0.3">
      <c r="A39" s="89" t="s">
        <v>79</v>
      </c>
      <c r="B39" s="33">
        <v>0</v>
      </c>
      <c r="C39" s="61">
        <v>200</v>
      </c>
      <c r="D39" s="62">
        <f>B39*C39</f>
        <v>0</v>
      </c>
      <c r="E39" s="89"/>
      <c r="F39" s="78"/>
      <c r="G39" s="78"/>
      <c r="H39" s="78"/>
      <c r="I39" s="78"/>
      <c r="J39" s="78"/>
      <c r="K39" s="78"/>
      <c r="L39" s="78"/>
    </row>
    <row r="40" spans="1:12" x14ac:dyDescent="0.3">
      <c r="A40" s="89" t="s">
        <v>80</v>
      </c>
      <c r="B40" s="33">
        <v>0</v>
      </c>
      <c r="C40" s="61">
        <v>100</v>
      </c>
      <c r="D40" s="62">
        <f t="shared" ref="D40:D43" si="5">B40*C40</f>
        <v>0</v>
      </c>
      <c r="E40" s="89"/>
    </row>
    <row r="41" spans="1:12" x14ac:dyDescent="0.3">
      <c r="A41" s="89" t="s">
        <v>81</v>
      </c>
      <c r="B41" s="33">
        <v>0</v>
      </c>
      <c r="C41" s="61">
        <v>150</v>
      </c>
      <c r="D41" s="62">
        <f t="shared" si="5"/>
        <v>0</v>
      </c>
      <c r="E41" s="89"/>
    </row>
    <row r="42" spans="1:12" x14ac:dyDescent="0.3">
      <c r="A42" s="89" t="s">
        <v>82</v>
      </c>
      <c r="B42" s="33">
        <v>0</v>
      </c>
      <c r="C42" s="61">
        <v>150</v>
      </c>
      <c r="D42" s="62">
        <f t="shared" ref="D42" si="6">B42*C42</f>
        <v>0</v>
      </c>
      <c r="E42" s="89"/>
    </row>
    <row r="43" spans="1:12" x14ac:dyDescent="0.3">
      <c r="A43" s="89" t="s">
        <v>137</v>
      </c>
      <c r="B43" s="33">
        <v>0</v>
      </c>
      <c r="C43" s="61">
        <v>70</v>
      </c>
      <c r="D43" s="62">
        <f t="shared" si="5"/>
        <v>0</v>
      </c>
      <c r="E43" s="89"/>
    </row>
    <row r="44" spans="1:12" s="94" customFormat="1" ht="14.4" x14ac:dyDescent="0.3">
      <c r="A44" s="91" t="s">
        <v>14</v>
      </c>
      <c r="B44" s="92" t="s">
        <v>62</v>
      </c>
      <c r="C44" s="92" t="s">
        <v>63</v>
      </c>
      <c r="D44" s="92" t="s">
        <v>30</v>
      </c>
      <c r="E44" s="93" t="s">
        <v>16</v>
      </c>
    </row>
    <row r="45" spans="1:12" s="94" customFormat="1" ht="27.6" x14ac:dyDescent="0.3">
      <c r="A45" s="89" t="s">
        <v>66</v>
      </c>
      <c r="B45" s="66">
        <v>0</v>
      </c>
      <c r="C45" s="62">
        <f>200*B39</f>
        <v>0</v>
      </c>
      <c r="D45" s="95">
        <f>B45*C45</f>
        <v>0</v>
      </c>
      <c r="E45" s="89" t="s">
        <v>128</v>
      </c>
    </row>
    <row r="46" spans="1:12" s="94" customFormat="1" ht="27.6" x14ac:dyDescent="0.3">
      <c r="A46" s="89" t="s">
        <v>64</v>
      </c>
      <c r="B46" s="66">
        <v>0</v>
      </c>
      <c r="C46" s="62">
        <f>100*B39</f>
        <v>0</v>
      </c>
      <c r="D46" s="95">
        <f>B46*C46</f>
        <v>0</v>
      </c>
      <c r="E46" s="89" t="s">
        <v>129</v>
      </c>
    </row>
    <row r="47" spans="1:12" x14ac:dyDescent="0.3">
      <c r="A47" s="4"/>
      <c r="B47" s="37"/>
      <c r="C47" s="37"/>
      <c r="D47" s="37"/>
      <c r="E47" s="4"/>
    </row>
    <row r="48" spans="1:12" ht="17.399999999999999" x14ac:dyDescent="0.3">
      <c r="A48" s="84" t="s">
        <v>90</v>
      </c>
      <c r="B48" s="78"/>
      <c r="C48" s="78"/>
      <c r="D48" s="78"/>
      <c r="E48" s="4"/>
      <c r="F48" s="78"/>
      <c r="G48" s="78"/>
      <c r="H48" s="78"/>
      <c r="I48" s="78"/>
      <c r="J48" s="78"/>
      <c r="K48" s="78"/>
      <c r="L48" s="78"/>
    </row>
    <row r="49" spans="1:12" ht="42.75" customHeight="1" x14ac:dyDescent="0.3">
      <c r="A49" s="91" t="s">
        <v>14</v>
      </c>
      <c r="B49" s="86" t="s">
        <v>15</v>
      </c>
      <c r="C49" s="87" t="s">
        <v>44</v>
      </c>
      <c r="D49" s="87" t="s">
        <v>30</v>
      </c>
      <c r="E49" s="88" t="s">
        <v>16</v>
      </c>
      <c r="F49" s="78"/>
      <c r="H49" s="78"/>
      <c r="I49" s="78"/>
      <c r="J49" s="78"/>
      <c r="K49" s="78"/>
      <c r="L49" s="78"/>
    </row>
    <row r="50" spans="1:12" ht="15" customHeight="1" x14ac:dyDescent="0.3">
      <c r="A50" s="89" t="s">
        <v>161</v>
      </c>
      <c r="B50" s="65">
        <v>0</v>
      </c>
      <c r="C50" s="63"/>
      <c r="D50" s="62">
        <f t="shared" ref="D50:D52" si="7">B50*C50</f>
        <v>0</v>
      </c>
      <c r="E50" s="89" t="s">
        <v>162</v>
      </c>
      <c r="F50" s="78"/>
      <c r="H50" s="78"/>
      <c r="I50" s="78"/>
      <c r="J50" s="78"/>
      <c r="K50" s="78"/>
      <c r="L50" s="78"/>
    </row>
    <row r="51" spans="1:12" ht="15" customHeight="1" x14ac:dyDescent="0.3">
      <c r="A51" s="89" t="s">
        <v>164</v>
      </c>
      <c r="B51" s="36">
        <v>0</v>
      </c>
      <c r="C51" s="63">
        <v>60</v>
      </c>
      <c r="D51" s="62">
        <f t="shared" si="7"/>
        <v>0</v>
      </c>
      <c r="E51" s="89" t="s">
        <v>165</v>
      </c>
      <c r="F51" s="78"/>
      <c r="H51" s="78"/>
      <c r="I51" s="78"/>
      <c r="J51" s="78"/>
      <c r="K51" s="78"/>
      <c r="L51" s="78"/>
    </row>
    <row r="52" spans="1:12" ht="15" customHeight="1" x14ac:dyDescent="0.3">
      <c r="A52" s="89" t="s">
        <v>163</v>
      </c>
      <c r="B52" s="36">
        <v>0</v>
      </c>
      <c r="C52" s="63">
        <v>10</v>
      </c>
      <c r="D52" s="62">
        <f t="shared" si="7"/>
        <v>0</v>
      </c>
      <c r="E52" s="89" t="s">
        <v>165</v>
      </c>
      <c r="F52" s="78"/>
      <c r="H52" s="78"/>
      <c r="I52" s="78"/>
      <c r="J52" s="78"/>
      <c r="K52" s="78"/>
      <c r="L52" s="78"/>
    </row>
    <row r="53" spans="1:12" ht="15" customHeight="1" x14ac:dyDescent="0.3">
      <c r="A53" s="89" t="s">
        <v>24</v>
      </c>
      <c r="B53" s="36">
        <v>0</v>
      </c>
      <c r="C53" s="63">
        <v>10</v>
      </c>
      <c r="D53" s="62">
        <f>B53*C53</f>
        <v>0</v>
      </c>
      <c r="E53" s="89" t="s">
        <v>87</v>
      </c>
      <c r="F53" s="78"/>
      <c r="H53" s="78"/>
      <c r="I53" s="78"/>
      <c r="J53" s="78"/>
      <c r="K53" s="78"/>
      <c r="L53" s="78"/>
    </row>
    <row r="54" spans="1:12" ht="15" customHeight="1" x14ac:dyDescent="0.3">
      <c r="A54" s="89" t="s">
        <v>135</v>
      </c>
      <c r="B54" s="36">
        <v>0</v>
      </c>
      <c r="C54" s="63">
        <v>10</v>
      </c>
      <c r="D54" s="62">
        <f>B54*C54</f>
        <v>0</v>
      </c>
      <c r="E54" s="89" t="s">
        <v>87</v>
      </c>
      <c r="F54" s="78"/>
      <c r="H54" s="78"/>
      <c r="I54" s="78"/>
      <c r="J54" s="78"/>
      <c r="K54" s="78"/>
      <c r="L54" s="78"/>
    </row>
    <row r="55" spans="1:12" ht="15" customHeight="1" x14ac:dyDescent="0.3">
      <c r="A55" s="4"/>
      <c r="B55" s="37"/>
      <c r="C55" s="37"/>
      <c r="D55" s="37"/>
      <c r="E55" s="4"/>
      <c r="F55" s="78"/>
      <c r="H55" s="78"/>
      <c r="I55" s="78"/>
      <c r="J55" s="78"/>
      <c r="K55" s="78"/>
      <c r="L55" s="78"/>
    </row>
    <row r="56" spans="1:12" ht="17.399999999999999" x14ac:dyDescent="0.3">
      <c r="A56" s="70" t="s">
        <v>78</v>
      </c>
      <c r="B56" s="96"/>
      <c r="C56" s="96"/>
      <c r="D56" s="96"/>
      <c r="E56" s="97"/>
    </row>
    <row r="57" spans="1:12" ht="14.4" thickBot="1" x14ac:dyDescent="0.35">
      <c r="A57" s="91" t="s">
        <v>14</v>
      </c>
      <c r="B57" s="92" t="s">
        <v>15</v>
      </c>
      <c r="C57" s="87" t="s">
        <v>44</v>
      </c>
      <c r="D57" s="87" t="s">
        <v>30</v>
      </c>
      <c r="E57" s="88" t="s">
        <v>16</v>
      </c>
    </row>
    <row r="58" spans="1:12" ht="41.4" x14ac:dyDescent="0.3">
      <c r="A58" s="98" t="s">
        <v>69</v>
      </c>
      <c r="B58" s="33">
        <v>0</v>
      </c>
      <c r="C58" s="59">
        <v>0</v>
      </c>
      <c r="D58" s="60">
        <f>B58*C58</f>
        <v>0</v>
      </c>
      <c r="E58" s="89" t="s">
        <v>160</v>
      </c>
      <c r="G58" s="99" t="s">
        <v>189</v>
      </c>
    </row>
    <row r="59" spans="1:12" ht="27.6" x14ac:dyDescent="0.3">
      <c r="A59" s="98" t="s">
        <v>75</v>
      </c>
      <c r="B59" s="33">
        <v>0</v>
      </c>
      <c r="C59" s="63">
        <v>0</v>
      </c>
      <c r="D59" s="62">
        <f t="shared" ref="D59" si="8">B59*C59</f>
        <v>0</v>
      </c>
      <c r="E59" s="89" t="s">
        <v>130</v>
      </c>
      <c r="G59" s="100"/>
    </row>
    <row r="60" spans="1:12" x14ac:dyDescent="0.3">
      <c r="A60" s="98" t="s">
        <v>166</v>
      </c>
      <c r="B60" s="33"/>
      <c r="C60" s="63">
        <v>0</v>
      </c>
      <c r="D60" s="62">
        <f t="shared" ref="D60:D61" si="9">B60*C60</f>
        <v>0</v>
      </c>
      <c r="E60" s="89" t="s">
        <v>130</v>
      </c>
      <c r="G60" s="100"/>
    </row>
    <row r="61" spans="1:12" x14ac:dyDescent="0.3">
      <c r="A61" s="98" t="s">
        <v>188</v>
      </c>
      <c r="B61" s="33">
        <v>0</v>
      </c>
      <c r="C61" s="63">
        <v>120</v>
      </c>
      <c r="D61" s="62">
        <f t="shared" si="9"/>
        <v>0</v>
      </c>
      <c r="E61" s="89" t="s">
        <v>190</v>
      </c>
      <c r="G61" s="100"/>
    </row>
    <row r="62" spans="1:12" x14ac:dyDescent="0.3">
      <c r="A62" s="4"/>
      <c r="B62" s="37"/>
      <c r="C62" s="37"/>
      <c r="D62" s="37"/>
      <c r="E62" s="4"/>
      <c r="G62" s="100"/>
    </row>
    <row r="63" spans="1:12" ht="17.399999999999999" x14ac:dyDescent="0.3">
      <c r="A63" s="84" t="s">
        <v>70</v>
      </c>
      <c r="B63" s="78"/>
      <c r="C63" s="78"/>
      <c r="D63" s="78"/>
      <c r="E63" s="4"/>
      <c r="G63" s="100"/>
    </row>
    <row r="64" spans="1:12" x14ac:dyDescent="0.3">
      <c r="A64" s="91" t="s">
        <v>14</v>
      </c>
      <c r="B64" s="86" t="s">
        <v>15</v>
      </c>
      <c r="C64" s="87" t="s">
        <v>44</v>
      </c>
      <c r="D64" s="87" t="s">
        <v>30</v>
      </c>
      <c r="E64" s="88" t="s">
        <v>16</v>
      </c>
      <c r="G64" s="100"/>
    </row>
    <row r="65" spans="1:7" x14ac:dyDescent="0.3">
      <c r="A65" s="89" t="s">
        <v>40</v>
      </c>
      <c r="B65" s="36">
        <v>0</v>
      </c>
      <c r="C65" s="59">
        <v>0</v>
      </c>
      <c r="D65" s="60">
        <f>B65*C65</f>
        <v>0</v>
      </c>
      <c r="E65" s="89"/>
      <c r="G65" s="100"/>
    </row>
    <row r="66" spans="1:7" ht="15" customHeight="1" thickBot="1" x14ac:dyDescent="0.35">
      <c r="A66" s="101" t="s">
        <v>41</v>
      </c>
      <c r="B66" s="36">
        <v>0</v>
      </c>
      <c r="C66" s="63">
        <v>0</v>
      </c>
      <c r="D66" s="62">
        <f t="shared" ref="D66" si="10">B66*C66</f>
        <v>0</v>
      </c>
      <c r="E66" s="89"/>
      <c r="G66" s="102"/>
    </row>
    <row r="67" spans="1:7" x14ac:dyDescent="0.3">
      <c r="A67" s="78"/>
      <c r="B67" s="97"/>
      <c r="C67" s="97"/>
      <c r="D67" s="97"/>
      <c r="E67" s="97"/>
      <c r="G67" s="78"/>
    </row>
    <row r="68" spans="1:7" ht="17.399999999999999" x14ac:dyDescent="0.3">
      <c r="A68" s="84" t="s">
        <v>25</v>
      </c>
      <c r="B68" s="83"/>
      <c r="C68" s="83"/>
      <c r="D68" s="83"/>
      <c r="E68" s="84"/>
      <c r="G68" s="78"/>
    </row>
    <row r="69" spans="1:7" x14ac:dyDescent="0.3">
      <c r="A69" s="91" t="s">
        <v>14</v>
      </c>
      <c r="B69" s="92" t="s">
        <v>15</v>
      </c>
      <c r="C69" s="92" t="s">
        <v>44</v>
      </c>
      <c r="D69" s="92" t="s">
        <v>30</v>
      </c>
      <c r="E69" s="91" t="s">
        <v>16</v>
      </c>
      <c r="G69" s="78"/>
    </row>
    <row r="70" spans="1:7" ht="27.6" x14ac:dyDescent="0.3">
      <c r="A70" s="89" t="s">
        <v>131</v>
      </c>
      <c r="B70" s="33">
        <v>0</v>
      </c>
      <c r="C70" s="61">
        <v>20</v>
      </c>
      <c r="D70" s="62">
        <f>B70*C70</f>
        <v>0</v>
      </c>
      <c r="E70" s="89" t="s">
        <v>85</v>
      </c>
      <c r="G70" s="78"/>
    </row>
    <row r="71" spans="1:7" x14ac:dyDescent="0.3">
      <c r="A71" s="4"/>
      <c r="B71" s="37"/>
      <c r="C71" s="37"/>
      <c r="D71" s="37"/>
      <c r="E71" s="4"/>
      <c r="F71" s="78"/>
    </row>
    <row r="72" spans="1:7" ht="17.399999999999999" x14ac:dyDescent="0.3">
      <c r="A72" s="84" t="s">
        <v>26</v>
      </c>
      <c r="B72" s="37"/>
      <c r="C72" s="37"/>
      <c r="D72" s="37"/>
      <c r="E72" s="4"/>
      <c r="F72" s="78"/>
    </row>
    <row r="73" spans="1:7" x14ac:dyDescent="0.3">
      <c r="A73" s="91" t="s">
        <v>14</v>
      </c>
      <c r="B73" s="92" t="s">
        <v>15</v>
      </c>
      <c r="C73" s="92" t="s">
        <v>44</v>
      </c>
      <c r="D73" s="92" t="s">
        <v>30</v>
      </c>
      <c r="E73" s="91" t="s">
        <v>16</v>
      </c>
      <c r="F73" s="78"/>
    </row>
    <row r="74" spans="1:7" ht="27.6" x14ac:dyDescent="0.3">
      <c r="A74" s="98" t="s">
        <v>154</v>
      </c>
      <c r="B74" s="38">
        <v>0</v>
      </c>
      <c r="C74" s="61">
        <v>10</v>
      </c>
      <c r="D74" s="62">
        <f>B74*C74</f>
        <v>0</v>
      </c>
      <c r="E74" s="89" t="s">
        <v>187</v>
      </c>
      <c r="F74" s="78"/>
    </row>
    <row r="75" spans="1:7" x14ac:dyDescent="0.3">
      <c r="F75" s="78"/>
    </row>
    <row r="77" spans="1:7" ht="17.399999999999999" x14ac:dyDescent="0.3">
      <c r="A77" s="84" t="s">
        <v>45</v>
      </c>
      <c r="D77" s="64">
        <f>SUM(D7:D76)</f>
        <v>0</v>
      </c>
    </row>
  </sheetData>
  <sheetProtection algorithmName="SHA-512" hashValue="Us6lHU/FPCsHq1sZDpK2Lrr2je2GR1cnunTjBOjzRmopFaijLVjXDTuE5q+GX8zzMI3sJERvav3epO4i4itL7g==" saltValue="8DobYjAQHwr8ljMRyR2jJQ==" spinCount="100000" sheet="1" objects="1" scenarios="1"/>
  <pageMargins left="0.70866141732283472" right="0.70866141732283472" top="0.74803149606299213" bottom="0.74803149606299213" header="0.31496062992125984" footer="0.31496062992125984"/>
  <pageSetup paperSize="8" scale="5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4"/>
  <sheetViews>
    <sheetView zoomScale="90" zoomScaleNormal="90" workbookViewId="0">
      <selection activeCell="F9" sqref="F9"/>
    </sheetView>
  </sheetViews>
  <sheetFormatPr defaultColWidth="9.109375" defaultRowHeight="13.8" x14ac:dyDescent="0.25"/>
  <cols>
    <col min="1" max="1" width="9.109375" style="3"/>
    <col min="2" max="2" width="36.5546875" style="3" customWidth="1"/>
    <col min="3" max="3" width="9.109375" style="3"/>
    <col min="4" max="4" width="21.6640625" style="3" customWidth="1"/>
    <col min="5" max="5" width="15.109375" style="3" bestFit="1" customWidth="1"/>
    <col min="6" max="6" width="17.109375" style="3" customWidth="1"/>
    <col min="7" max="7" width="20.5546875" style="3" customWidth="1"/>
    <col min="8" max="8" width="125.88671875" style="3" customWidth="1"/>
    <col min="9" max="9" width="88.88671875" style="3" bestFit="1" customWidth="1"/>
    <col min="10" max="16384" width="9.109375" style="3"/>
  </cols>
  <sheetData>
    <row r="1" spans="1:8" s="35" customFormat="1" ht="17.399999999999999" x14ac:dyDescent="0.3">
      <c r="A1" s="44" t="s">
        <v>98</v>
      </c>
      <c r="B1" s="44"/>
      <c r="C1" s="105"/>
      <c r="D1" s="105"/>
    </row>
    <row r="2" spans="1:8" x14ac:dyDescent="0.25">
      <c r="A2" s="73" t="s">
        <v>12</v>
      </c>
    </row>
    <row r="3" spans="1:8" x14ac:dyDescent="0.25">
      <c r="A3" s="73" t="s">
        <v>3</v>
      </c>
    </row>
    <row r="4" spans="1:8" x14ac:dyDescent="0.25">
      <c r="A4" s="73" t="s">
        <v>27</v>
      </c>
    </row>
    <row r="5" spans="1:8" x14ac:dyDescent="0.25">
      <c r="A5" s="73" t="s">
        <v>28</v>
      </c>
    </row>
    <row r="6" spans="1:8" ht="14.4" thickBot="1" x14ac:dyDescent="0.3"/>
    <row r="7" spans="1:8" ht="24.6" customHeight="1" thickBot="1" x14ac:dyDescent="0.3">
      <c r="A7" s="106" t="s">
        <v>96</v>
      </c>
      <c r="B7" s="107"/>
      <c r="C7" s="108"/>
      <c r="D7" s="108"/>
      <c r="E7" s="109"/>
      <c r="F7" s="109"/>
      <c r="G7" s="110"/>
      <c r="H7" s="111"/>
    </row>
    <row r="8" spans="1:8" ht="14.4" thickBot="1" x14ac:dyDescent="0.3">
      <c r="A8" s="112"/>
      <c r="B8" s="113" t="s">
        <v>93</v>
      </c>
      <c r="C8" s="114"/>
      <c r="D8" s="114"/>
      <c r="E8" s="115" t="s">
        <v>29</v>
      </c>
      <c r="F8" s="116" t="s">
        <v>182</v>
      </c>
      <c r="G8" s="115" t="s">
        <v>30</v>
      </c>
      <c r="H8" s="117" t="s">
        <v>47</v>
      </c>
    </row>
    <row r="9" spans="1:8" ht="14.4" thickBot="1" x14ac:dyDescent="0.3">
      <c r="A9" s="118"/>
      <c r="B9" s="265" t="s">
        <v>94</v>
      </c>
      <c r="C9" s="266"/>
      <c r="D9" s="267"/>
      <c r="E9" s="119">
        <v>1</v>
      </c>
      <c r="F9" s="58">
        <v>0</v>
      </c>
      <c r="G9" s="120">
        <f>F9*E9</f>
        <v>0</v>
      </c>
      <c r="H9" s="121" t="s">
        <v>99</v>
      </c>
    </row>
    <row r="10" spans="1:8" x14ac:dyDescent="0.25">
      <c r="A10" s="118"/>
      <c r="B10" s="113" t="s">
        <v>97</v>
      </c>
      <c r="C10" s="114"/>
      <c r="D10" s="114"/>
      <c r="E10" s="115" t="s">
        <v>29</v>
      </c>
      <c r="F10" s="116" t="s">
        <v>34</v>
      </c>
      <c r="G10" s="115" t="s">
        <v>30</v>
      </c>
      <c r="H10" s="117" t="s">
        <v>47</v>
      </c>
    </row>
    <row r="11" spans="1:8" x14ac:dyDescent="0.25">
      <c r="A11" s="118"/>
      <c r="B11" s="271" t="s">
        <v>95</v>
      </c>
      <c r="C11" s="272"/>
      <c r="D11" s="273"/>
      <c r="E11" s="122">
        <v>1</v>
      </c>
      <c r="F11" s="57">
        <v>0</v>
      </c>
      <c r="G11" s="12">
        <f>F11*E11</f>
        <v>0</v>
      </c>
      <c r="H11" s="123" t="s">
        <v>152</v>
      </c>
    </row>
    <row r="12" spans="1:8" x14ac:dyDescent="0.25">
      <c r="A12" s="118"/>
      <c r="B12" s="276" t="s">
        <v>153</v>
      </c>
      <c r="C12" s="277"/>
      <c r="D12" s="278"/>
      <c r="E12" s="122">
        <v>1</v>
      </c>
      <c r="F12" s="57">
        <v>0</v>
      </c>
      <c r="G12" s="12">
        <f>F12*E12</f>
        <v>0</v>
      </c>
      <c r="H12" s="123"/>
    </row>
    <row r="13" spans="1:8" ht="14.4" thickBot="1" x14ac:dyDescent="0.3">
      <c r="A13" s="118"/>
      <c r="B13" s="268" t="str">
        <f>'2. Eenheidsprijzen'!A40</f>
        <v>1 uur projectleider gedurende reguliere tijden</v>
      </c>
      <c r="C13" s="269"/>
      <c r="D13" s="270"/>
      <c r="E13" s="48"/>
      <c r="F13" s="124">
        <f>'2. Eenheidsprijzen'!B40</f>
        <v>0</v>
      </c>
      <c r="G13" s="125">
        <f>E13*F13</f>
        <v>0</v>
      </c>
      <c r="H13" s="126"/>
    </row>
    <row r="14" spans="1:8" ht="14.4" thickBot="1" x14ac:dyDescent="0.3">
      <c r="A14" s="127"/>
      <c r="B14" s="128" t="s">
        <v>103</v>
      </c>
      <c r="C14" s="128"/>
      <c r="D14" s="128"/>
      <c r="E14" s="129" t="s">
        <v>29</v>
      </c>
      <c r="F14" s="130" t="s">
        <v>34</v>
      </c>
      <c r="G14" s="131" t="s">
        <v>30</v>
      </c>
      <c r="H14" s="117" t="s">
        <v>47</v>
      </c>
    </row>
    <row r="15" spans="1:8" ht="33" customHeight="1" thickBot="1" x14ac:dyDescent="0.3">
      <c r="A15" s="127"/>
      <c r="B15" s="274" t="s">
        <v>104</v>
      </c>
      <c r="C15" s="275"/>
      <c r="D15" s="275"/>
      <c r="E15" s="275"/>
      <c r="F15" s="275"/>
      <c r="G15" s="275"/>
      <c r="H15" s="132"/>
    </row>
    <row r="16" spans="1:8" ht="14.4" x14ac:dyDescent="0.25">
      <c r="A16" s="118"/>
      <c r="B16" s="282" t="s">
        <v>105</v>
      </c>
      <c r="C16" s="283"/>
      <c r="D16" s="284"/>
      <c r="E16" s="22"/>
      <c r="F16" s="23">
        <v>0</v>
      </c>
      <c r="G16" s="133">
        <f t="shared" ref="G16" si="0">F16*E16</f>
        <v>0</v>
      </c>
      <c r="H16" s="262" t="s">
        <v>100</v>
      </c>
    </row>
    <row r="17" spans="1:8" ht="14.4" x14ac:dyDescent="0.25">
      <c r="A17" s="118"/>
      <c r="B17" s="282" t="s">
        <v>105</v>
      </c>
      <c r="C17" s="283"/>
      <c r="D17" s="284"/>
      <c r="E17" s="24"/>
      <c r="F17" s="25">
        <v>0</v>
      </c>
      <c r="G17" s="134">
        <f t="shared" ref="G17:G22" si="1">F17*E17</f>
        <v>0</v>
      </c>
      <c r="H17" s="263"/>
    </row>
    <row r="18" spans="1:8" ht="14.4" x14ac:dyDescent="0.25">
      <c r="A18" s="118"/>
      <c r="B18" s="285" t="s">
        <v>105</v>
      </c>
      <c r="C18" s="286"/>
      <c r="D18" s="287"/>
      <c r="E18" s="26"/>
      <c r="F18" s="19">
        <v>0</v>
      </c>
      <c r="G18" s="135">
        <f t="shared" si="1"/>
        <v>0</v>
      </c>
      <c r="H18" s="263"/>
    </row>
    <row r="19" spans="1:8" ht="14.4" x14ac:dyDescent="0.25">
      <c r="A19" s="118"/>
      <c r="B19" s="288" t="s">
        <v>105</v>
      </c>
      <c r="C19" s="289"/>
      <c r="D19" s="290"/>
      <c r="E19" s="27"/>
      <c r="F19" s="21">
        <v>0</v>
      </c>
      <c r="G19" s="134">
        <f t="shared" si="1"/>
        <v>0</v>
      </c>
      <c r="H19" s="263"/>
    </row>
    <row r="20" spans="1:8" ht="14.4" x14ac:dyDescent="0.25">
      <c r="A20" s="118"/>
      <c r="B20" s="288" t="s">
        <v>105</v>
      </c>
      <c r="C20" s="289"/>
      <c r="D20" s="290"/>
      <c r="E20" s="27"/>
      <c r="F20" s="21">
        <v>0</v>
      </c>
      <c r="G20" s="134">
        <f t="shared" si="1"/>
        <v>0</v>
      </c>
      <c r="H20" s="263"/>
    </row>
    <row r="21" spans="1:8" ht="14.4" x14ac:dyDescent="0.25">
      <c r="A21" s="118"/>
      <c r="B21" s="288" t="s">
        <v>105</v>
      </c>
      <c r="C21" s="289"/>
      <c r="D21" s="290"/>
      <c r="E21" s="27"/>
      <c r="F21" s="21">
        <v>0</v>
      </c>
      <c r="G21" s="134">
        <f t="shared" si="1"/>
        <v>0</v>
      </c>
      <c r="H21" s="263"/>
    </row>
    <row r="22" spans="1:8" ht="15" thickBot="1" x14ac:dyDescent="0.3">
      <c r="A22" s="118"/>
      <c r="B22" s="291" t="s">
        <v>105</v>
      </c>
      <c r="C22" s="292"/>
      <c r="D22" s="293"/>
      <c r="E22" s="28"/>
      <c r="F22" s="29">
        <v>0</v>
      </c>
      <c r="G22" s="136">
        <f t="shared" si="1"/>
        <v>0</v>
      </c>
      <c r="H22" s="264"/>
    </row>
    <row r="23" spans="1:8" s="35" customFormat="1" ht="18" thickBot="1" x14ac:dyDescent="0.35">
      <c r="A23" s="137"/>
      <c r="B23" s="279" t="s">
        <v>30</v>
      </c>
      <c r="C23" s="280"/>
      <c r="D23" s="280"/>
      <c r="E23" s="280"/>
      <c r="F23" s="281"/>
      <c r="G23" s="138">
        <f>SUBTOTAL(9,G9:G22)</f>
        <v>0</v>
      </c>
      <c r="H23" s="139"/>
    </row>
    <row r="24" spans="1:8" x14ac:dyDescent="0.25">
      <c r="A24" s="140"/>
    </row>
  </sheetData>
  <sheetProtection algorithmName="SHA-512" hashValue="ilLLBsgwz/HslG/45n5KXuKR0ot4Woph+OusWuay253w/BTEWlji7/oLuvr5sEsxBmUzZaflPmmYR4eC9jq4GQ==" saltValue="D/23exMbqHVcxgrf86UcjA==" spinCount="100000" sheet="1"/>
  <mergeCells count="14">
    <mergeCell ref="B23:F23"/>
    <mergeCell ref="B16:D16"/>
    <mergeCell ref="B17:D17"/>
    <mergeCell ref="B18:D18"/>
    <mergeCell ref="B19:D19"/>
    <mergeCell ref="B20:D20"/>
    <mergeCell ref="B21:D21"/>
    <mergeCell ref="B22:D22"/>
    <mergeCell ref="H16:H22"/>
    <mergeCell ref="B9:D9"/>
    <mergeCell ref="B13:D13"/>
    <mergeCell ref="B11:D11"/>
    <mergeCell ref="B15:G15"/>
    <mergeCell ref="B12:D1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3"/>
  <sheetViews>
    <sheetView topLeftCell="A4" zoomScale="90" zoomScaleNormal="90" workbookViewId="0">
      <selection activeCell="D17" sqref="D17"/>
    </sheetView>
  </sheetViews>
  <sheetFormatPr defaultColWidth="9.109375" defaultRowHeight="13.8" x14ac:dyDescent="0.3"/>
  <cols>
    <col min="1" max="1" width="9.109375" style="78"/>
    <col min="2" max="2" width="43.33203125" style="78" customWidth="1"/>
    <col min="3" max="3" width="51.33203125" style="78" customWidth="1"/>
    <col min="4" max="4" width="16.109375" style="78" customWidth="1"/>
    <col min="5" max="5" width="17.44140625" style="78" customWidth="1"/>
    <col min="6" max="6" width="23.77734375" style="78" customWidth="1"/>
    <col min="7" max="7" width="113.33203125" style="78" bestFit="1" customWidth="1"/>
    <col min="8" max="8" width="53" style="78" customWidth="1"/>
    <col min="9" max="16384" width="9.109375" style="78"/>
  </cols>
  <sheetData>
    <row r="1" spans="1:13" ht="17.399999999999999" x14ac:dyDescent="0.3">
      <c r="A1" s="253" t="s">
        <v>148</v>
      </c>
      <c r="B1" s="253"/>
      <c r="C1" s="32"/>
    </row>
    <row r="2" spans="1:13" x14ac:dyDescent="0.3">
      <c r="A2" s="73" t="s">
        <v>101</v>
      </c>
    </row>
    <row r="3" spans="1:13" x14ac:dyDescent="0.3">
      <c r="A3" s="73" t="s">
        <v>114</v>
      </c>
    </row>
    <row r="4" spans="1:13" x14ac:dyDescent="0.3">
      <c r="A4" s="73" t="s">
        <v>3</v>
      </c>
    </row>
    <row r="5" spans="1:13" x14ac:dyDescent="0.3">
      <c r="A5" s="73" t="s">
        <v>27</v>
      </c>
    </row>
    <row r="6" spans="1:13" x14ac:dyDescent="0.3">
      <c r="A6" s="73" t="s">
        <v>102</v>
      </c>
    </row>
    <row r="7" spans="1:13" ht="14.4" thickBot="1" x14ac:dyDescent="0.35"/>
    <row r="8" spans="1:13" ht="25.2" customHeight="1" thickBot="1" x14ac:dyDescent="0.35">
      <c r="A8" s="304" t="s">
        <v>149</v>
      </c>
      <c r="B8" s="305"/>
      <c r="C8" s="305"/>
      <c r="D8" s="305"/>
      <c r="E8" s="305"/>
      <c r="F8" s="306"/>
      <c r="G8" s="111"/>
    </row>
    <row r="9" spans="1:13" ht="18" customHeight="1" thickBot="1" x14ac:dyDescent="0.35">
      <c r="A9" s="118"/>
      <c r="B9" s="144" t="s">
        <v>32</v>
      </c>
      <c r="C9" s="143"/>
      <c r="D9" s="145" t="s">
        <v>29</v>
      </c>
      <c r="E9" s="146" t="s">
        <v>34</v>
      </c>
      <c r="F9" s="145" t="s">
        <v>30</v>
      </c>
      <c r="G9" s="147" t="s">
        <v>47</v>
      </c>
    </row>
    <row r="10" spans="1:13" ht="28.2" thickBot="1" x14ac:dyDescent="0.35">
      <c r="A10" s="118"/>
      <c r="B10" s="313" t="str">
        <f>'2. Eenheidsprijzen'!A9</f>
        <v xml:space="preserve">ANPR-camera incl. Router </v>
      </c>
      <c r="C10" s="309"/>
      <c r="D10" s="148">
        <v>70</v>
      </c>
      <c r="E10" s="10">
        <f>'2. Eenheidsprijzen'!B9</f>
        <v>0</v>
      </c>
      <c r="F10" s="10">
        <f t="shared" ref="F10" si="0">D10*E10</f>
        <v>0</v>
      </c>
      <c r="G10" s="149" t="s">
        <v>179</v>
      </c>
      <c r="I10" s="150"/>
      <c r="J10" s="150"/>
      <c r="K10" s="150"/>
      <c r="L10" s="150"/>
      <c r="M10" s="150"/>
    </row>
    <row r="11" spans="1:13" ht="18" customHeight="1" thickBot="1" x14ac:dyDescent="0.35">
      <c r="A11" s="118"/>
      <c r="B11" s="144" t="s">
        <v>33</v>
      </c>
      <c r="C11" s="143"/>
      <c r="D11" s="129" t="s">
        <v>29</v>
      </c>
      <c r="E11" s="130" t="s">
        <v>34</v>
      </c>
      <c r="F11" s="131" t="s">
        <v>30</v>
      </c>
      <c r="G11" s="117" t="s">
        <v>47</v>
      </c>
      <c r="I11" s="151"/>
      <c r="J11" s="150"/>
      <c r="K11" s="150"/>
      <c r="L11" s="150"/>
      <c r="M11" s="150"/>
    </row>
    <row r="12" spans="1:13" ht="18" customHeight="1" x14ac:dyDescent="0.3">
      <c r="A12" s="118"/>
      <c r="B12" s="259" t="str">
        <f>'2. Eenheidsprijzen'!A21</f>
        <v>Installatie ANPR camera op mast/portaal</v>
      </c>
      <c r="C12" s="309"/>
      <c r="D12" s="148">
        <f>D$10</f>
        <v>70</v>
      </c>
      <c r="E12" s="10">
        <f>'2. Eenheidsprijzen'!B21</f>
        <v>0</v>
      </c>
      <c r="F12" s="10">
        <f t="shared" ref="F12:F20" si="1">D12*E12</f>
        <v>0</v>
      </c>
      <c r="G12" s="152"/>
      <c r="I12" s="150"/>
      <c r="J12" s="150"/>
      <c r="K12" s="150"/>
      <c r="L12" s="150"/>
      <c r="M12" s="150"/>
    </row>
    <row r="13" spans="1:13" ht="18" customHeight="1" x14ac:dyDescent="0.3">
      <c r="A13" s="118"/>
      <c r="B13" s="294" t="str">
        <f>'2. Eenheidsprijzen'!A22</f>
        <v>Opstellen As-builtdocumentatie per locatie</v>
      </c>
      <c r="C13" s="295"/>
      <c r="D13" s="153">
        <v>70</v>
      </c>
      <c r="E13" s="125">
        <f>'2. Eenheidsprijzen'!B22</f>
        <v>0</v>
      </c>
      <c r="F13" s="125"/>
      <c r="G13" s="154"/>
      <c r="I13" s="150"/>
      <c r="J13" s="150"/>
      <c r="K13" s="150"/>
      <c r="L13" s="150"/>
      <c r="M13" s="150"/>
    </row>
    <row r="14" spans="1:13" ht="18" customHeight="1" x14ac:dyDescent="0.3">
      <c r="A14" s="118"/>
      <c r="B14" s="257" t="str">
        <f>'2. Eenheidsprijzen'!A24</f>
        <v>Installatie Cent-R-kast</v>
      </c>
      <c r="C14" s="296"/>
      <c r="D14" s="153">
        <v>70</v>
      </c>
      <c r="E14" s="125">
        <f>'2. Eenheidsprijzen'!B24</f>
        <v>0</v>
      </c>
      <c r="F14" s="12">
        <f t="shared" si="1"/>
        <v>0</v>
      </c>
      <c r="G14" s="154"/>
      <c r="I14" s="150"/>
      <c r="J14" s="150"/>
      <c r="K14" s="150"/>
      <c r="L14" s="150"/>
      <c r="M14" s="150"/>
    </row>
    <row r="15" spans="1:13" ht="18" customHeight="1" x14ac:dyDescent="0.3">
      <c r="A15" s="118"/>
      <c r="B15" s="257" t="str">
        <f>'2. Eenheidsprijzen'!A27</f>
        <v>Aanbrengen aarding via aardpen (max. 1,5 Ohm)</v>
      </c>
      <c r="C15" s="296"/>
      <c r="D15" s="153">
        <v>70</v>
      </c>
      <c r="E15" s="125">
        <f>'2. Eenheidsprijzen'!B27</f>
        <v>0</v>
      </c>
      <c r="F15" s="12">
        <f t="shared" ref="F15" si="2">D15*E15</f>
        <v>0</v>
      </c>
      <c r="G15" s="154"/>
      <c r="I15" s="150"/>
      <c r="J15" s="150"/>
      <c r="K15" s="150"/>
      <c r="L15" s="150"/>
      <c r="M15" s="150"/>
    </row>
    <row r="16" spans="1:13" ht="18" customHeight="1" x14ac:dyDescent="0.3">
      <c r="A16" s="118"/>
      <c r="B16" s="257" t="str">
        <f>'2. Eenheidsprijzen'!A14</f>
        <v>Gecertificeerd slot bovenste compartiment Cent-R kast</v>
      </c>
      <c r="C16" s="296"/>
      <c r="D16" s="153">
        <v>70</v>
      </c>
      <c r="E16" s="124">
        <f>'2. Eenheidsprijzen'!B14</f>
        <v>0</v>
      </c>
      <c r="F16" s="125">
        <f t="shared" si="1"/>
        <v>0</v>
      </c>
      <c r="G16" s="154"/>
      <c r="I16" s="150"/>
      <c r="J16" s="150"/>
      <c r="K16" s="150"/>
      <c r="L16" s="150"/>
      <c r="M16" s="150"/>
    </row>
    <row r="17" spans="1:13" ht="18" customHeight="1" x14ac:dyDescent="0.3">
      <c r="A17" s="118"/>
      <c r="B17" s="255" t="str">
        <f>'2. Eenheidsprijzen'!A29</f>
        <v>Hoogwerker dagdeel</v>
      </c>
      <c r="C17" s="310"/>
      <c r="D17" s="141"/>
      <c r="E17" s="155">
        <f>'2. Eenheidsprijzen'!B29</f>
        <v>0</v>
      </c>
      <c r="F17" s="12">
        <f t="shared" si="1"/>
        <v>0</v>
      </c>
      <c r="G17" s="156"/>
      <c r="I17" s="150"/>
      <c r="J17" s="150"/>
      <c r="K17" s="150"/>
      <c r="L17" s="150"/>
      <c r="M17" s="150"/>
    </row>
    <row r="18" spans="1:13" ht="18" customHeight="1" x14ac:dyDescent="0.3">
      <c r="A18" s="118"/>
      <c r="B18" s="255" t="str">
        <f>'2. Eenheidsprijzen'!A30</f>
        <v xml:space="preserve">Hoogwerker dag </v>
      </c>
      <c r="C18" s="310"/>
      <c r="D18" s="141"/>
      <c r="E18" s="155">
        <f>'2. Eenheidsprijzen'!B30</f>
        <v>0</v>
      </c>
      <c r="F18" s="12">
        <f t="shared" si="1"/>
        <v>0</v>
      </c>
      <c r="G18" s="157"/>
      <c r="H18" s="150"/>
      <c r="I18" s="150"/>
      <c r="J18" s="150"/>
      <c r="K18" s="150"/>
      <c r="L18" s="150"/>
      <c r="M18" s="150"/>
    </row>
    <row r="19" spans="1:13" ht="18" customHeight="1" x14ac:dyDescent="0.3">
      <c r="A19" s="118"/>
      <c r="B19" s="255" t="str">
        <f>'2. Eenheidsprijzen'!A51</f>
        <v>Verkeersmaatregelen CROW96b o.b.v. figuur 1200-serie zoals 1201 of 1221</v>
      </c>
      <c r="C19" s="310"/>
      <c r="D19" s="122">
        <v>30</v>
      </c>
      <c r="E19" s="155">
        <f>'2. Eenheidsprijzen'!B51</f>
        <v>0</v>
      </c>
      <c r="F19" s="12">
        <f t="shared" si="1"/>
        <v>0</v>
      </c>
      <c r="G19" s="297" t="s">
        <v>180</v>
      </c>
    </row>
    <row r="20" spans="1:13" ht="18" customHeight="1" thickBot="1" x14ac:dyDescent="0.35">
      <c r="A20" s="118"/>
      <c r="B20" s="255" t="str">
        <f>'2. Eenheidsprijzen'!A52</f>
        <v>Verkeersmaatregelen CROW96b o.b.v. figuur 1300-serie zoals 1301 of 1306</v>
      </c>
      <c r="C20" s="310"/>
      <c r="D20" s="122">
        <v>4</v>
      </c>
      <c r="E20" s="155">
        <f>'2. Eenheidsprijzen'!B52</f>
        <v>0</v>
      </c>
      <c r="F20" s="12">
        <f t="shared" si="1"/>
        <v>0</v>
      </c>
      <c r="G20" s="298"/>
    </row>
    <row r="21" spans="1:13" ht="18" customHeight="1" thickBot="1" x14ac:dyDescent="0.35">
      <c r="A21" s="118"/>
      <c r="B21" s="144" t="s">
        <v>31</v>
      </c>
      <c r="C21" s="143"/>
      <c r="D21" s="129" t="s">
        <v>29</v>
      </c>
      <c r="E21" s="130" t="s">
        <v>34</v>
      </c>
      <c r="F21" s="131" t="s">
        <v>30</v>
      </c>
      <c r="G21" s="143"/>
    </row>
    <row r="22" spans="1:13" ht="18" customHeight="1" x14ac:dyDescent="0.3">
      <c r="A22" s="118"/>
      <c r="B22" s="311" t="str">
        <f>'2. Eenheidsprijzen'!A40</f>
        <v>1 uur projectleider gedurende reguliere tijden</v>
      </c>
      <c r="C22" s="312"/>
      <c r="D22" s="142"/>
      <c r="E22" s="155">
        <f>'2. Eenheidsprijzen'!B40</f>
        <v>0</v>
      </c>
      <c r="F22" s="125">
        <f>D22*E22</f>
        <v>0</v>
      </c>
      <c r="G22" s="154"/>
    </row>
    <row r="23" spans="1:13" ht="18" customHeight="1" thickBot="1" x14ac:dyDescent="0.35">
      <c r="A23" s="118"/>
      <c r="B23" s="311" t="s">
        <v>42</v>
      </c>
      <c r="C23" s="312"/>
      <c r="D23" s="153">
        <v>70</v>
      </c>
      <c r="E23" s="155">
        <f>'2. Eenheidsprijzen'!B22</f>
        <v>0</v>
      </c>
      <c r="F23" s="125">
        <f t="shared" ref="F23" si="3">D23*E23</f>
        <v>0</v>
      </c>
      <c r="G23" s="154"/>
    </row>
    <row r="24" spans="1:13" s="3" customFormat="1" ht="14.4" thickBot="1" x14ac:dyDescent="0.3">
      <c r="A24" s="118"/>
      <c r="B24" s="128" t="s">
        <v>103</v>
      </c>
      <c r="C24" s="158"/>
      <c r="D24" s="129" t="s">
        <v>29</v>
      </c>
      <c r="E24" s="130" t="s">
        <v>34</v>
      </c>
      <c r="F24" s="131" t="s">
        <v>30</v>
      </c>
      <c r="G24" s="159"/>
    </row>
    <row r="25" spans="1:13" ht="31.5" customHeight="1" thickBot="1" x14ac:dyDescent="0.35">
      <c r="A25" s="127"/>
      <c r="B25" s="307" t="s">
        <v>155</v>
      </c>
      <c r="C25" s="308"/>
      <c r="D25" s="308"/>
      <c r="E25" s="308"/>
      <c r="F25" s="308"/>
      <c r="G25" s="160"/>
    </row>
    <row r="26" spans="1:13" ht="15" customHeight="1" x14ac:dyDescent="0.3">
      <c r="A26" s="127"/>
      <c r="B26" s="302" t="s">
        <v>105</v>
      </c>
      <c r="C26" s="303"/>
      <c r="D26" s="41"/>
      <c r="E26" s="21">
        <v>0</v>
      </c>
      <c r="F26" s="161">
        <f t="shared" ref="F26:F32" si="4">E26*D26</f>
        <v>0</v>
      </c>
      <c r="G26" s="262" t="s">
        <v>61</v>
      </c>
    </row>
    <row r="27" spans="1:13" ht="15" customHeight="1" x14ac:dyDescent="0.3">
      <c r="A27" s="127"/>
      <c r="B27" s="288" t="s">
        <v>105</v>
      </c>
      <c r="C27" s="290"/>
      <c r="D27" s="20"/>
      <c r="E27" s="21">
        <v>0</v>
      </c>
      <c r="F27" s="134">
        <f t="shared" si="4"/>
        <v>0</v>
      </c>
      <c r="G27" s="263"/>
    </row>
    <row r="28" spans="1:13" ht="15" customHeight="1" x14ac:dyDescent="0.3">
      <c r="A28" s="127"/>
      <c r="B28" s="288" t="s">
        <v>105</v>
      </c>
      <c r="C28" s="290"/>
      <c r="D28" s="20"/>
      <c r="E28" s="21">
        <v>0</v>
      </c>
      <c r="F28" s="134">
        <f t="shared" si="4"/>
        <v>0</v>
      </c>
      <c r="G28" s="263"/>
    </row>
    <row r="29" spans="1:13" ht="15" customHeight="1" x14ac:dyDescent="0.3">
      <c r="A29" s="127"/>
      <c r="B29" s="288" t="s">
        <v>105</v>
      </c>
      <c r="C29" s="290"/>
      <c r="D29" s="20"/>
      <c r="E29" s="21">
        <v>0</v>
      </c>
      <c r="F29" s="134">
        <f t="shared" si="4"/>
        <v>0</v>
      </c>
      <c r="G29" s="263"/>
    </row>
    <row r="30" spans="1:13" ht="15" customHeight="1" x14ac:dyDescent="0.3">
      <c r="A30" s="127"/>
      <c r="B30" s="288" t="s">
        <v>105</v>
      </c>
      <c r="C30" s="290"/>
      <c r="D30" s="24"/>
      <c r="E30" s="25">
        <v>0</v>
      </c>
      <c r="F30" s="134">
        <f t="shared" si="4"/>
        <v>0</v>
      </c>
      <c r="G30" s="263"/>
    </row>
    <row r="31" spans="1:13" ht="15" customHeight="1" x14ac:dyDescent="0.3">
      <c r="A31" s="127"/>
      <c r="B31" s="51" t="s">
        <v>105</v>
      </c>
      <c r="C31" s="49"/>
      <c r="D31" s="18"/>
      <c r="E31" s="19">
        <v>0</v>
      </c>
      <c r="F31" s="135">
        <f t="shared" si="4"/>
        <v>0</v>
      </c>
      <c r="G31" s="263"/>
    </row>
    <row r="32" spans="1:13" ht="15.75" customHeight="1" thickBot="1" x14ac:dyDescent="0.35">
      <c r="A32" s="127"/>
      <c r="B32" s="53" t="s">
        <v>105</v>
      </c>
      <c r="C32" s="54"/>
      <c r="D32" s="42"/>
      <c r="E32" s="29">
        <v>0</v>
      </c>
      <c r="F32" s="136">
        <f t="shared" si="4"/>
        <v>0</v>
      </c>
      <c r="G32" s="264"/>
    </row>
    <row r="33" spans="1:7" s="71" customFormat="1" ht="18" thickBot="1" x14ac:dyDescent="0.35">
      <c r="A33" s="162"/>
      <c r="B33" s="299" t="s">
        <v>30</v>
      </c>
      <c r="C33" s="300"/>
      <c r="D33" s="300"/>
      <c r="E33" s="301"/>
      <c r="F33" s="163">
        <f>SUM(F10:F32)</f>
        <v>0</v>
      </c>
      <c r="G33" s="164"/>
    </row>
  </sheetData>
  <sheetProtection algorithmName="SHA-512" hashValue="teOnCqC3HxPusF+fbrXP0HoSu4Fzvnv2GIfWJt0T2fHxxVCbJvppoZNJakVY8MLK/6DVDI9ABG8wD6nAirSUBw==" saltValue="eoY5Wn4Rsf7KnW9zpXYUGw==" spinCount="100000" sheet="1"/>
  <mergeCells count="23">
    <mergeCell ref="B33:E33"/>
    <mergeCell ref="B26:C26"/>
    <mergeCell ref="B27:C27"/>
    <mergeCell ref="A1:B1"/>
    <mergeCell ref="A8:F8"/>
    <mergeCell ref="B25:F25"/>
    <mergeCell ref="B12:C12"/>
    <mergeCell ref="B17:C17"/>
    <mergeCell ref="B18:C18"/>
    <mergeCell ref="B19:C19"/>
    <mergeCell ref="B22:C22"/>
    <mergeCell ref="B23:C23"/>
    <mergeCell ref="B10:C10"/>
    <mergeCell ref="B16:C16"/>
    <mergeCell ref="B14:C14"/>
    <mergeCell ref="B20:C20"/>
    <mergeCell ref="B13:C13"/>
    <mergeCell ref="B28:C28"/>
    <mergeCell ref="B29:C29"/>
    <mergeCell ref="G26:G32"/>
    <mergeCell ref="B30:C30"/>
    <mergeCell ref="B15:C15"/>
    <mergeCell ref="G19:G2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8"/>
  <sheetViews>
    <sheetView zoomScale="90" zoomScaleNormal="90" workbookViewId="0">
      <selection activeCell="B21" sqref="B21"/>
    </sheetView>
  </sheetViews>
  <sheetFormatPr defaultColWidth="9.109375" defaultRowHeight="13.8" x14ac:dyDescent="0.3"/>
  <cols>
    <col min="1" max="1" width="9.109375" style="78"/>
    <col min="2" max="2" width="93" style="78" customWidth="1"/>
    <col min="3" max="3" width="16.88671875" style="78" customWidth="1"/>
    <col min="4" max="4" width="17" style="78" customWidth="1"/>
    <col min="5" max="5" width="21.88671875" style="78" customWidth="1"/>
    <col min="6" max="6" width="47" style="78" customWidth="1"/>
    <col min="7" max="16384" width="9.109375" style="78"/>
  </cols>
  <sheetData>
    <row r="1" spans="1:6" s="71" customFormat="1" ht="17.399999999999999" x14ac:dyDescent="0.3">
      <c r="A1" s="253" t="s">
        <v>119</v>
      </c>
      <c r="B1" s="253"/>
    </row>
    <row r="2" spans="1:6" x14ac:dyDescent="0.3">
      <c r="A2" s="73" t="s">
        <v>12</v>
      </c>
    </row>
    <row r="3" spans="1:6" x14ac:dyDescent="0.3">
      <c r="A3" s="73" t="s">
        <v>46</v>
      </c>
    </row>
    <row r="4" spans="1:6" x14ac:dyDescent="0.3">
      <c r="A4" s="73" t="s">
        <v>3</v>
      </c>
    </row>
    <row r="5" spans="1:6" x14ac:dyDescent="0.3">
      <c r="A5" s="73" t="s">
        <v>27</v>
      </c>
    </row>
    <row r="6" spans="1:6" ht="14.4" thickBot="1" x14ac:dyDescent="0.35"/>
    <row r="7" spans="1:6" ht="22.8" customHeight="1" thickBot="1" x14ac:dyDescent="0.35">
      <c r="A7" s="165" t="s">
        <v>88</v>
      </c>
      <c r="B7" s="166"/>
      <c r="C7" s="167"/>
      <c r="D7" s="324"/>
      <c r="E7" s="324"/>
      <c r="F7" s="325"/>
    </row>
    <row r="8" spans="1:6" ht="14.4" thickBot="1" x14ac:dyDescent="0.35">
      <c r="A8" s="168"/>
      <c r="B8" s="169" t="s">
        <v>89</v>
      </c>
      <c r="C8" s="170" t="s">
        <v>34</v>
      </c>
      <c r="D8" s="170" t="s">
        <v>29</v>
      </c>
      <c r="E8" s="171" t="s">
        <v>30</v>
      </c>
      <c r="F8" s="172" t="s">
        <v>16</v>
      </c>
    </row>
    <row r="9" spans="1:6" ht="27.6" x14ac:dyDescent="0.3">
      <c r="A9" s="173"/>
      <c r="B9" s="174" t="str">
        <f>'2. Eenheidsprijzen'!A58</f>
        <v>Beheer en al het Onderhoud van 1 ANPR-camera op jaarbasis (ongeacht mast of portaal) incl. eventuele licentiekosten</v>
      </c>
      <c r="C9" s="175">
        <f>'2. Eenheidsprijzen'!B58</f>
        <v>0</v>
      </c>
      <c r="D9" s="176">
        <v>160</v>
      </c>
      <c r="E9" s="177">
        <f t="shared" ref="E9:E11" si="0">C9*D9</f>
        <v>0</v>
      </c>
      <c r="F9" s="178" t="s">
        <v>181</v>
      </c>
    </row>
    <row r="10" spans="1:6" x14ac:dyDescent="0.3">
      <c r="A10" s="173"/>
      <c r="B10" s="174" t="str">
        <f>'2. Eenheidsprijzen'!A59</f>
        <v>Beheer en al het Onderhoud van de ANPR-server op jaarbasis incl. eventuele licentiekosten</v>
      </c>
      <c r="C10" s="179">
        <f>'2. Eenheidsprijzen'!B59</f>
        <v>0</v>
      </c>
      <c r="D10" s="176">
        <v>1</v>
      </c>
      <c r="E10" s="180">
        <f t="shared" si="0"/>
        <v>0</v>
      </c>
      <c r="F10" s="181"/>
    </row>
    <row r="11" spans="1:6" ht="14.4" thickBot="1" x14ac:dyDescent="0.35">
      <c r="A11" s="173"/>
      <c r="B11" s="174" t="str">
        <f>'2. Eenheidsprijzen'!A60</f>
        <v>Basiskosten servicedesk, standby-kosten storingsdienst, storingsmanagement, etc.</v>
      </c>
      <c r="C11" s="179">
        <f>'2. Eenheidsprijzen'!B60</f>
        <v>0</v>
      </c>
      <c r="D11" s="182">
        <v>1</v>
      </c>
      <c r="E11" s="180">
        <f t="shared" si="0"/>
        <v>0</v>
      </c>
      <c r="F11" s="183"/>
    </row>
    <row r="12" spans="1:6" ht="15" thickBot="1" x14ac:dyDescent="0.35">
      <c r="A12" s="173"/>
      <c r="B12" s="320" t="s">
        <v>35</v>
      </c>
      <c r="C12" s="321"/>
      <c r="D12" s="322"/>
      <c r="E12" s="184">
        <f>SUBTOTAL(9,E9:E10)</f>
        <v>0</v>
      </c>
      <c r="F12" s="181"/>
    </row>
    <row r="13" spans="1:6" ht="14.4" thickBot="1" x14ac:dyDescent="0.35">
      <c r="A13" s="173"/>
      <c r="B13" s="113" t="s">
        <v>36</v>
      </c>
      <c r="C13" s="129" t="s">
        <v>37</v>
      </c>
      <c r="D13" s="129" t="s">
        <v>29</v>
      </c>
      <c r="E13" s="185" t="s">
        <v>30</v>
      </c>
      <c r="F13" s="115" t="s">
        <v>16</v>
      </c>
    </row>
    <row r="14" spans="1:6" x14ac:dyDescent="0.3">
      <c r="A14" s="186"/>
      <c r="B14" s="187" t="str">
        <f>'2. Eenheidsprijzen'!A65</f>
        <v>Rapportages op jaarbasis</v>
      </c>
      <c r="C14" s="175">
        <f>'2. Eenheidsprijzen'!B65</f>
        <v>0</v>
      </c>
      <c r="D14" s="188">
        <v>1</v>
      </c>
      <c r="E14" s="175">
        <f>C14*D14</f>
        <v>0</v>
      </c>
      <c r="F14" s="181"/>
    </row>
    <row r="15" spans="1:6" ht="14.4" thickBot="1" x14ac:dyDescent="0.35">
      <c r="A15" s="186"/>
      <c r="B15" s="189" t="str">
        <f>'2. Eenheidsprijzen'!A66</f>
        <v>Overleggen op jaarbasis</v>
      </c>
      <c r="C15" s="190">
        <f>'2. Eenheidsprijzen'!B66</f>
        <v>0</v>
      </c>
      <c r="D15" s="191">
        <v>1</v>
      </c>
      <c r="E15" s="192">
        <f>C15*D15</f>
        <v>0</v>
      </c>
      <c r="F15" s="181"/>
    </row>
    <row r="16" spans="1:6" ht="15" thickBot="1" x14ac:dyDescent="0.35">
      <c r="A16" s="173"/>
      <c r="B16" s="320" t="s">
        <v>38</v>
      </c>
      <c r="C16" s="321"/>
      <c r="D16" s="322"/>
      <c r="E16" s="193">
        <f>SUBTOTAL(9,E14:E15)</f>
        <v>0</v>
      </c>
      <c r="F16" s="194"/>
    </row>
    <row r="17" spans="1:6" ht="14.4" thickBot="1" x14ac:dyDescent="0.35">
      <c r="A17" s="127"/>
      <c r="B17" s="128" t="s">
        <v>103</v>
      </c>
      <c r="C17" s="195" t="s">
        <v>34</v>
      </c>
      <c r="D17" s="195" t="s">
        <v>29</v>
      </c>
      <c r="E17" s="185" t="s">
        <v>30</v>
      </c>
      <c r="F17" s="115" t="s">
        <v>16</v>
      </c>
    </row>
    <row r="18" spans="1:6" ht="30" customHeight="1" thickBot="1" x14ac:dyDescent="0.35">
      <c r="A18" s="127"/>
      <c r="B18" s="274" t="s">
        <v>92</v>
      </c>
      <c r="C18" s="275"/>
      <c r="D18" s="275"/>
      <c r="E18" s="323"/>
      <c r="F18" s="189"/>
    </row>
    <row r="19" spans="1:6" ht="14.4" x14ac:dyDescent="0.3">
      <c r="A19" s="127"/>
      <c r="B19" s="52" t="s">
        <v>106</v>
      </c>
      <c r="C19" s="19">
        <v>0</v>
      </c>
      <c r="D19" s="18"/>
      <c r="E19" s="12">
        <f t="shared" ref="E19:E25" si="1">C19*D19</f>
        <v>0</v>
      </c>
      <c r="F19" s="187"/>
    </row>
    <row r="20" spans="1:6" ht="14.4" x14ac:dyDescent="0.3">
      <c r="A20" s="127"/>
      <c r="B20" s="52" t="s">
        <v>106</v>
      </c>
      <c r="C20" s="21">
        <v>0</v>
      </c>
      <c r="D20" s="20"/>
      <c r="E20" s="12">
        <f t="shared" si="1"/>
        <v>0</v>
      </c>
      <c r="F20" s="194"/>
    </row>
    <row r="21" spans="1:6" ht="14.4" x14ac:dyDescent="0.3">
      <c r="A21" s="127"/>
      <c r="B21" s="52" t="s">
        <v>106</v>
      </c>
      <c r="C21" s="21">
        <v>0</v>
      </c>
      <c r="D21" s="20"/>
      <c r="E21" s="12">
        <f t="shared" si="1"/>
        <v>0</v>
      </c>
      <c r="F21" s="194"/>
    </row>
    <row r="22" spans="1:6" ht="14.4" x14ac:dyDescent="0.3">
      <c r="A22" s="127"/>
      <c r="B22" s="52" t="s">
        <v>106</v>
      </c>
      <c r="C22" s="21">
        <v>0</v>
      </c>
      <c r="D22" s="20"/>
      <c r="E22" s="12">
        <f t="shared" si="1"/>
        <v>0</v>
      </c>
      <c r="F22" s="194"/>
    </row>
    <row r="23" spans="1:6" ht="14.4" x14ac:dyDescent="0.3">
      <c r="A23" s="127"/>
      <c r="B23" s="52" t="s">
        <v>106</v>
      </c>
      <c r="C23" s="25">
        <v>0</v>
      </c>
      <c r="D23" s="24"/>
      <c r="E23" s="12">
        <f t="shared" si="1"/>
        <v>0</v>
      </c>
      <c r="F23" s="194"/>
    </row>
    <row r="24" spans="1:6" ht="14.4" x14ac:dyDescent="0.3">
      <c r="A24" s="127"/>
      <c r="B24" s="52" t="s">
        <v>106</v>
      </c>
      <c r="C24" s="19">
        <v>0</v>
      </c>
      <c r="D24" s="18"/>
      <c r="E24" s="125">
        <f t="shared" si="1"/>
        <v>0</v>
      </c>
      <c r="F24" s="194"/>
    </row>
    <row r="25" spans="1:6" ht="15" thickBot="1" x14ac:dyDescent="0.35">
      <c r="A25" s="127"/>
      <c r="B25" s="52" t="s">
        <v>106</v>
      </c>
      <c r="C25" s="21">
        <v>0</v>
      </c>
      <c r="D25" s="20"/>
      <c r="E25" s="196">
        <f t="shared" si="1"/>
        <v>0</v>
      </c>
      <c r="F25" s="189"/>
    </row>
    <row r="26" spans="1:6" ht="15" thickBot="1" x14ac:dyDescent="0.35">
      <c r="A26" s="173"/>
      <c r="B26" s="320" t="s">
        <v>107</v>
      </c>
      <c r="C26" s="321"/>
      <c r="D26" s="322"/>
      <c r="E26" s="184">
        <f>SUBTOTAL(9,E19:E25)</f>
        <v>0</v>
      </c>
      <c r="F26" s="187"/>
    </row>
    <row r="27" spans="1:6" ht="14.4" thickBot="1" x14ac:dyDescent="0.35">
      <c r="A27" s="197"/>
      <c r="B27" s="314" t="s">
        <v>73</v>
      </c>
      <c r="C27" s="315"/>
      <c r="D27" s="316"/>
      <c r="E27" s="198">
        <f>SUBTOTAL(9,E9:E26)</f>
        <v>0</v>
      </c>
      <c r="F27" s="194"/>
    </row>
    <row r="28" spans="1:6" s="71" customFormat="1" ht="18" thickBot="1" x14ac:dyDescent="0.35">
      <c r="A28" s="199"/>
      <c r="B28" s="317" t="s">
        <v>72</v>
      </c>
      <c r="C28" s="318"/>
      <c r="D28" s="319"/>
      <c r="E28" s="200">
        <f>E27*7</f>
        <v>0</v>
      </c>
      <c r="F28" s="201"/>
    </row>
  </sheetData>
  <sheetProtection algorithmName="SHA-512" hashValue="bzKzXm5ibxRXpurTkhpybz30iASUnTFBNZf029IJka/AZeRsGFpOk12ViPPOBU9R7BvybSmB2NwZXw1IwRCP7g==" saltValue="mUzjhkD2xAi8NY57pMtznA==" spinCount="100000" sheet="1"/>
  <mergeCells count="8">
    <mergeCell ref="B27:D27"/>
    <mergeCell ref="B28:D28"/>
    <mergeCell ref="A1:B1"/>
    <mergeCell ref="B26:D26"/>
    <mergeCell ref="B18:E18"/>
    <mergeCell ref="B12:D12"/>
    <mergeCell ref="B16:D16"/>
    <mergeCell ref="D7:F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26"/>
  <sheetViews>
    <sheetView tabSelected="1" zoomScale="90" zoomScaleNormal="90" workbookViewId="0">
      <selection activeCell="B29" sqref="B29"/>
    </sheetView>
  </sheetViews>
  <sheetFormatPr defaultColWidth="9.109375" defaultRowHeight="13.8" x14ac:dyDescent="0.3"/>
  <cols>
    <col min="1" max="1" width="9.109375" style="78"/>
    <col min="2" max="2" width="79.5546875" style="78" customWidth="1"/>
    <col min="3" max="3" width="17.88671875" style="78" customWidth="1"/>
    <col min="4" max="4" width="17" style="78" customWidth="1"/>
    <col min="5" max="5" width="22.77734375" style="78" customWidth="1"/>
    <col min="6" max="6" width="60.6640625" style="78" customWidth="1"/>
    <col min="7" max="7" width="63.44140625" style="78" bestFit="1" customWidth="1"/>
    <col min="8" max="16384" width="9.109375" style="78"/>
  </cols>
  <sheetData>
    <row r="1" spans="1:7" s="71" customFormat="1" ht="17.399999999999999" x14ac:dyDescent="0.3">
      <c r="A1" s="253" t="s">
        <v>120</v>
      </c>
      <c r="B1" s="253"/>
    </row>
    <row r="2" spans="1:7" x14ac:dyDescent="0.3">
      <c r="A2" s="73" t="s">
        <v>12</v>
      </c>
    </row>
    <row r="3" spans="1:7" x14ac:dyDescent="0.3">
      <c r="A3" s="73" t="s">
        <v>3</v>
      </c>
    </row>
    <row r="4" spans="1:7" x14ac:dyDescent="0.3">
      <c r="A4" s="73" t="s">
        <v>46</v>
      </c>
    </row>
    <row r="5" spans="1:7" x14ac:dyDescent="0.3">
      <c r="A5" s="73" t="s">
        <v>54</v>
      </c>
    </row>
    <row r="6" spans="1:7" ht="14.4" thickBot="1" x14ac:dyDescent="0.35"/>
    <row r="7" spans="1:7" ht="22.2" customHeight="1" thickBot="1" x14ac:dyDescent="0.35">
      <c r="A7" s="304" t="s">
        <v>168</v>
      </c>
      <c r="B7" s="326"/>
      <c r="C7" s="326"/>
      <c r="D7" s="202"/>
      <c r="E7" s="203"/>
    </row>
    <row r="8" spans="1:7" ht="14.4" thickBot="1" x14ac:dyDescent="0.35">
      <c r="A8" s="204"/>
      <c r="B8" s="128" t="s">
        <v>48</v>
      </c>
      <c r="C8" s="146" t="s">
        <v>15</v>
      </c>
      <c r="D8" s="146" t="s">
        <v>29</v>
      </c>
      <c r="E8" s="146" t="s">
        <v>30</v>
      </c>
      <c r="F8" s="147" t="s">
        <v>16</v>
      </c>
    </row>
    <row r="9" spans="1:7" ht="27.6" x14ac:dyDescent="0.3">
      <c r="A9" s="173"/>
      <c r="B9" s="205" t="s">
        <v>142</v>
      </c>
      <c r="C9" s="55">
        <v>0</v>
      </c>
      <c r="D9" s="206">
        <v>5</v>
      </c>
      <c r="E9" s="45">
        <f>C9*D9</f>
        <v>0</v>
      </c>
      <c r="F9" s="207" t="s">
        <v>83</v>
      </c>
      <c r="G9" s="208"/>
    </row>
    <row r="10" spans="1:7" x14ac:dyDescent="0.3">
      <c r="A10" s="173"/>
      <c r="B10" s="209" t="s">
        <v>67</v>
      </c>
      <c r="C10" s="25">
        <v>0</v>
      </c>
      <c r="D10" s="210">
        <v>35</v>
      </c>
      <c r="E10" s="43">
        <f>C10*D10</f>
        <v>0</v>
      </c>
      <c r="F10" s="194" t="s">
        <v>158</v>
      </c>
      <c r="G10" s="208"/>
    </row>
    <row r="11" spans="1:7" ht="27.6" x14ac:dyDescent="0.3">
      <c r="A11" s="173"/>
      <c r="B11" s="209" t="s">
        <v>143</v>
      </c>
      <c r="C11" s="25">
        <v>0</v>
      </c>
      <c r="D11" s="210">
        <v>50</v>
      </c>
      <c r="E11" s="39">
        <f>C11*D11</f>
        <v>0</v>
      </c>
      <c r="F11" s="207" t="s">
        <v>83</v>
      </c>
      <c r="G11" s="208"/>
    </row>
    <row r="12" spans="1:7" ht="27.6" x14ac:dyDescent="0.3">
      <c r="A12" s="173"/>
      <c r="B12" s="209" t="s">
        <v>144</v>
      </c>
      <c r="C12" s="25">
        <v>0</v>
      </c>
      <c r="D12" s="210">
        <v>50</v>
      </c>
      <c r="E12" s="43">
        <f>C12*D12</f>
        <v>0</v>
      </c>
      <c r="F12" s="194" t="s">
        <v>83</v>
      </c>
      <c r="G12" s="208"/>
    </row>
    <row r="13" spans="1:7" ht="28.2" thickBot="1" x14ac:dyDescent="0.35">
      <c r="A13" s="173"/>
      <c r="B13" s="211" t="s">
        <v>145</v>
      </c>
      <c r="C13" s="29">
        <v>0</v>
      </c>
      <c r="D13" s="212">
        <v>40</v>
      </c>
      <c r="E13" s="40">
        <f t="shared" ref="E13:E17" si="0">C13*D13</f>
        <v>0</v>
      </c>
      <c r="F13" s="207" t="s">
        <v>83</v>
      </c>
    </row>
    <row r="14" spans="1:7" ht="14.4" thickBot="1" x14ac:dyDescent="0.35">
      <c r="A14" s="213"/>
      <c r="B14" s="128" t="s">
        <v>167</v>
      </c>
      <c r="C14" s="146" t="s">
        <v>15</v>
      </c>
      <c r="D14" s="146" t="s">
        <v>29</v>
      </c>
      <c r="E14" s="146" t="s">
        <v>30</v>
      </c>
      <c r="F14" s="147" t="s">
        <v>16</v>
      </c>
    </row>
    <row r="15" spans="1:7" x14ac:dyDescent="0.3">
      <c r="A15" s="173"/>
      <c r="B15" s="214" t="s">
        <v>169</v>
      </c>
      <c r="C15" s="25">
        <v>0</v>
      </c>
      <c r="D15" s="210">
        <v>1</v>
      </c>
      <c r="E15" s="39">
        <f t="shared" si="0"/>
        <v>0</v>
      </c>
      <c r="F15" s="207" t="s">
        <v>177</v>
      </c>
    </row>
    <row r="16" spans="1:7" x14ac:dyDescent="0.3">
      <c r="A16" s="173"/>
      <c r="B16" s="215" t="s">
        <v>150</v>
      </c>
      <c r="C16" s="25">
        <v>0</v>
      </c>
      <c r="D16" s="210">
        <v>1</v>
      </c>
      <c r="E16" s="39">
        <f t="shared" si="0"/>
        <v>0</v>
      </c>
      <c r="F16" s="207" t="s">
        <v>176</v>
      </c>
    </row>
    <row r="17" spans="1:7" ht="14.4" thickBot="1" x14ac:dyDescent="0.35">
      <c r="A17" s="173"/>
      <c r="B17" s="216" t="s">
        <v>151</v>
      </c>
      <c r="C17" s="25">
        <v>0</v>
      </c>
      <c r="D17" s="212">
        <v>1</v>
      </c>
      <c r="E17" s="40">
        <f t="shared" si="0"/>
        <v>0</v>
      </c>
      <c r="F17" s="207" t="s">
        <v>176</v>
      </c>
    </row>
    <row r="18" spans="1:7" ht="14.4" thickBot="1" x14ac:dyDescent="0.35">
      <c r="A18" s="213"/>
      <c r="B18" s="128" t="s">
        <v>57</v>
      </c>
      <c r="C18" s="146" t="s">
        <v>15</v>
      </c>
      <c r="D18" s="146" t="s">
        <v>29</v>
      </c>
      <c r="E18" s="146" t="s">
        <v>30</v>
      </c>
      <c r="F18" s="147" t="s">
        <v>16</v>
      </c>
    </row>
    <row r="19" spans="1:7" x14ac:dyDescent="0.3">
      <c r="A19" s="173"/>
      <c r="B19" s="205" t="s">
        <v>58</v>
      </c>
      <c r="C19" s="55">
        <v>0</v>
      </c>
      <c r="D19" s="206">
        <v>1</v>
      </c>
      <c r="E19" s="45">
        <f>C19*D19</f>
        <v>0</v>
      </c>
      <c r="F19" s="207"/>
    </row>
    <row r="20" spans="1:7" ht="14.4" thickBot="1" x14ac:dyDescent="0.35">
      <c r="A20" s="173"/>
      <c r="B20" s="217" t="s">
        <v>113</v>
      </c>
      <c r="C20" s="21">
        <v>0</v>
      </c>
      <c r="D20" s="218">
        <v>5</v>
      </c>
      <c r="E20" s="46">
        <f t="shared" ref="E20" si="1">C20*D20</f>
        <v>0</v>
      </c>
      <c r="F20" s="189"/>
    </row>
    <row r="21" spans="1:7" ht="14.4" thickBot="1" x14ac:dyDescent="0.35">
      <c r="A21" s="213"/>
      <c r="B21" s="128" t="s">
        <v>59</v>
      </c>
      <c r="C21" s="146" t="s">
        <v>15</v>
      </c>
      <c r="D21" s="146" t="s">
        <v>29</v>
      </c>
      <c r="E21" s="146" t="s">
        <v>30</v>
      </c>
      <c r="F21" s="147" t="s">
        <v>16</v>
      </c>
    </row>
    <row r="22" spans="1:7" x14ac:dyDescent="0.3">
      <c r="A22" s="173"/>
      <c r="B22" s="205" t="s">
        <v>76</v>
      </c>
      <c r="C22" s="55">
        <v>0</v>
      </c>
      <c r="D22" s="206">
        <v>1</v>
      </c>
      <c r="E22" s="47">
        <f>C22*D22</f>
        <v>0</v>
      </c>
      <c r="F22" s="207"/>
    </row>
    <row r="23" spans="1:7" ht="14.4" thickBot="1" x14ac:dyDescent="0.35">
      <c r="A23" s="173"/>
      <c r="B23" s="211" t="s">
        <v>84</v>
      </c>
      <c r="C23" s="29">
        <v>0</v>
      </c>
      <c r="D23" s="212">
        <v>7</v>
      </c>
      <c r="E23" s="40">
        <f t="shared" ref="E23" si="2">C23*D23</f>
        <v>0</v>
      </c>
      <c r="F23" s="219" t="s">
        <v>68</v>
      </c>
    </row>
    <row r="24" spans="1:7" ht="14.4" thickBot="1" x14ac:dyDescent="0.35">
      <c r="A24" s="173"/>
      <c r="B24" s="128" t="s">
        <v>136</v>
      </c>
      <c r="C24" s="146" t="s">
        <v>15</v>
      </c>
      <c r="D24" s="146" t="s">
        <v>29</v>
      </c>
      <c r="E24" s="146" t="s">
        <v>30</v>
      </c>
      <c r="F24" s="147" t="s">
        <v>16</v>
      </c>
    </row>
    <row r="25" spans="1:7" ht="14.4" thickBot="1" x14ac:dyDescent="0.35">
      <c r="A25" s="173"/>
      <c r="B25" s="220" t="s">
        <v>147</v>
      </c>
      <c r="C25" s="67">
        <v>0</v>
      </c>
      <c r="D25" s="221">
        <v>1</v>
      </c>
      <c r="E25" s="68">
        <f>C25*D25</f>
        <v>0</v>
      </c>
      <c r="F25" s="194" t="s">
        <v>178</v>
      </c>
    </row>
    <row r="26" spans="1:7" s="71" customFormat="1" ht="18" thickBot="1" x14ac:dyDescent="0.35">
      <c r="A26" s="199"/>
      <c r="B26" s="222" t="s">
        <v>56</v>
      </c>
      <c r="C26" s="223"/>
      <c r="D26" s="224"/>
      <c r="E26" s="225">
        <f>SUBTOTAL(9,E9:E25)</f>
        <v>0</v>
      </c>
      <c r="F26" s="226"/>
      <c r="G26" s="70"/>
    </row>
  </sheetData>
  <sheetProtection algorithmName="SHA-512" hashValue="NfmYFhIasq/2Z9SpeBHltq20y5MpFYhBOcGnSlCbszg3cQp1llKFS6Rjj7pqBKl3vJsrqx2nwAS/U4KFut3Wyg==" saltValue="4EQdudfxb+Hvo+SInK76ow==" spinCount="100000" sheet="1"/>
  <mergeCells count="2">
    <mergeCell ref="A1:B1"/>
    <mergeCell ref="A7:C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16"/>
  <sheetViews>
    <sheetView zoomScale="90" zoomScaleNormal="90" workbookViewId="0">
      <selection activeCell="B38" sqref="B37:B38"/>
    </sheetView>
  </sheetViews>
  <sheetFormatPr defaultColWidth="9.109375" defaultRowHeight="13.8" x14ac:dyDescent="0.25"/>
  <cols>
    <col min="1" max="1" width="9.109375" style="227"/>
    <col min="2" max="2" width="83.5546875" style="227" customWidth="1"/>
    <col min="3" max="4" width="23.5546875" style="227" customWidth="1"/>
    <col min="5" max="5" width="21.88671875" style="227" customWidth="1"/>
    <col min="6" max="6" width="15.6640625" style="227" customWidth="1"/>
    <col min="7" max="7" width="41.5546875" style="227" bestFit="1" customWidth="1"/>
    <col min="8" max="8" width="36.44140625" style="227" customWidth="1"/>
    <col min="9" max="16384" width="9.109375" style="227"/>
  </cols>
  <sheetData>
    <row r="1" spans="1:8" s="35" customFormat="1" ht="17.399999999999999" x14ac:dyDescent="0.3">
      <c r="A1" s="327" t="s">
        <v>121</v>
      </c>
      <c r="B1" s="327"/>
    </row>
    <row r="2" spans="1:8" x14ac:dyDescent="0.25">
      <c r="A2" s="73" t="s">
        <v>12</v>
      </c>
      <c r="B2" s="3"/>
      <c r="C2" s="3"/>
      <c r="D2" s="3"/>
      <c r="E2" s="3"/>
      <c r="F2" s="3"/>
      <c r="G2" s="3"/>
      <c r="H2" s="3"/>
    </row>
    <row r="3" spans="1:8" x14ac:dyDescent="0.25">
      <c r="A3" s="73" t="s">
        <v>3</v>
      </c>
      <c r="B3" s="3"/>
      <c r="C3" s="3"/>
      <c r="D3" s="3"/>
      <c r="E3" s="3"/>
      <c r="F3" s="3"/>
      <c r="G3" s="3"/>
      <c r="H3" s="3"/>
    </row>
    <row r="4" spans="1:8" s="3" customFormat="1" x14ac:dyDescent="0.25">
      <c r="A4" s="73" t="s">
        <v>55</v>
      </c>
    </row>
    <row r="5" spans="1:8" ht="14.4" thickBot="1" x14ac:dyDescent="0.3">
      <c r="A5" s="3"/>
      <c r="B5" s="3"/>
      <c r="C5" s="3"/>
      <c r="D5" s="3"/>
      <c r="E5" s="3"/>
      <c r="F5" s="3"/>
    </row>
    <row r="6" spans="1:8" s="78" customFormat="1" ht="24" customHeight="1" thickBot="1" x14ac:dyDescent="0.3">
      <c r="A6" s="304" t="s">
        <v>71</v>
      </c>
      <c r="B6" s="326"/>
      <c r="C6" s="326"/>
      <c r="D6" s="202"/>
      <c r="E6" s="203"/>
      <c r="F6" s="3"/>
      <c r="G6" s="3"/>
    </row>
    <row r="7" spans="1:8" ht="14.4" thickBot="1" x14ac:dyDescent="0.3">
      <c r="A7" s="168"/>
      <c r="B7" s="113" t="s">
        <v>74</v>
      </c>
      <c r="C7" s="115" t="s">
        <v>15</v>
      </c>
      <c r="D7" s="115" t="s">
        <v>29</v>
      </c>
      <c r="E7" s="115" t="s">
        <v>30</v>
      </c>
      <c r="F7" s="3"/>
      <c r="G7" s="3"/>
    </row>
    <row r="8" spans="1:8" ht="27.6" x14ac:dyDescent="0.25">
      <c r="A8" s="186"/>
      <c r="B8" s="228" t="s">
        <v>122</v>
      </c>
      <c r="C8" s="56">
        <v>0</v>
      </c>
      <c r="D8" s="229">
        <v>25</v>
      </c>
      <c r="E8" s="34">
        <f t="shared" ref="E8:E14" si="0">C8*D8</f>
        <v>0</v>
      </c>
      <c r="F8" s="3"/>
      <c r="G8" s="3"/>
    </row>
    <row r="9" spans="1:8" x14ac:dyDescent="0.25">
      <c r="A9" s="186"/>
      <c r="B9" s="230" t="s">
        <v>49</v>
      </c>
      <c r="C9" s="25">
        <v>0</v>
      </c>
      <c r="D9" s="210">
        <v>25</v>
      </c>
      <c r="E9" s="39">
        <f t="shared" si="0"/>
        <v>0</v>
      </c>
      <c r="F9" s="3"/>
      <c r="G9" s="3"/>
    </row>
    <row r="10" spans="1:8" x14ac:dyDescent="0.25">
      <c r="A10" s="186"/>
      <c r="B10" s="230" t="s">
        <v>50</v>
      </c>
      <c r="C10" s="25">
        <v>0</v>
      </c>
      <c r="D10" s="210">
        <v>25</v>
      </c>
      <c r="E10" s="39">
        <f t="shared" si="0"/>
        <v>0</v>
      </c>
      <c r="F10" s="3"/>
      <c r="G10" s="3"/>
    </row>
    <row r="11" spans="1:8" ht="27.6" x14ac:dyDescent="0.25">
      <c r="A11" s="186"/>
      <c r="B11" s="230" t="s">
        <v>123</v>
      </c>
      <c r="C11" s="25">
        <v>0</v>
      </c>
      <c r="D11" s="210">
        <v>10</v>
      </c>
      <c r="E11" s="39">
        <f t="shared" si="0"/>
        <v>0</v>
      </c>
      <c r="F11" s="231"/>
      <c r="G11" s="3"/>
    </row>
    <row r="12" spans="1:8" x14ac:dyDescent="0.25">
      <c r="A12" s="186"/>
      <c r="B12" s="230" t="s">
        <v>124</v>
      </c>
      <c r="C12" s="25">
        <v>0</v>
      </c>
      <c r="D12" s="210">
        <v>5</v>
      </c>
      <c r="E12" s="39">
        <f t="shared" si="0"/>
        <v>0</v>
      </c>
      <c r="F12" s="231"/>
      <c r="G12" s="3"/>
    </row>
    <row r="13" spans="1:8" x14ac:dyDescent="0.25">
      <c r="A13" s="186"/>
      <c r="B13" s="230" t="s">
        <v>51</v>
      </c>
      <c r="C13" s="25">
        <v>0</v>
      </c>
      <c r="D13" s="210">
        <v>60</v>
      </c>
      <c r="E13" s="39">
        <f t="shared" si="0"/>
        <v>0</v>
      </c>
      <c r="F13" s="231"/>
      <c r="G13" s="232"/>
    </row>
    <row r="14" spans="1:8" ht="14.4" thickBot="1" x14ac:dyDescent="0.3">
      <c r="A14" s="186"/>
      <c r="B14" s="233" t="s">
        <v>52</v>
      </c>
      <c r="C14" s="29">
        <v>0</v>
      </c>
      <c r="D14" s="212">
        <v>10</v>
      </c>
      <c r="E14" s="40">
        <f t="shared" si="0"/>
        <v>0</v>
      </c>
      <c r="F14" s="231"/>
      <c r="G14" s="232"/>
      <c r="H14" s="3"/>
    </row>
    <row r="15" spans="1:8" s="35" customFormat="1" ht="18" thickBot="1" x14ac:dyDescent="0.35">
      <c r="A15" s="234"/>
      <c r="B15" s="317" t="s">
        <v>125</v>
      </c>
      <c r="C15" s="318"/>
      <c r="D15" s="318"/>
      <c r="E15" s="69">
        <f>SUBTOTAL(9,E8:E14)</f>
        <v>0</v>
      </c>
      <c r="F15" s="235"/>
      <c r="G15" s="236"/>
    </row>
    <row r="16" spans="1:8" x14ac:dyDescent="0.25">
      <c r="A16" s="3"/>
      <c r="B16" s="3"/>
      <c r="C16" s="3"/>
      <c r="D16" s="3"/>
      <c r="E16" s="3"/>
      <c r="F16" s="3"/>
      <c r="G16" s="237"/>
    </row>
  </sheetData>
  <sheetProtection algorithmName="SHA-512" hashValue="P9U6VQ6wzTp4sL0K7tVb+eXEmD+bpOVSaAzWkiWPsaJ1YJxDcaO+2pZIPHnKJ8odan30kOmI5eNotx8JwCsgpA==" saltValue="DnHBxriEx50v5B+ZqmFjXQ==" spinCount="100000" sheet="1"/>
  <mergeCells count="3">
    <mergeCell ref="B15:D15"/>
    <mergeCell ref="A6:C6"/>
    <mergeCell ref="A1:B1"/>
  </mergeCells>
  <pageMargins left="0.7" right="0.7" top="0.75" bottom="0.75" header="0.3" footer="0.3"/>
  <pageSetup paperSize="9" orientation="portrait" r:id="rId1"/>
  <ignoredErrors>
    <ignoredError sqref="E8"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b65d3e5-d030-4808-b025-0180329e7bfa">
      <Terms xmlns="http://schemas.microsoft.com/office/infopath/2007/PartnerControls"/>
    </lcf76f155ced4ddcb4097134ff3c332f>
    <TaxCatchAll xmlns="56ae57e7-b846-417f-82d5-16afff380b8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D7818D38280864C82CCA7BCFA6CB615" ma:contentTypeVersion="10" ma:contentTypeDescription="Een nieuw document maken." ma:contentTypeScope="" ma:versionID="1f5bdfb0f1d1735b6893c33c6bf91272">
  <xsd:schema xmlns:xsd="http://www.w3.org/2001/XMLSchema" xmlns:xs="http://www.w3.org/2001/XMLSchema" xmlns:p="http://schemas.microsoft.com/office/2006/metadata/properties" xmlns:ns2="db65d3e5-d030-4808-b025-0180329e7bfa" xmlns:ns3="56ae57e7-b846-417f-82d5-16afff380b8c" targetNamespace="http://schemas.microsoft.com/office/2006/metadata/properties" ma:root="true" ma:fieldsID="4b994f453f116f139057363ae98bfbd5" ns2:_="" ns3:_="">
    <xsd:import namespace="db65d3e5-d030-4808-b025-0180329e7bfa"/>
    <xsd:import namespace="56ae57e7-b846-417f-82d5-16afff380b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65d3e5-d030-4808-b025-0180329e7b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425ec6a0-244e-4cb9-ab66-ebcbcfe305d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6ae57e7-b846-417f-82d5-16afff380b8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c185972-b7aa-4b26-b1fd-71e9cb2b2e80}" ma:internalName="TaxCatchAll" ma:showField="CatchAllData" ma:web="56ae57e7-b846-417f-82d5-16afff380b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A23F12-1488-4398-8674-2E3405A12212}">
  <ds:schemaRefs>
    <ds:schemaRef ds:uri="http://purl.org/dc/elements/1.1/"/>
    <ds:schemaRef ds:uri="http://schemas.microsoft.com/office/2006/metadata/properties"/>
    <ds:schemaRef ds:uri="49e2eeca-f310-4768-b7c1-e01158c10bb1"/>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26226da2-351d-4bd3-a29c-5d3556abc376"/>
    <ds:schemaRef ds:uri="http://www.w3.org/XML/1998/namespace"/>
    <ds:schemaRef ds:uri="http://purl.org/dc/terms/"/>
  </ds:schemaRefs>
</ds:datastoreItem>
</file>

<file path=customXml/itemProps2.xml><?xml version="1.0" encoding="utf-8"?>
<ds:datastoreItem xmlns:ds="http://schemas.openxmlformats.org/officeDocument/2006/customXml" ds:itemID="{E46293D2-A96D-464E-BE85-52533FC99220}"/>
</file>

<file path=customXml/itemProps3.xml><?xml version="1.0" encoding="utf-8"?>
<ds:datastoreItem xmlns:ds="http://schemas.openxmlformats.org/officeDocument/2006/customXml" ds:itemID="{95F57F00-DD0F-4897-BEF6-72981786DC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1. Fictieve prijsopgave</vt:lpstr>
      <vt:lpstr>2. Eenheidsprijzen</vt:lpstr>
      <vt:lpstr>3. PoC, ANPR-server</vt:lpstr>
      <vt:lpstr>4. Milieuzone</vt:lpstr>
      <vt:lpstr>5. Beheer &amp; Onderhoud</vt:lpstr>
      <vt:lpstr>6. Optionele uitvraag</vt:lpstr>
      <vt:lpstr>7. Huur </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Prijzenblad</dc:title>
  <dc:creator>Jurgen den Hartog</dc:creator>
  <cp:lastModifiedBy>Jurgen den Hartog</cp:lastModifiedBy>
  <cp:revision/>
  <dcterms:created xsi:type="dcterms:W3CDTF">2010-10-05T07:52:29Z</dcterms:created>
  <dcterms:modified xsi:type="dcterms:W3CDTF">2026-02-11T10:00:21Z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0x010100AD7818D38280864C82CCA7BCFA6CB615</vt:lpwstr>
  </property>
  <property fmtid="{D5CDD505-2E9C-101B-9397-08002B2CF9AE}" pid="3" name="MSIP_Label_ea871968-df67-4817-ac85-f4a5f5ebb5dd_Enabled">
    <vt:lpwstr>true</vt:lpwstr>
  </property>
  <property fmtid="{D5CDD505-2E9C-101B-9397-08002B2CF9AE}" pid="4" name="MSIP_Label_ea871968-df67-4817-ac85-f4a5f5ebb5dd_SetDate">
    <vt:lpwstr>2021-12-07T13:04:29Z</vt:lpwstr>
  </property>
  <property fmtid="{D5CDD505-2E9C-101B-9397-08002B2CF9AE}" pid="5" name="MSIP_Label_ea871968-df67-4817-ac85-f4a5f5ebb5dd_Method">
    <vt:lpwstr>Standard</vt:lpwstr>
  </property>
  <property fmtid="{D5CDD505-2E9C-101B-9397-08002B2CF9AE}" pid="6" name="MSIP_Label_ea871968-df67-4817-ac85-f4a5f5ebb5dd_Name">
    <vt:lpwstr>Bedrijfsvertrouwelijk</vt:lpwstr>
  </property>
  <property fmtid="{D5CDD505-2E9C-101B-9397-08002B2CF9AE}" pid="7" name="MSIP_Label_ea871968-df67-4817-ac85-f4a5f5ebb5dd_SiteId">
    <vt:lpwstr>49c4cd82-8f65-4d6a-9a3b-0ecd07c0cf5b</vt:lpwstr>
  </property>
  <property fmtid="{D5CDD505-2E9C-101B-9397-08002B2CF9AE}" pid="8" name="MSIP_Label_ea871968-df67-4817-ac85-f4a5f5ebb5dd_ActionId">
    <vt:lpwstr>a710a104-22e8-46ef-ac80-21bb9dae8bc5</vt:lpwstr>
  </property>
  <property fmtid="{D5CDD505-2E9C-101B-9397-08002B2CF9AE}" pid="9" name="MSIP_Label_ea871968-df67-4817-ac85-f4a5f5ebb5dd_ContentBits">
    <vt:lpwstr>0</vt:lpwstr>
  </property>
</Properties>
</file>