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paarnelanden.sharepoint.com/sites/Inkoop/Shared Documents/General/Aanbestedingen/Beheer Openbare Ruimte/Ecologisch maaibeheer/2026/05 Nota van Inlichtingen/Nota van Inlichtingen 2/"/>
    </mc:Choice>
  </mc:AlternateContent>
  <xr:revisionPtr revIDLastSave="679" documentId="8_{B5C48977-D70F-45A4-A89E-A460D7E7A2F3}" xr6:coauthVersionLast="47" xr6:coauthVersionMax="47" xr10:uidLastSave="{D9A4E01B-9FD5-46EF-AB36-D1C3FC1B62A5}"/>
  <bookViews>
    <workbookView xWindow="-120" yWindow="-120" windowWidth="29040" windowHeight="15720" xr2:uid="{735FE109-086F-47E0-A06A-FF8FC18BB1D1}"/>
  </bookViews>
  <sheets>
    <sheet name="Prijsopgave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M20" i="1"/>
  <c r="M19" i="1"/>
  <c r="M18" i="1"/>
  <c r="M17" i="1"/>
  <c r="I21" i="1"/>
  <c r="B13" i="1"/>
  <c r="E21" i="1"/>
  <c r="J22" i="1"/>
  <c r="M22" i="1" s="1"/>
  <c r="I19" i="1"/>
  <c r="I20" i="1"/>
  <c r="I18" i="1"/>
  <c r="E20" i="1"/>
  <c r="E19" i="1"/>
  <c r="E18" i="1"/>
  <c r="I17" i="1"/>
  <c r="M24" i="1" l="1"/>
  <c r="I23" i="1"/>
  <c r="J24" i="1"/>
</calcChain>
</file>

<file path=xl/sharedStrings.xml><?xml version="1.0" encoding="utf-8"?>
<sst xmlns="http://schemas.openxmlformats.org/spreadsheetml/2006/main" count="69" uniqueCount="52">
  <si>
    <t>Bijlage 4 Prijzenblad ecologisch maaibeheer</t>
  </si>
  <si>
    <t>Toelichting op het prijzenblad</t>
  </si>
  <si>
    <t>Prijs-code</t>
  </si>
  <si>
    <t>Beheergroep</t>
  </si>
  <si>
    <t xml:space="preserve">Omschrijving </t>
  </si>
  <si>
    <t>P1/P2</t>
  </si>
  <si>
    <t>Ruw gras / bermen (1x) + (2x)</t>
  </si>
  <si>
    <r>
      <t>Ruw gras en bermen bestaan uit hoger, ruiger grasland langs wegen, paden en watergangen. De vegetatie heeft een half natuurlijke structuur met beperkte kruiden en biedt basisdekking voor kleine fauna.</t>
    </r>
    <r>
      <rPr>
        <b/>
        <sz val="11"/>
        <color rgb="FF000000"/>
        <rFont val="Calibri"/>
        <charset val="1"/>
      </rPr>
      <t> </t>
    </r>
  </si>
  <si>
    <t>P3</t>
  </si>
  <si>
    <t>Hoge kruiden</t>
  </si>
  <si>
    <r>
      <t>Hoge kruiden zijn ruigtevegetaties met langer doorgroeiende kruiden en grassen, vaak in vochtige zones of langs houtige beplanting. De vegetatie heeft een meerjarige, structuurrijke opbouw met ecologische functies. Het maaibeheer van de hoge kruiden wordt gespreid uitgevoerd: in even jaren wordt het ene deel (~1/2) gemaaid, in oneven jaren het andere deel (~1/2).</t>
    </r>
    <r>
      <rPr>
        <b/>
        <sz val="11"/>
        <color rgb="FF000000"/>
        <rFont val="Calibri"/>
        <charset val="1"/>
      </rPr>
      <t> </t>
    </r>
  </si>
  <si>
    <t>P4</t>
  </si>
  <si>
    <t>Vlindergras</t>
  </si>
  <si>
    <r>
      <t>Vlindergras bestaat uit kruidenrijk grasland met een hoge aanwezigheid van bloeiende nectar- en waardplanten. De vegetatie groeit hoger door en ondersteunt een soortenrijke flora en fauna.</t>
    </r>
    <r>
      <rPr>
        <b/>
        <sz val="11"/>
        <color rgb="FF000000"/>
        <rFont val="Calibri"/>
        <family val="2"/>
      </rPr>
      <t> </t>
    </r>
  </si>
  <si>
    <t>P5</t>
  </si>
  <si>
    <t xml:space="preserve">Oever begroeiing </t>
  </si>
  <si>
    <r>
      <t>Oeverbegroeiing omvat hoge gras-, ruigte- en oeverplanten langs watergangen. De vegetatie draagt bij aan oeverstabiliteit en vormt een belangrijk leefgebied voor water- en oeverfauna.</t>
    </r>
    <r>
      <rPr>
        <b/>
        <sz val="11"/>
        <color rgb="FF000000"/>
        <rFont val="Calibri"/>
        <family val="2"/>
      </rPr>
      <t> </t>
    </r>
  </si>
  <si>
    <t>P6</t>
  </si>
  <si>
    <r>
      <t>Bijmaaien betreft het handmatig vrijhouden van obstakels zoals bankjes, prullenbakken, lichtmasten, palen, borden en, indien van toepassing zoals in Zandvoort bomen. Dit betreft locaties waar machinaal maaien niet mogelijk is en zorgt ervoor dat objecten toegankelijk, zichtbaar en vrij van begroeiing blijven.</t>
    </r>
    <r>
      <rPr>
        <b/>
        <sz val="11"/>
        <color rgb="FF000000"/>
        <rFont val="Calibri"/>
        <family val="2"/>
      </rPr>
      <t> </t>
    </r>
  </si>
  <si>
    <t>Haarlem</t>
  </si>
  <si>
    <t xml:space="preserve">Zandvoort </t>
  </si>
  <si>
    <t>Are</t>
  </si>
  <si>
    <t>Stuks</t>
  </si>
  <si>
    <t xml:space="preserve">Prijs-code </t>
  </si>
  <si>
    <t xml:space="preserve">Beheergroep </t>
  </si>
  <si>
    <t>Areaal in m2 - 2026</t>
  </si>
  <si>
    <t>Areaal steil 1:3 (taluds) indicatie in %</t>
  </si>
  <si>
    <t>Frequentie</t>
  </si>
  <si>
    <t xml:space="preserve">Indicatieve periode </t>
  </si>
  <si>
    <t>indicatieve eenheid totaal per maaiseizoen</t>
  </si>
  <si>
    <t>Prijseenheid (per are / stuks)</t>
  </si>
  <si>
    <t>Totaal prijs excl. btw</t>
  </si>
  <si>
    <t>P1</t>
  </si>
  <si>
    <t>Ruw gras / bermen (1x)</t>
  </si>
  <si>
    <t>-</t>
  </si>
  <si>
    <t xml:space="preserve">1x per jaar </t>
  </si>
  <si>
    <t>1. juni-juli</t>
  </si>
  <si>
    <t>P2</t>
  </si>
  <si>
    <t>Ruw gras / bermen (2x)</t>
  </si>
  <si>
    <t>2x per jaar (100%)</t>
  </si>
  <si>
    <t>1. juni-juli 2. eind sep. (afhankelijk v/h weer)</t>
  </si>
  <si>
    <t>1x per jaar (50% per ronde)</t>
  </si>
  <si>
    <t>1. vanaf oktober</t>
  </si>
  <si>
    <t>2x per jaar (50% per ronde)</t>
  </si>
  <si>
    <t>1. juli-aug 2. sep-okt.</t>
  </si>
  <si>
    <t>Oever begroeiing</t>
  </si>
  <si>
    <t>1x per jaar (100%)</t>
  </si>
  <si>
    <t>1. tussen 15 sep-1 nov</t>
  </si>
  <si>
    <t>Bijmaaien obstakels</t>
  </si>
  <si>
    <t>afvoeren (binnen 5 dagen) na maaien van het gras</t>
  </si>
  <si>
    <t>Totaal</t>
  </si>
  <si>
    <t xml:space="preserve">Dit prijzenblad kent één tabblad;
Iedere inschrijver mag slechts één aanbieding indienen. Het indienen van meerdere prijzenbladen of het wijzigen van het verstrekte prijzenblad, bijvoorbeeld door aanvullende verwijzingen of aanpassingen toe te voegen, is niet toegestaan. In dergelijke gevallen wordt de inschrijving automatisch terzijde gelegd;
Voor het tabblad geldt uitsluitend dat de 'Oranje' cellen invulbaar zijn. Deze dienen te worden ingevuld door de inschrijver;
De gevraagde eenheidsprijzen gelden per are of per stuk per maaiseizoen en zijn all‑in. Dit houdt in dat alle bijbehorende kosten volledig in de opgegeven prijs zijn opgenomen.
Alle prijzen zijn in euro's en exclusief btw.
All prijzen dienen in twee decimale achter de komme te worden opgegeven.
Inschrijver vult alleen de "roze" velden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</si>
</sst>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Aptos Narrow"/>
      <family val="2"/>
      <scheme val="minor"/>
    </font>
    <font>
      <b/>
      <sz val="11"/>
      <color theme="1"/>
      <name val="Aptos Narrow"/>
      <family val="2"/>
      <scheme val="minor"/>
    </font>
    <font>
      <sz val="11"/>
      <color theme="0"/>
      <name val="Aptos Narrow"/>
      <family val="2"/>
      <scheme val="minor"/>
    </font>
    <font>
      <b/>
      <sz val="16"/>
      <color theme="1"/>
      <name val="Aptos Narrow"/>
      <family val="2"/>
      <scheme val="minor"/>
    </font>
    <font>
      <b/>
      <sz val="14"/>
      <color theme="1"/>
      <name val="Aptos Narrow"/>
      <family val="2"/>
      <scheme val="minor"/>
    </font>
    <font>
      <sz val="11"/>
      <name val="Aptos Narrow"/>
      <family val="2"/>
      <scheme val="minor"/>
    </font>
    <font>
      <sz val="10"/>
      <color theme="1"/>
      <name val="Aptos Narrow"/>
      <family val="2"/>
      <scheme val="minor"/>
    </font>
    <font>
      <i/>
      <sz val="11"/>
      <color theme="1"/>
      <name val="Aptos Narrow"/>
      <family val="2"/>
      <scheme val="minor"/>
    </font>
    <font>
      <sz val="11"/>
      <color theme="1"/>
      <name val="Aptos Narrow"/>
      <family val="2"/>
      <scheme val="minor"/>
    </font>
    <font>
      <sz val="8"/>
      <name val="Aptos Narrow"/>
      <family val="2"/>
      <scheme val="minor"/>
    </font>
    <font>
      <b/>
      <sz val="11"/>
      <name val="Aptos Narrow"/>
      <family val="2"/>
      <scheme val="minor"/>
    </font>
    <font>
      <b/>
      <sz val="11"/>
      <color rgb="FF000000"/>
      <name val="Calibri"/>
      <charset val="1"/>
    </font>
    <font>
      <sz val="11"/>
      <color rgb="FF000000"/>
      <name val="Calibri"/>
      <charset val="1"/>
    </font>
    <font>
      <sz val="11"/>
      <color rgb="FF000000"/>
      <name val="Calibri"/>
      <family val="2"/>
    </font>
    <font>
      <b/>
      <sz val="11"/>
      <color rgb="FF000000"/>
      <name val="Calibri"/>
      <family val="2"/>
    </font>
    <font>
      <b/>
      <sz val="11"/>
      <color theme="2"/>
      <name val="Aptos Narrow"/>
      <family val="2"/>
      <scheme val="minor"/>
    </font>
    <font>
      <b/>
      <sz val="22"/>
      <color theme="1"/>
      <name val="Aptos Narrow"/>
      <family val="2"/>
      <scheme val="minor"/>
    </font>
    <font>
      <b/>
      <sz val="24"/>
      <color theme="0"/>
      <name val="Aptos Narrow"/>
      <family val="2"/>
      <scheme val="minor"/>
    </font>
    <font>
      <b/>
      <sz val="16"/>
      <color theme="0"/>
      <name val="Aptos Narrow"/>
      <family val="2"/>
      <scheme val="minor"/>
    </font>
  </fonts>
  <fills count="6">
    <fill>
      <patternFill patternType="none"/>
    </fill>
    <fill>
      <patternFill patternType="gray125"/>
    </fill>
    <fill>
      <patternFill patternType="solid">
        <fgColor theme="9" tint="-0.249977111117893"/>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s>
  <borders count="23">
    <border>
      <left/>
      <right/>
      <top/>
      <bottom/>
      <diagonal/>
    </border>
    <border>
      <left/>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90">
    <xf numFmtId="0" fontId="0" fillId="0" borderId="0" xfId="0"/>
    <xf numFmtId="0" fontId="0" fillId="0" borderId="0" xfId="0" applyAlignment="1">
      <alignment horizontal="right"/>
    </xf>
    <xf numFmtId="0" fontId="0" fillId="0" borderId="0" xfId="0" applyAlignment="1">
      <alignment horizontal="right" wrapText="1"/>
    </xf>
    <xf numFmtId="0" fontId="0" fillId="0" borderId="0" xfId="0" applyAlignment="1">
      <alignment wrapText="1"/>
    </xf>
    <xf numFmtId="0" fontId="0" fillId="0" borderId="1" xfId="0" applyBorder="1" applyAlignment="1">
      <alignment horizontal="right"/>
    </xf>
    <xf numFmtId="0" fontId="1" fillId="4" borderId="0" xfId="0" applyFont="1" applyFill="1" applyAlignment="1">
      <alignment wrapText="1"/>
    </xf>
    <xf numFmtId="0" fontId="6" fillId="0" borderId="2" xfId="0" applyFont="1" applyBorder="1" applyAlignment="1">
      <alignment horizontal="center"/>
    </xf>
    <xf numFmtId="0" fontId="6" fillId="0" borderId="3" xfId="0" applyFont="1" applyBorder="1" applyAlignment="1">
      <alignment horizontal="center"/>
    </xf>
    <xf numFmtId="3" fontId="1" fillId="0" borderId="4" xfId="0" applyNumberFormat="1" applyFont="1" applyBorder="1"/>
    <xf numFmtId="3" fontId="1" fillId="0" borderId="6" xfId="0" applyNumberFormat="1" applyFont="1" applyBorder="1"/>
    <xf numFmtId="0" fontId="0" fillId="0" borderId="5" xfId="0" applyBorder="1" applyAlignment="1">
      <alignment horizontal="center"/>
    </xf>
    <xf numFmtId="0" fontId="0" fillId="0" borderId="7" xfId="0" applyBorder="1" applyAlignment="1">
      <alignment horizontal="center"/>
    </xf>
    <xf numFmtId="3" fontId="1" fillId="0" borderId="9" xfId="0" applyNumberFormat="1" applyFont="1" applyBorder="1"/>
    <xf numFmtId="0" fontId="2" fillId="2" borderId="6" xfId="0" applyFont="1" applyFill="1" applyBorder="1" applyAlignment="1">
      <alignment wrapText="1"/>
    </xf>
    <xf numFmtId="0" fontId="2" fillId="2" borderId="7" xfId="0" applyFont="1" applyFill="1" applyBorder="1" applyAlignment="1">
      <alignment wrapText="1"/>
    </xf>
    <xf numFmtId="3" fontId="0" fillId="0" borderId="6" xfId="0" applyNumberFormat="1" applyBorder="1"/>
    <xf numFmtId="3" fontId="0" fillId="0" borderId="7" xfId="0" applyNumberFormat="1" applyBorder="1"/>
    <xf numFmtId="1" fontId="0" fillId="0" borderId="8" xfId="0" applyNumberFormat="1" applyBorder="1" applyAlignment="1">
      <alignment horizontal="right"/>
    </xf>
    <xf numFmtId="2" fontId="0" fillId="0" borderId="9" xfId="0" applyNumberFormat="1" applyBorder="1" applyAlignment="1">
      <alignment horizontal="center"/>
    </xf>
    <xf numFmtId="0" fontId="4" fillId="0" borderId="10" xfId="0" applyFont="1" applyBorder="1" applyAlignment="1">
      <alignment horizontal="center" vertical="top" wrapText="1"/>
    </xf>
    <xf numFmtId="3" fontId="0" fillId="0" borderId="12" xfId="0" applyNumberFormat="1" applyBorder="1"/>
    <xf numFmtId="1" fontId="0" fillId="0" borderId="11" xfId="0" applyNumberFormat="1" applyBorder="1" applyAlignment="1">
      <alignment horizontal="right"/>
    </xf>
    <xf numFmtId="9" fontId="0" fillId="0" borderId="7" xfId="1" applyFont="1" applyBorder="1"/>
    <xf numFmtId="9" fontId="0" fillId="0" borderId="7" xfId="1" applyFont="1" applyFill="1" applyBorder="1"/>
    <xf numFmtId="0" fontId="10" fillId="4" borderId="0" xfId="0" applyFont="1" applyFill="1" applyAlignment="1">
      <alignment wrapText="1"/>
    </xf>
    <xf numFmtId="0" fontId="0" fillId="5" borderId="0" xfId="0" applyFill="1" applyAlignment="1">
      <alignment horizontal="center" wrapText="1"/>
    </xf>
    <xf numFmtId="0" fontId="1" fillId="0" borderId="6" xfId="0" applyFont="1" applyBorder="1"/>
    <xf numFmtId="0" fontId="1" fillId="0" borderId="15" xfId="0" applyFont="1" applyBorder="1"/>
    <xf numFmtId="2" fontId="1" fillId="4" borderId="16" xfId="0" applyNumberFormat="1" applyFont="1" applyFill="1" applyBorder="1"/>
    <xf numFmtId="0" fontId="4" fillId="0" borderId="4" xfId="0" applyFont="1" applyBorder="1" applyAlignment="1">
      <alignment horizontal="center" vertical="top"/>
    </xf>
    <xf numFmtId="0" fontId="4" fillId="0" borderId="5" xfId="0" applyFont="1" applyBorder="1" applyAlignment="1">
      <alignment horizontal="center" vertical="top"/>
    </xf>
    <xf numFmtId="0" fontId="17" fillId="2" borderId="21" xfId="0" applyFont="1" applyFill="1" applyBorder="1" applyAlignment="1">
      <alignment horizontal="center"/>
    </xf>
    <xf numFmtId="0" fontId="17" fillId="2" borderId="0" xfId="0" applyFont="1" applyFill="1" applyBorder="1" applyAlignment="1">
      <alignment horizontal="center"/>
    </xf>
    <xf numFmtId="0" fontId="18" fillId="2" borderId="13" xfId="0" applyFont="1" applyFill="1" applyBorder="1" applyAlignment="1">
      <alignment horizontal="center" vertical="top"/>
    </xf>
    <xf numFmtId="0" fontId="0" fillId="0" borderId="13" xfId="0" applyFont="1" applyBorder="1" applyAlignment="1">
      <alignment horizontal="left" vertical="top" wrapText="1"/>
    </xf>
    <xf numFmtId="0" fontId="1" fillId="4" borderId="0" xfId="0" applyFont="1" applyFill="1" applyBorder="1"/>
    <xf numFmtId="0" fontId="12" fillId="0" borderId="0" xfId="0" applyFont="1" applyBorder="1" applyAlignment="1">
      <alignment horizontal="left" wrapText="1"/>
    </xf>
    <xf numFmtId="0" fontId="13" fillId="0" borderId="0" xfId="0" applyFont="1" applyBorder="1" applyAlignment="1">
      <alignment horizontal="left" wrapText="1"/>
    </xf>
    <xf numFmtId="0" fontId="13" fillId="0" borderId="0" xfId="0" applyFont="1" applyBorder="1" applyAlignment="1">
      <alignment horizontal="left" vertical="top" wrapText="1"/>
    </xf>
    <xf numFmtId="0" fontId="1" fillId="0" borderId="4" xfId="0" applyFont="1" applyBorder="1"/>
    <xf numFmtId="0" fontId="1" fillId="4" borderId="14" xfId="0" applyFont="1" applyFill="1" applyBorder="1"/>
    <xf numFmtId="0" fontId="13" fillId="0" borderId="14" xfId="0" applyFont="1" applyBorder="1" applyAlignment="1">
      <alignment horizontal="left" vertical="top" wrapText="1"/>
    </xf>
    <xf numFmtId="0" fontId="12" fillId="0" borderId="14" xfId="0" applyFont="1" applyBorder="1" applyAlignment="1">
      <alignment horizontal="left" vertical="top" wrapText="1"/>
    </xf>
    <xf numFmtId="0" fontId="12" fillId="0" borderId="5" xfId="0" applyFont="1" applyBorder="1" applyAlignment="1">
      <alignment horizontal="left" vertical="top" wrapText="1"/>
    </xf>
    <xf numFmtId="0" fontId="12" fillId="0" borderId="7" xfId="0" applyFont="1" applyBorder="1" applyAlignment="1">
      <alignment horizontal="left" wrapText="1"/>
    </xf>
    <xf numFmtId="0" fontId="13" fillId="0" borderId="7" xfId="0" applyFont="1" applyBorder="1" applyAlignment="1">
      <alignment horizontal="left" wrapText="1"/>
    </xf>
    <xf numFmtId="0" fontId="13" fillId="0" borderId="7" xfId="0" applyFont="1" applyBorder="1" applyAlignment="1">
      <alignment horizontal="left" vertical="top" wrapText="1"/>
    </xf>
    <xf numFmtId="0" fontId="13" fillId="0" borderId="16" xfId="0" applyFont="1" applyBorder="1" applyAlignment="1">
      <alignment horizontal="left" wrapText="1"/>
    </xf>
    <xf numFmtId="0" fontId="13" fillId="0" borderId="17" xfId="0" applyFont="1" applyBorder="1" applyAlignment="1">
      <alignment horizontal="left" wrapText="1"/>
    </xf>
    <xf numFmtId="0" fontId="15" fillId="2" borderId="2" xfId="0" applyFont="1" applyFill="1" applyBorder="1" applyAlignment="1">
      <alignment horizontal="left"/>
    </xf>
    <xf numFmtId="0" fontId="15" fillId="2" borderId="18" xfId="0" applyFont="1" applyFill="1" applyBorder="1"/>
    <xf numFmtId="0" fontId="15" fillId="2" borderId="18" xfId="0" applyFont="1" applyFill="1" applyBorder="1" applyAlignment="1">
      <alignment horizontal="left"/>
    </xf>
    <xf numFmtId="0" fontId="15" fillId="2" borderId="3" xfId="0" applyFont="1" applyFill="1" applyBorder="1" applyAlignment="1">
      <alignment horizontal="left"/>
    </xf>
    <xf numFmtId="44" fontId="1" fillId="4" borderId="19" xfId="0" applyNumberFormat="1" applyFont="1" applyFill="1" applyBorder="1"/>
    <xf numFmtId="44" fontId="1" fillId="4" borderId="20" xfId="0" applyNumberFormat="1" applyFont="1" applyFill="1" applyBorder="1"/>
    <xf numFmtId="0" fontId="0" fillId="5" borderId="0" xfId="0" applyFill="1" applyAlignment="1">
      <alignment wrapText="1"/>
    </xf>
    <xf numFmtId="0" fontId="0" fillId="5" borderId="0" xfId="0" applyFill="1"/>
    <xf numFmtId="0" fontId="6" fillId="5" borderId="0" xfId="0" applyFont="1" applyFill="1" applyAlignment="1">
      <alignment horizontal="right"/>
    </xf>
    <xf numFmtId="44" fontId="0" fillId="5" borderId="0" xfId="0" applyNumberFormat="1" applyFill="1"/>
    <xf numFmtId="3" fontId="0" fillId="5" borderId="0" xfId="0" applyNumberFormat="1" applyFill="1"/>
    <xf numFmtId="0" fontId="5" fillId="5" borderId="0" xfId="0" applyFont="1" applyFill="1" applyAlignment="1">
      <alignment horizontal="right" vertical="top"/>
    </xf>
    <xf numFmtId="0" fontId="4" fillId="5" borderId="0" xfId="0" applyFont="1" applyFill="1" applyAlignment="1">
      <alignment wrapText="1"/>
    </xf>
    <xf numFmtId="0" fontId="3" fillId="5" borderId="0" xfId="0" applyFont="1" applyFill="1" applyAlignment="1">
      <alignment horizontal="left" vertical="top"/>
    </xf>
    <xf numFmtId="0" fontId="3" fillId="5" borderId="0" xfId="0" applyFont="1" applyFill="1" applyAlignment="1">
      <alignment vertical="top"/>
    </xf>
    <xf numFmtId="0" fontId="1" fillId="5" borderId="0" xfId="0" applyFont="1" applyFill="1" applyAlignment="1">
      <alignment horizontal="left" vertical="top"/>
    </xf>
    <xf numFmtId="0" fontId="3" fillId="5" borderId="0" xfId="0" applyFont="1" applyFill="1" applyAlignment="1">
      <alignment horizontal="center" vertical="top"/>
    </xf>
    <xf numFmtId="0" fontId="0" fillId="5" borderId="0" xfId="0" applyFill="1" applyBorder="1"/>
    <xf numFmtId="0" fontId="0" fillId="5" borderId="0" xfId="0" applyFill="1" applyAlignment="1">
      <alignment vertical="top"/>
    </xf>
    <xf numFmtId="0" fontId="16" fillId="5" borderId="0" xfId="0" applyFont="1" applyFill="1" applyAlignment="1">
      <alignment horizontal="left"/>
    </xf>
    <xf numFmtId="0" fontId="0" fillId="0" borderId="13" xfId="0" applyBorder="1"/>
    <xf numFmtId="0" fontId="0" fillId="0" borderId="12" xfId="0" applyBorder="1" applyAlignment="1">
      <alignment horizontal="left"/>
    </xf>
    <xf numFmtId="0" fontId="0" fillId="0" borderId="22" xfId="0" applyBorder="1" applyAlignment="1">
      <alignment horizontal="left"/>
    </xf>
    <xf numFmtId="0" fontId="2" fillId="2" borderId="2" xfId="0" applyFont="1" applyFill="1" applyBorder="1" applyAlignment="1">
      <alignment wrapText="1"/>
    </xf>
    <xf numFmtId="0" fontId="2" fillId="2" borderId="3" xfId="0" applyFont="1" applyFill="1" applyBorder="1"/>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3" xfId="0" applyFont="1" applyFill="1" applyBorder="1" applyAlignment="1">
      <alignment wrapText="1"/>
    </xf>
    <xf numFmtId="2" fontId="1" fillId="4" borderId="0" xfId="0" applyNumberFormat="1" applyFont="1" applyFill="1" applyBorder="1" applyAlignment="1">
      <alignment wrapText="1"/>
    </xf>
    <xf numFmtId="0" fontId="5" fillId="0" borderId="13" xfId="0" applyFont="1" applyBorder="1" applyAlignment="1">
      <alignment horizontal="left" vertical="top"/>
    </xf>
    <xf numFmtId="0" fontId="7" fillId="0" borderId="0" xfId="0" applyFont="1" applyBorder="1" applyAlignment="1">
      <alignment horizontal="left" wrapText="1"/>
    </xf>
    <xf numFmtId="0" fontId="6" fillId="0" borderId="13" xfId="0" applyFont="1" applyBorder="1" applyAlignment="1">
      <alignment horizontal="right"/>
    </xf>
    <xf numFmtId="3" fontId="0" fillId="0" borderId="6" xfId="0" applyNumberFormat="1" applyBorder="1" applyAlignment="1">
      <alignment horizontal="center"/>
    </xf>
    <xf numFmtId="3" fontId="0" fillId="0" borderId="13" xfId="0" applyNumberFormat="1" applyBorder="1"/>
    <xf numFmtId="0" fontId="2" fillId="2" borderId="4" xfId="0" applyFont="1" applyFill="1" applyBorder="1" applyAlignment="1">
      <alignment wrapText="1"/>
    </xf>
    <xf numFmtId="0" fontId="2" fillId="2" borderId="5" xfId="0" applyFont="1" applyFill="1" applyBorder="1" applyAlignment="1">
      <alignment wrapText="1"/>
    </xf>
    <xf numFmtId="44" fontId="0" fillId="4" borderId="7" xfId="0" applyNumberFormat="1" applyFill="1" applyBorder="1"/>
    <xf numFmtId="44" fontId="0" fillId="4" borderId="17" xfId="0" applyNumberFormat="1" applyFill="1" applyBorder="1"/>
    <xf numFmtId="44" fontId="0" fillId="3" borderId="6" xfId="0" applyNumberFormat="1" applyFill="1" applyBorder="1" applyProtection="1">
      <protection locked="0"/>
    </xf>
    <xf numFmtId="44" fontId="5" fillId="3" borderId="6" xfId="0" applyNumberFormat="1" applyFont="1" applyFill="1" applyBorder="1" applyProtection="1">
      <protection locked="0"/>
    </xf>
    <xf numFmtId="44" fontId="5" fillId="3" borderId="15" xfId="0" applyNumberFormat="1" applyFont="1" applyFill="1" applyBorder="1" applyProtection="1">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B4A65-9452-4C07-B5E9-6ED8E51A952E}">
  <dimension ref="A1:AE25"/>
  <sheetViews>
    <sheetView tabSelected="1" zoomScale="70" zoomScaleNormal="70" workbookViewId="0">
      <selection activeCell="T6" sqref="T6"/>
    </sheetView>
  </sheetViews>
  <sheetFormatPr defaultRowHeight="15" x14ac:dyDescent="0.25"/>
  <cols>
    <col min="1" max="1" width="13.5703125" style="56" bestFit="1" customWidth="1"/>
    <col min="2" max="2" width="26.140625" style="56" customWidth="1"/>
    <col min="3" max="3" width="26.5703125" style="56" customWidth="1"/>
    <col min="4" max="4" width="14.28515625" style="56" customWidth="1"/>
    <col min="5" max="5" width="14.42578125" style="56" customWidth="1"/>
    <col min="6" max="6" width="16.5703125" style="56" customWidth="1"/>
    <col min="7" max="7" width="14.7109375" style="56" customWidth="1"/>
    <col min="8" max="8" width="22.7109375" style="56" customWidth="1"/>
    <col min="9" max="9" width="12.28515625" style="56" customWidth="1"/>
    <col min="10" max="10" width="10.7109375" style="56" customWidth="1"/>
    <col min="11" max="11" width="6.28515625" style="56" customWidth="1"/>
    <col min="12" max="12" width="15" style="56" customWidth="1"/>
    <col min="13" max="13" width="18" style="56" customWidth="1"/>
    <col min="14" max="16384" width="9.140625" style="56"/>
  </cols>
  <sheetData>
    <row r="1" spans="1:31" ht="31.5" x14ac:dyDescent="0.5">
      <c r="A1" s="31" t="s">
        <v>0</v>
      </c>
      <c r="B1" s="32"/>
      <c r="C1" s="32"/>
      <c r="D1" s="32"/>
      <c r="E1" s="32"/>
      <c r="F1" s="32"/>
      <c r="G1" s="32"/>
      <c r="H1" s="32"/>
      <c r="I1" s="32"/>
      <c r="J1" s="32"/>
      <c r="K1" s="32"/>
      <c r="L1" s="32"/>
      <c r="M1" s="32"/>
    </row>
    <row r="2" spans="1:31" ht="28.5" x14ac:dyDescent="0.45">
      <c r="A2" s="68"/>
    </row>
    <row r="3" spans="1:31" ht="27" customHeight="1" x14ac:dyDescent="0.25">
      <c r="A3" s="33" t="s">
        <v>1</v>
      </c>
      <c r="B3" s="33"/>
      <c r="C3" s="33"/>
      <c r="D3" s="33"/>
      <c r="E3" s="33"/>
      <c r="F3" s="33"/>
      <c r="G3" s="33"/>
      <c r="H3" s="33"/>
      <c r="I3" s="33"/>
      <c r="J3" s="33"/>
      <c r="K3" s="33"/>
      <c r="L3" s="33"/>
      <c r="M3" s="33"/>
      <c r="N3" s="67"/>
    </row>
    <row r="4" spans="1:31" ht="45" customHeight="1" x14ac:dyDescent="0.25">
      <c r="A4" s="34" t="s">
        <v>51</v>
      </c>
      <c r="B4" s="34"/>
      <c r="C4" s="34"/>
      <c r="D4" s="34"/>
      <c r="E4" s="34"/>
      <c r="F4" s="34"/>
      <c r="G4" s="34"/>
      <c r="H4" s="34"/>
      <c r="I4" s="34"/>
      <c r="J4" s="34"/>
      <c r="K4" s="34"/>
      <c r="L4" s="34"/>
      <c r="M4" s="34"/>
    </row>
    <row r="5" spans="1:31" ht="45" customHeight="1" x14ac:dyDescent="0.25">
      <c r="A5" s="34"/>
      <c r="B5" s="34"/>
      <c r="C5" s="34"/>
      <c r="D5" s="34"/>
      <c r="E5" s="34"/>
      <c r="F5" s="34"/>
      <c r="G5" s="34"/>
      <c r="H5" s="34"/>
      <c r="I5" s="34"/>
      <c r="J5" s="34"/>
      <c r="K5" s="34"/>
      <c r="L5" s="34"/>
      <c r="M5" s="34"/>
    </row>
    <row r="6" spans="1:31" ht="38.25" customHeight="1" x14ac:dyDescent="0.25">
      <c r="A6" s="34"/>
      <c r="B6" s="34"/>
      <c r="C6" s="34"/>
      <c r="D6" s="34"/>
      <c r="E6" s="34"/>
      <c r="F6" s="34"/>
      <c r="G6" s="34"/>
      <c r="H6" s="34"/>
      <c r="I6" s="34"/>
      <c r="J6" s="34"/>
      <c r="K6" s="34"/>
      <c r="L6" s="34"/>
      <c r="M6" s="34"/>
    </row>
    <row r="7" spans="1:31" ht="45" customHeight="1" x14ac:dyDescent="0.25">
      <c r="A7" s="64"/>
      <c r="B7" s="64"/>
      <c r="C7" s="64"/>
      <c r="D7" s="64"/>
      <c r="E7" s="64"/>
      <c r="F7" s="64"/>
      <c r="G7" s="64"/>
    </row>
    <row r="8" spans="1:31" x14ac:dyDescent="0.25">
      <c r="A8" s="49" t="s">
        <v>2</v>
      </c>
      <c r="B8" s="50" t="s">
        <v>3</v>
      </c>
      <c r="C8" s="51" t="s">
        <v>4</v>
      </c>
      <c r="D8" s="51"/>
      <c r="E8" s="51"/>
      <c r="F8" s="51"/>
      <c r="G8" s="51"/>
      <c r="H8" s="51"/>
      <c r="I8" s="51"/>
      <c r="J8" s="51"/>
      <c r="K8" s="51"/>
      <c r="L8" s="51"/>
      <c r="M8" s="52"/>
      <c r="N8" s="66"/>
      <c r="O8" s="66"/>
      <c r="P8" s="66"/>
      <c r="Q8" s="66"/>
      <c r="R8" s="66"/>
      <c r="S8" s="66"/>
      <c r="T8" s="66"/>
      <c r="U8" s="66"/>
      <c r="V8" s="66"/>
      <c r="W8" s="66"/>
      <c r="X8" s="66"/>
      <c r="Y8" s="66"/>
      <c r="Z8" s="66"/>
      <c r="AA8" s="66"/>
      <c r="AB8" s="66"/>
      <c r="AC8" s="66"/>
      <c r="AD8" s="66"/>
      <c r="AE8" s="66"/>
    </row>
    <row r="9" spans="1:31" ht="32.25" customHeight="1" x14ac:dyDescent="0.25">
      <c r="A9" s="39" t="s">
        <v>5</v>
      </c>
      <c r="B9" s="40" t="s">
        <v>6</v>
      </c>
      <c r="C9" s="41" t="s">
        <v>7</v>
      </c>
      <c r="D9" s="42"/>
      <c r="E9" s="42"/>
      <c r="F9" s="42"/>
      <c r="G9" s="42"/>
      <c r="H9" s="42"/>
      <c r="I9" s="42"/>
      <c r="J9" s="42"/>
      <c r="K9" s="42"/>
      <c r="L9" s="42"/>
      <c r="M9" s="43"/>
      <c r="N9" s="66"/>
      <c r="O9" s="66"/>
      <c r="P9" s="66"/>
      <c r="Q9" s="66"/>
      <c r="R9" s="66"/>
      <c r="S9" s="66"/>
      <c r="T9" s="66"/>
      <c r="U9" s="66"/>
      <c r="V9" s="66"/>
      <c r="W9" s="66"/>
      <c r="X9" s="66"/>
      <c r="Y9" s="66"/>
      <c r="Z9" s="66"/>
      <c r="AA9" s="66"/>
      <c r="AB9" s="66"/>
      <c r="AC9" s="66"/>
      <c r="AD9" s="66"/>
      <c r="AE9" s="66"/>
    </row>
    <row r="10" spans="1:31" ht="31.5" customHeight="1" x14ac:dyDescent="0.25">
      <c r="A10" s="26" t="s">
        <v>8</v>
      </c>
      <c r="B10" s="35" t="s">
        <v>9</v>
      </c>
      <c r="C10" s="37" t="s">
        <v>10</v>
      </c>
      <c r="D10" s="36"/>
      <c r="E10" s="36"/>
      <c r="F10" s="36"/>
      <c r="G10" s="36"/>
      <c r="H10" s="36"/>
      <c r="I10" s="36"/>
      <c r="J10" s="36"/>
      <c r="K10" s="36"/>
      <c r="L10" s="36"/>
      <c r="M10" s="44"/>
      <c r="N10" s="66"/>
      <c r="O10" s="66"/>
      <c r="P10" s="66"/>
      <c r="Q10" s="66"/>
      <c r="R10" s="66"/>
      <c r="S10" s="66"/>
      <c r="T10" s="66"/>
      <c r="U10" s="66"/>
      <c r="V10" s="66"/>
      <c r="W10" s="66"/>
      <c r="X10" s="66"/>
      <c r="Y10" s="66"/>
      <c r="Z10" s="66"/>
      <c r="AA10" s="66"/>
      <c r="AB10" s="66"/>
      <c r="AC10" s="66"/>
      <c r="AD10" s="66"/>
      <c r="AE10" s="66"/>
    </row>
    <row r="11" spans="1:31" ht="31.5" customHeight="1" x14ac:dyDescent="0.25">
      <c r="A11" s="26" t="s">
        <v>11</v>
      </c>
      <c r="B11" s="35" t="s">
        <v>12</v>
      </c>
      <c r="C11" s="37" t="s">
        <v>13</v>
      </c>
      <c r="D11" s="37"/>
      <c r="E11" s="37"/>
      <c r="F11" s="37"/>
      <c r="G11" s="37"/>
      <c r="H11" s="37"/>
      <c r="I11" s="37"/>
      <c r="J11" s="37"/>
      <c r="K11" s="37"/>
      <c r="L11" s="37"/>
      <c r="M11" s="45"/>
      <c r="N11" s="66"/>
      <c r="O11" s="66"/>
      <c r="P11" s="66"/>
      <c r="Q11" s="66"/>
      <c r="R11" s="66"/>
      <c r="S11" s="66"/>
      <c r="T11" s="66"/>
      <c r="U11" s="66"/>
      <c r="V11" s="66"/>
      <c r="W11" s="66"/>
      <c r="X11" s="66"/>
      <c r="Y11" s="66"/>
      <c r="Z11" s="66"/>
      <c r="AA11" s="66"/>
      <c r="AB11" s="66"/>
      <c r="AC11" s="66"/>
      <c r="AD11" s="66"/>
      <c r="AE11" s="66"/>
    </row>
    <row r="12" spans="1:31" ht="31.5" customHeight="1" x14ac:dyDescent="0.25">
      <c r="A12" s="26" t="s">
        <v>14</v>
      </c>
      <c r="B12" s="35" t="s">
        <v>15</v>
      </c>
      <c r="C12" s="38" t="s">
        <v>16</v>
      </c>
      <c r="D12" s="38"/>
      <c r="E12" s="38"/>
      <c r="F12" s="38"/>
      <c r="G12" s="38"/>
      <c r="H12" s="38"/>
      <c r="I12" s="38"/>
      <c r="J12" s="38"/>
      <c r="K12" s="38"/>
      <c r="L12" s="38"/>
      <c r="M12" s="46"/>
      <c r="N12" s="66"/>
      <c r="O12" s="66"/>
      <c r="P12" s="66"/>
      <c r="Q12" s="66"/>
      <c r="R12" s="66"/>
      <c r="S12" s="66"/>
      <c r="T12" s="66"/>
      <c r="U12" s="66"/>
      <c r="V12" s="66"/>
      <c r="W12" s="66"/>
      <c r="X12" s="66"/>
      <c r="Y12" s="66"/>
      <c r="Z12" s="66"/>
      <c r="AA12" s="66"/>
      <c r="AB12" s="66"/>
      <c r="AC12" s="66"/>
      <c r="AD12" s="66"/>
      <c r="AE12" s="66"/>
    </row>
    <row r="13" spans="1:31" ht="31.5" customHeight="1" x14ac:dyDescent="0.25">
      <c r="A13" s="27" t="s">
        <v>17</v>
      </c>
      <c r="B13" s="28" t="str">
        <f>$C$22</f>
        <v>Bijmaaien obstakels</v>
      </c>
      <c r="C13" s="47" t="s">
        <v>18</v>
      </c>
      <c r="D13" s="47"/>
      <c r="E13" s="47"/>
      <c r="F13" s="47"/>
      <c r="G13" s="47"/>
      <c r="H13" s="47"/>
      <c r="I13" s="47"/>
      <c r="J13" s="47"/>
      <c r="K13" s="47"/>
      <c r="L13" s="47"/>
      <c r="M13" s="48"/>
      <c r="N13" s="66"/>
      <c r="O13" s="66"/>
      <c r="P13" s="66"/>
      <c r="Q13" s="66"/>
      <c r="R13" s="66"/>
      <c r="S13" s="66"/>
      <c r="T13" s="66"/>
      <c r="U13" s="66"/>
      <c r="V13" s="66"/>
      <c r="W13" s="66"/>
      <c r="X13" s="66"/>
      <c r="Y13" s="66"/>
      <c r="Z13" s="66"/>
      <c r="AA13" s="66"/>
      <c r="AB13" s="66"/>
      <c r="AC13" s="66"/>
      <c r="AD13" s="66"/>
      <c r="AE13" s="66"/>
    </row>
    <row r="14" spans="1:31" ht="31.5" customHeight="1" x14ac:dyDescent="0.3">
      <c r="B14" s="64"/>
      <c r="C14" s="63"/>
      <c r="D14" s="65"/>
      <c r="G14" s="61"/>
      <c r="M14" s="25"/>
    </row>
    <row r="15" spans="1:31" ht="21" x14ac:dyDescent="0.3">
      <c r="B15" s="62"/>
      <c r="C15" s="63"/>
      <c r="D15" s="29" t="s">
        <v>19</v>
      </c>
      <c r="E15" s="30"/>
      <c r="F15" s="19" t="s">
        <v>20</v>
      </c>
      <c r="G15" s="61"/>
      <c r="I15" s="6" t="s">
        <v>21</v>
      </c>
      <c r="J15" s="7" t="s">
        <v>22</v>
      </c>
      <c r="L15" s="25"/>
      <c r="M15" s="25"/>
    </row>
    <row r="16" spans="1:31" ht="45" x14ac:dyDescent="0.25">
      <c r="B16" s="72" t="s">
        <v>23</v>
      </c>
      <c r="C16" s="73" t="s">
        <v>24</v>
      </c>
      <c r="D16" s="13" t="s">
        <v>25</v>
      </c>
      <c r="E16" s="14" t="s">
        <v>26</v>
      </c>
      <c r="F16" s="13" t="s">
        <v>25</v>
      </c>
      <c r="G16" s="72" t="s">
        <v>27</v>
      </c>
      <c r="H16" s="76" t="s">
        <v>28</v>
      </c>
      <c r="I16" s="74" t="s">
        <v>29</v>
      </c>
      <c r="J16" s="75"/>
      <c r="L16" s="83" t="s">
        <v>30</v>
      </c>
      <c r="M16" s="84" t="s">
        <v>31</v>
      </c>
    </row>
    <row r="17" spans="2:13" x14ac:dyDescent="0.25">
      <c r="B17" s="70" t="s">
        <v>32</v>
      </c>
      <c r="C17" s="5" t="s">
        <v>33</v>
      </c>
      <c r="D17" s="15" t="s">
        <v>34</v>
      </c>
      <c r="E17" s="16" t="s">
        <v>34</v>
      </c>
      <c r="F17" s="20">
        <v>58778.9545612886</v>
      </c>
      <c r="G17" s="1" t="s">
        <v>35</v>
      </c>
      <c r="H17" s="3" t="s">
        <v>36</v>
      </c>
      <c r="I17" s="8">
        <f>(F17/100)</f>
        <v>587.78954561288595</v>
      </c>
      <c r="J17" s="10"/>
      <c r="L17" s="87">
        <v>0</v>
      </c>
      <c r="M17" s="85">
        <f>L17*I17</f>
        <v>0</v>
      </c>
    </row>
    <row r="18" spans="2:13" ht="15" customHeight="1" x14ac:dyDescent="0.25">
      <c r="B18" s="70" t="s">
        <v>37</v>
      </c>
      <c r="C18" s="5" t="s">
        <v>38</v>
      </c>
      <c r="D18" s="15">
        <v>88197.480490604634</v>
      </c>
      <c r="E18" s="22">
        <f>36892/D18</f>
        <v>0.41828859276688718</v>
      </c>
      <c r="F18" s="20">
        <v>17900.885850782106</v>
      </c>
      <c r="G18" s="1" t="s">
        <v>39</v>
      </c>
      <c r="H18" s="3" t="s">
        <v>40</v>
      </c>
      <c r="I18" s="9">
        <f>((D18/100)+(F18/100))*2</f>
        <v>2121.9673268277347</v>
      </c>
      <c r="J18" s="11" t="s">
        <v>34</v>
      </c>
      <c r="L18" s="87">
        <v>0</v>
      </c>
      <c r="M18" s="85">
        <f>L18*I18</f>
        <v>0</v>
      </c>
    </row>
    <row r="19" spans="2:13" ht="45" x14ac:dyDescent="0.25">
      <c r="B19" s="70" t="s">
        <v>8</v>
      </c>
      <c r="C19" s="5" t="s">
        <v>9</v>
      </c>
      <c r="D19" s="15">
        <v>26678.336041730996</v>
      </c>
      <c r="E19" s="22">
        <f>20395/D19</f>
        <v>0.76447796324694217</v>
      </c>
      <c r="F19" s="20"/>
      <c r="G19" s="2" t="s">
        <v>41</v>
      </c>
      <c r="H19" t="s">
        <v>42</v>
      </c>
      <c r="I19" s="9">
        <f>(D19/100)/2</f>
        <v>133.39168020865498</v>
      </c>
      <c r="J19" s="11" t="s">
        <v>34</v>
      </c>
      <c r="L19" s="87">
        <v>0</v>
      </c>
      <c r="M19" s="85">
        <f>L19*I19</f>
        <v>0</v>
      </c>
    </row>
    <row r="20" spans="2:13" x14ac:dyDescent="0.25">
      <c r="B20" s="70" t="s">
        <v>11</v>
      </c>
      <c r="C20" s="5" t="s">
        <v>12</v>
      </c>
      <c r="D20" s="15">
        <v>46577</v>
      </c>
      <c r="E20" s="22">
        <f>8594/D20</f>
        <v>0.18451166884943213</v>
      </c>
      <c r="F20" s="20"/>
      <c r="G20" s="1" t="s">
        <v>43</v>
      </c>
      <c r="H20" t="s">
        <v>44</v>
      </c>
      <c r="I20" s="9">
        <f>D20/100</f>
        <v>465.77</v>
      </c>
      <c r="J20" s="11" t="s">
        <v>34</v>
      </c>
      <c r="L20" s="87">
        <v>0</v>
      </c>
      <c r="M20" s="85">
        <f>L20*I20</f>
        <v>0</v>
      </c>
    </row>
    <row r="21" spans="2:13" x14ac:dyDescent="0.25">
      <c r="B21" s="70" t="s">
        <v>14</v>
      </c>
      <c r="C21" s="24" t="s">
        <v>45</v>
      </c>
      <c r="D21" s="15">
        <v>31810.009188667154</v>
      </c>
      <c r="E21" s="23">
        <f>12289/D21</f>
        <v>0.38632494341995227</v>
      </c>
      <c r="F21" s="20">
        <v>552</v>
      </c>
      <c r="G21" s="1" t="s">
        <v>46</v>
      </c>
      <c r="H21" s="3" t="s">
        <v>47</v>
      </c>
      <c r="I21" s="9">
        <f>(D21+F21)/100</f>
        <v>323.62009188667156</v>
      </c>
      <c r="J21" s="11" t="s">
        <v>34</v>
      </c>
      <c r="L21" s="88">
        <v>0</v>
      </c>
      <c r="M21" s="85">
        <f>L21*I21</f>
        <v>0</v>
      </c>
    </row>
    <row r="22" spans="2:13" ht="45.75" thickBot="1" x14ac:dyDescent="0.3">
      <c r="B22" s="71" t="s">
        <v>17</v>
      </c>
      <c r="C22" s="77" t="s">
        <v>48</v>
      </c>
      <c r="D22" s="17">
        <v>3486</v>
      </c>
      <c r="E22" s="18"/>
      <c r="F22" s="21">
        <v>873</v>
      </c>
      <c r="G22" s="4" t="s">
        <v>46</v>
      </c>
      <c r="H22" s="79" t="s">
        <v>49</v>
      </c>
      <c r="I22" s="81" t="s">
        <v>34</v>
      </c>
      <c r="J22" s="12">
        <f>D22+F22</f>
        <v>4359</v>
      </c>
      <c r="L22" s="89">
        <v>0</v>
      </c>
      <c r="M22" s="86">
        <f>L22*J22</f>
        <v>0</v>
      </c>
    </row>
    <row r="23" spans="2:13" ht="16.5" thickTop="1" thickBot="1" x14ac:dyDescent="0.3">
      <c r="C23" s="78" t="s">
        <v>50</v>
      </c>
      <c r="D23" s="59"/>
      <c r="E23" s="59"/>
      <c r="F23" s="59"/>
      <c r="G23" s="60"/>
      <c r="H23" s="80" t="s">
        <v>21</v>
      </c>
      <c r="I23" s="82">
        <f>SUM(I17:I22)</f>
        <v>3632.5386445359472</v>
      </c>
      <c r="L23" s="58"/>
      <c r="M23" s="58"/>
    </row>
    <row r="24" spans="2:13" ht="15.75" thickBot="1" x14ac:dyDescent="0.3">
      <c r="B24" s="55"/>
      <c r="H24" s="80" t="s">
        <v>22</v>
      </c>
      <c r="J24" s="69">
        <f>SUM(J17:J22)</f>
        <v>4359</v>
      </c>
      <c r="L24" s="53" t="s">
        <v>50</v>
      </c>
      <c r="M24" s="54">
        <f>SUM(M17:M22)</f>
        <v>0</v>
      </c>
    </row>
    <row r="25" spans="2:13" x14ac:dyDescent="0.25">
      <c r="B25" s="55"/>
      <c r="H25" s="57"/>
      <c r="L25" s="58"/>
    </row>
  </sheetData>
  <sheetProtection algorithmName="SHA-512" hashValue="V3vNwdlL0aoFEKa+HGwHmKY9meeGGXOU63M+F6MAaxYmKfvd7PrKFhIrwmFO5HjCjnMsHvSJaQnNXU7r9eGPvQ==" saltValue="KaFrdEaAAgqbvIRsp6VCig==" spinCount="100000" sheet="1" objects="1" scenarios="1"/>
  <mergeCells count="11">
    <mergeCell ref="A1:M1"/>
    <mergeCell ref="A3:M3"/>
    <mergeCell ref="A4:M6"/>
    <mergeCell ref="I16:J16"/>
    <mergeCell ref="D15:E15"/>
    <mergeCell ref="C8:M8"/>
    <mergeCell ref="C10:M10"/>
    <mergeCell ref="C9:M9"/>
    <mergeCell ref="C11:M11"/>
    <mergeCell ref="C12:M12"/>
    <mergeCell ref="C13:M13"/>
  </mergeCells>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1ef94b-edcc-4c04-a1a5-4cc934d38518" xsi:nil="true"/>
    <lcf76f155ced4ddcb4097134ff3c332f xmlns="c80042b0-92e9-496c-8bc2-6017bd6271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1DAA2CF23F094DAE8290188E2CCFC0" ma:contentTypeVersion="13" ma:contentTypeDescription="Een nieuw document maken." ma:contentTypeScope="" ma:versionID="e31f1f5b94cc01cfe7d85a0550c6f36f">
  <xsd:schema xmlns:xsd="http://www.w3.org/2001/XMLSchema" xmlns:xs="http://www.w3.org/2001/XMLSchema" xmlns:p="http://schemas.microsoft.com/office/2006/metadata/properties" xmlns:ns2="c80042b0-92e9-496c-8bc2-6017bd6271ac" xmlns:ns3="3c1ef94b-edcc-4c04-a1a5-4cc934d38518" targetNamespace="http://schemas.microsoft.com/office/2006/metadata/properties" ma:root="true" ma:fieldsID="8c3f923a4e4385b2949e0b0b1b82416b" ns2:_="" ns3:_="">
    <xsd:import namespace="c80042b0-92e9-496c-8bc2-6017bd6271ac"/>
    <xsd:import namespace="3c1ef94b-edcc-4c04-a1a5-4cc934d385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042b0-92e9-496c-8bc2-6017bd627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43bca012-83b3-4371-9211-c8e4a22eb22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1ef94b-edcc-4c04-a1a5-4cc934d3851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0529a0-75f6-4282-b518-82363df4e255}" ma:internalName="TaxCatchAll" ma:showField="CatchAllData" ma:web="3c1ef94b-edcc-4c04-a1a5-4cc934d385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FF5435-0920-433F-8410-97103366954B}">
  <ds:schemaRefs>
    <ds:schemaRef ds:uri="http://schemas.microsoft.com/office/2006/metadata/properties"/>
    <ds:schemaRef ds:uri="http://schemas.microsoft.com/office/infopath/2007/PartnerControls"/>
    <ds:schemaRef ds:uri="3c1ef94b-edcc-4c04-a1a5-4cc934d38518"/>
    <ds:schemaRef ds:uri="c80042b0-92e9-496c-8bc2-6017bd6271ac"/>
  </ds:schemaRefs>
</ds:datastoreItem>
</file>

<file path=customXml/itemProps2.xml><?xml version="1.0" encoding="utf-8"?>
<ds:datastoreItem xmlns:ds="http://schemas.openxmlformats.org/officeDocument/2006/customXml" ds:itemID="{19C5E289-1055-4363-8E72-26B53D486EC1}">
  <ds:schemaRefs>
    <ds:schemaRef ds:uri="http://schemas.microsoft.com/sharepoint/v3/contenttype/forms"/>
  </ds:schemaRefs>
</ds:datastoreItem>
</file>

<file path=customXml/itemProps3.xml><?xml version="1.0" encoding="utf-8"?>
<ds:datastoreItem xmlns:ds="http://schemas.openxmlformats.org/officeDocument/2006/customXml" ds:itemID="{E5505636-8F6C-4B9C-AC33-840CB806D8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Escano</dc:creator>
  <cp:keywords/>
  <dc:description/>
  <cp:lastModifiedBy>Robin Huël</cp:lastModifiedBy>
  <cp:revision/>
  <dcterms:created xsi:type="dcterms:W3CDTF">2025-11-13T08:08:59Z</dcterms:created>
  <dcterms:modified xsi:type="dcterms:W3CDTF">2026-02-24T13:24:34Z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0x010100D91DAA2CF23F094DAE8290188E2CCFC0</vt:lpwstr>
  </property>
  <property fmtid="{D5CDD505-2E9C-101B-9397-08002B2CF9AE}" pid="3" name="MediaServiceImageTags">
    <vt:lpwstr/>
  </property>
  <property fmtid="{D5CDD505-2E9C-101B-9397-08002B2CF9AE}" pid="4" name="Order">
    <vt:r8>570600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