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4175a06693cf3bae/Opdrachten 2025/PCBO/EA Bouwmanager/4. Offerteaanvraag/"/>
    </mc:Choice>
  </mc:AlternateContent>
  <xr:revisionPtr revIDLastSave="0" documentId="13_ncr:1_{DF7D5F80-6B23-4F11-8356-679DEE7CFD93}" xr6:coauthVersionLast="47" xr6:coauthVersionMax="47" xr10:uidLastSave="{00000000-0000-0000-0000-000000000000}"/>
  <bookViews>
    <workbookView xWindow="-108" yWindow="-108" windowWidth="23256" windowHeight="12456" xr2:uid="{00000000-000D-0000-FFFF-FFFF00000000}"/>
  </bookViews>
  <sheets>
    <sheet name="toelichting" sheetId="5" r:id="rId1"/>
    <sheet name="stichtingskostenraming" sheetId="3" r:id="rId2"/>
  </sheets>
  <definedNames>
    <definedName name="_xlnm.Print_Area" localSheetId="1">stichtingskostenraming!$A$1:$AA$174</definedName>
    <definedName name="_xlnm.Print_Titles" localSheetId="1">stichtingskostenraming!$1:$5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5" l="1"/>
  <c r="H155" i="3"/>
  <c r="Z155" i="3"/>
  <c r="AA124" i="3"/>
  <c r="Z124" i="3"/>
  <c r="Z113" i="3"/>
  <c r="Z110" i="3"/>
  <c r="Z101" i="3"/>
  <c r="Z107" i="3"/>
  <c r="Z106" i="3"/>
  <c r="Z104" i="3"/>
  <c r="Z105" i="3" s="1"/>
  <c r="Z103" i="3"/>
  <c r="Z100" i="3"/>
  <c r="Z99" i="3"/>
  <c r="Z98" i="3"/>
  <c r="Z97" i="3"/>
  <c r="Z96" i="3"/>
  <c r="Z95" i="3"/>
  <c r="Z94" i="3"/>
  <c r="Z93" i="3"/>
  <c r="Z92" i="3"/>
  <c r="Z91" i="3"/>
  <c r="Z90" i="3"/>
  <c r="Z89" i="3"/>
  <c r="Z88" i="3"/>
  <c r="Z102" i="3" s="1"/>
  <c r="Q88" i="3"/>
  <c r="Z84" i="3"/>
  <c r="Z82" i="3"/>
  <c r="Z80" i="3"/>
  <c r="Z79" i="3"/>
  <c r="Z78" i="3"/>
  <c r="Z77" i="3"/>
  <c r="Z76" i="3"/>
  <c r="Z75" i="3"/>
  <c r="Z71" i="3"/>
  <c r="Z31" i="3"/>
  <c r="Q153" i="3"/>
  <c r="Q124" i="3"/>
  <c r="Q113" i="3"/>
  <c r="R105" i="3"/>
  <c r="Q110" i="3"/>
  <c r="Q108" i="3"/>
  <c r="Q105" i="3"/>
  <c r="Q102" i="3"/>
  <c r="Q107" i="3"/>
  <c r="Q106" i="3"/>
  <c r="Q104" i="3"/>
  <c r="Q103" i="3"/>
  <c r="Q89" i="3"/>
  <c r="Q90" i="3"/>
  <c r="Q91" i="3"/>
  <c r="Q92" i="3"/>
  <c r="Q93" i="3"/>
  <c r="Q94" i="3"/>
  <c r="Q95" i="3"/>
  <c r="Q96" i="3"/>
  <c r="Q97" i="3"/>
  <c r="Q98" i="3"/>
  <c r="Q99" i="3"/>
  <c r="Q100" i="3"/>
  <c r="Q101" i="3"/>
  <c r="Q84" i="3"/>
  <c r="Q82" i="3"/>
  <c r="Q80" i="3"/>
  <c r="Q79" i="3"/>
  <c r="Q78" i="3"/>
  <c r="Q77" i="3"/>
  <c r="Q76" i="3"/>
  <c r="Q75" i="3"/>
  <c r="Q71" i="3"/>
  <c r="Q16" i="3"/>
  <c r="W104" i="3"/>
  <c r="N104" i="3"/>
  <c r="H167" i="3"/>
  <c r="A6" i="5"/>
  <c r="A8" i="5" s="1"/>
  <c r="A10" i="5" s="1"/>
  <c r="A12" i="5" s="1"/>
  <c r="A14" i="5" s="1"/>
  <c r="A16" i="5" l="1"/>
  <c r="A18" i="5" s="1"/>
  <c r="A20" i="5" s="1"/>
  <c r="H160" i="3" l="1"/>
  <c r="G162" i="3"/>
  <c r="H161" i="3"/>
  <c r="H159" i="3"/>
  <c r="G46" i="3"/>
  <c r="H20" i="3"/>
  <c r="H9" i="3"/>
  <c r="H129" i="3"/>
  <c r="G136" i="3"/>
  <c r="V76" i="3"/>
  <c r="W76" i="3"/>
  <c r="M76" i="3"/>
  <c r="N76" i="3"/>
  <c r="G126" i="3"/>
  <c r="G146" i="3" s="1"/>
  <c r="H125" i="3"/>
  <c r="L113" i="3"/>
  <c r="U113" i="3"/>
  <c r="V110" i="3"/>
  <c r="M110" i="3"/>
  <c r="V108" i="3"/>
  <c r="V105" i="3"/>
  <c r="M108" i="3"/>
  <c r="M105" i="3"/>
  <c r="V107" i="3"/>
  <c r="V106" i="3"/>
  <c r="V104" i="3"/>
  <c r="V103" i="3"/>
  <c r="M107" i="3"/>
  <c r="M106" i="3"/>
  <c r="M104" i="3"/>
  <c r="M103" i="3"/>
  <c r="V102" i="3"/>
  <c r="M102" i="3"/>
  <c r="V89" i="3"/>
  <c r="V90" i="3"/>
  <c r="V91" i="3"/>
  <c r="V92" i="3"/>
  <c r="V93" i="3"/>
  <c r="V94" i="3"/>
  <c r="V95" i="3"/>
  <c r="V96" i="3"/>
  <c r="V97" i="3"/>
  <c r="V98" i="3"/>
  <c r="V99" i="3"/>
  <c r="V100" i="3"/>
  <c r="V101" i="3"/>
  <c r="V88" i="3"/>
  <c r="U87" i="3"/>
  <c r="L87" i="3"/>
  <c r="V84" i="3"/>
  <c r="M84" i="3"/>
  <c r="V82" i="3"/>
  <c r="M82" i="3"/>
  <c r="V77" i="3"/>
  <c r="V78" i="3"/>
  <c r="V79" i="3"/>
  <c r="V80" i="3"/>
  <c r="V75" i="3"/>
  <c r="U73" i="3"/>
  <c r="L73" i="3"/>
  <c r="U6" i="3"/>
  <c r="L6" i="3"/>
  <c r="M101" i="3"/>
  <c r="M100" i="3"/>
  <c r="M99" i="3"/>
  <c r="M98" i="3"/>
  <c r="M97" i="3"/>
  <c r="M96" i="3"/>
  <c r="M95" i="3"/>
  <c r="M94" i="3"/>
  <c r="M93" i="3"/>
  <c r="M92" i="3"/>
  <c r="M91" i="3"/>
  <c r="M90" i="3"/>
  <c r="M89" i="3"/>
  <c r="M88" i="3"/>
  <c r="M77" i="3"/>
  <c r="M78" i="3"/>
  <c r="M79" i="3"/>
  <c r="M80" i="3"/>
  <c r="M75" i="3"/>
  <c r="G143" i="3"/>
  <c r="H168" i="3"/>
  <c r="H169" i="3"/>
  <c r="H170" i="3"/>
  <c r="H166" i="3"/>
  <c r="K4" i="3"/>
  <c r="N2" i="3"/>
  <c r="N125" i="3" s="1"/>
  <c r="R2" i="3"/>
  <c r="W2" i="3"/>
  <c r="W18" i="3" s="1"/>
  <c r="Y18" i="3" s="1"/>
  <c r="AA2" i="3"/>
  <c r="H66" i="3"/>
  <c r="Z119" i="3"/>
  <c r="W77" i="3"/>
  <c r="W78" i="3"/>
  <c r="W79" i="3"/>
  <c r="W80" i="3"/>
  <c r="W75" i="3"/>
  <c r="AA3" i="3"/>
  <c r="T4" i="3"/>
  <c r="AA103" i="3"/>
  <c r="AA105" i="3" s="1"/>
  <c r="AA30" i="3"/>
  <c r="AA29" i="3"/>
  <c r="AA28" i="3"/>
  <c r="AA25" i="3"/>
  <c r="AA24" i="3"/>
  <c r="AA23" i="3"/>
  <c r="AA22" i="3"/>
  <c r="Z19" i="3"/>
  <c r="AA18" i="3"/>
  <c r="AA17" i="3"/>
  <c r="AA16" i="3"/>
  <c r="AA15" i="3"/>
  <c r="Z13" i="3"/>
  <c r="AA12" i="3"/>
  <c r="AA11" i="3"/>
  <c r="AA10" i="3"/>
  <c r="AA9" i="3"/>
  <c r="AA8" i="3"/>
  <c r="R122" i="3"/>
  <c r="R121" i="3"/>
  <c r="D114" i="3"/>
  <c r="R3" i="3"/>
  <c r="R14" i="3"/>
  <c r="R13" i="3"/>
  <c r="N77" i="3"/>
  <c r="N78" i="3"/>
  <c r="N79" i="3"/>
  <c r="N80" i="3"/>
  <c r="N75" i="3"/>
  <c r="R120" i="3"/>
  <c r="R119" i="3"/>
  <c r="R104" i="3"/>
  <c r="R103" i="3"/>
  <c r="R15" i="3"/>
  <c r="R12" i="3"/>
  <c r="R11" i="3"/>
  <c r="R10" i="3"/>
  <c r="R9" i="3"/>
  <c r="R8" i="3"/>
  <c r="H124" i="3"/>
  <c r="AA119" i="3"/>
  <c r="N13" i="3"/>
  <c r="P13" i="3" s="1"/>
  <c r="N11" i="3"/>
  <c r="P11" i="3" s="1"/>
  <c r="H43" i="3"/>
  <c r="D43" i="3"/>
  <c r="F43" i="3" s="1"/>
  <c r="H42" i="3"/>
  <c r="D42" i="3"/>
  <c r="F42" i="3" s="1"/>
  <c r="H99" i="3"/>
  <c r="H98" i="3"/>
  <c r="H53" i="3"/>
  <c r="D53" i="3"/>
  <c r="F53" i="3" s="1"/>
  <c r="H52" i="3"/>
  <c r="D52" i="3"/>
  <c r="F52" i="3" s="1"/>
  <c r="H48" i="3"/>
  <c r="D48" i="3"/>
  <c r="F48" i="3" s="1"/>
  <c r="H141" i="3"/>
  <c r="G171" i="3"/>
  <c r="H139" i="3"/>
  <c r="H142" i="3"/>
  <c r="H140" i="3"/>
  <c r="H134" i="3"/>
  <c r="H135" i="3"/>
  <c r="H133" i="3"/>
  <c r="H132" i="3"/>
  <c r="H131" i="3"/>
  <c r="H130" i="3"/>
  <c r="G105" i="3"/>
  <c r="H123" i="3"/>
  <c r="H122" i="3"/>
  <c r="H121" i="3"/>
  <c r="H120" i="3"/>
  <c r="H93" i="3"/>
  <c r="H119" i="3"/>
  <c r="D111" i="3"/>
  <c r="H103" i="3"/>
  <c r="G108" i="3"/>
  <c r="H107" i="3"/>
  <c r="H106" i="3"/>
  <c r="H104" i="3"/>
  <c r="H96" i="3"/>
  <c r="H95" i="3"/>
  <c r="H94" i="3"/>
  <c r="H92" i="3"/>
  <c r="H91" i="3"/>
  <c r="H70" i="3"/>
  <c r="D70" i="3"/>
  <c r="F70" i="3" s="1"/>
  <c r="H69" i="3"/>
  <c r="D69" i="3"/>
  <c r="F69" i="3" s="1"/>
  <c r="H68" i="3"/>
  <c r="D68" i="3"/>
  <c r="F68" i="3" s="1"/>
  <c r="H67" i="3"/>
  <c r="D67" i="3"/>
  <c r="F67" i="3" s="1"/>
  <c r="D66" i="3"/>
  <c r="F66" i="3" s="1"/>
  <c r="H63" i="3"/>
  <c r="D63" i="3"/>
  <c r="F63" i="3" s="1"/>
  <c r="H62" i="3"/>
  <c r="D62" i="3"/>
  <c r="F62" i="3" s="1"/>
  <c r="H61" i="3"/>
  <c r="D61" i="3"/>
  <c r="F61" i="3" s="1"/>
  <c r="H60" i="3"/>
  <c r="D60" i="3"/>
  <c r="F60" i="3" s="1"/>
  <c r="G58" i="3"/>
  <c r="H57" i="3"/>
  <c r="D57" i="3"/>
  <c r="F57" i="3" s="1"/>
  <c r="H56" i="3"/>
  <c r="D56" i="3"/>
  <c r="F56" i="3" s="1"/>
  <c r="H54" i="3"/>
  <c r="D54" i="3"/>
  <c r="F54" i="3" s="1"/>
  <c r="H50" i="3"/>
  <c r="D50" i="3"/>
  <c r="F50" i="3" s="1"/>
  <c r="H49" i="3"/>
  <c r="D49" i="3"/>
  <c r="F49" i="3" s="1"/>
  <c r="H45" i="3"/>
  <c r="D45" i="3"/>
  <c r="F45" i="3" s="1"/>
  <c r="H40" i="3"/>
  <c r="D40" i="3"/>
  <c r="F40" i="3" s="1"/>
  <c r="H39" i="3"/>
  <c r="D39" i="3"/>
  <c r="F39" i="3" s="1"/>
  <c r="H38" i="3"/>
  <c r="D38" i="3"/>
  <c r="F38" i="3" s="1"/>
  <c r="H36" i="3"/>
  <c r="D36" i="3"/>
  <c r="F36" i="3" s="1"/>
  <c r="H35" i="3"/>
  <c r="D35" i="3"/>
  <c r="F35" i="3" s="1"/>
  <c r="H34" i="3"/>
  <c r="D34" i="3"/>
  <c r="D144" i="3" s="1"/>
  <c r="H32" i="3"/>
  <c r="D32" i="3"/>
  <c r="F32" i="3" s="1"/>
  <c r="H31" i="3"/>
  <c r="D31" i="3"/>
  <c r="F31" i="3" s="1"/>
  <c r="H30" i="3"/>
  <c r="D30" i="3"/>
  <c r="F30" i="3" s="1"/>
  <c r="H28" i="3"/>
  <c r="D28" i="3"/>
  <c r="F28" i="3" s="1"/>
  <c r="H27" i="3"/>
  <c r="D27" i="3"/>
  <c r="F27" i="3" s="1"/>
  <c r="H26" i="3"/>
  <c r="D26" i="3"/>
  <c r="F26" i="3" s="1"/>
  <c r="H24" i="3"/>
  <c r="D24" i="3"/>
  <c r="F24" i="3" s="1"/>
  <c r="H23" i="3"/>
  <c r="D23" i="3"/>
  <c r="F23" i="3" s="1"/>
  <c r="H22" i="3"/>
  <c r="D22" i="3"/>
  <c r="F22" i="3" s="1"/>
  <c r="D20" i="3"/>
  <c r="F20" i="3" s="1"/>
  <c r="H19" i="3"/>
  <c r="D19" i="3"/>
  <c r="F19" i="3" s="1"/>
  <c r="H18" i="3"/>
  <c r="D18" i="3"/>
  <c r="F18" i="3" s="1"/>
  <c r="H17" i="3"/>
  <c r="D17" i="3"/>
  <c r="F17" i="3" s="1"/>
  <c r="H16" i="3"/>
  <c r="D16" i="3"/>
  <c r="F16" i="3" s="1"/>
  <c r="H14" i="3"/>
  <c r="D14" i="3"/>
  <c r="F14" i="3" s="1"/>
  <c r="H13" i="3"/>
  <c r="D13" i="3"/>
  <c r="F13" i="3" s="1"/>
  <c r="H12" i="3"/>
  <c r="D12" i="3"/>
  <c r="F12" i="3" s="1"/>
  <c r="H11" i="3"/>
  <c r="D11" i="3"/>
  <c r="F11" i="3" s="1"/>
  <c r="D9" i="3"/>
  <c r="F9" i="3" s="1"/>
  <c r="H105" i="3"/>
  <c r="H100" i="3"/>
  <c r="D174" i="3"/>
  <c r="D85" i="3"/>
  <c r="D72" i="3"/>
  <c r="H151" i="3"/>
  <c r="H101" i="3"/>
  <c r="H89" i="3"/>
  <c r="H97" i="3"/>
  <c r="H90" i="3"/>
  <c r="G102" i="3"/>
  <c r="H88" i="3"/>
  <c r="W125" i="3" l="1"/>
  <c r="H162" i="3"/>
  <c r="N85" i="3"/>
  <c r="W16" i="3"/>
  <c r="Y16" i="3" s="1"/>
  <c r="H126" i="3"/>
  <c r="N8" i="3"/>
  <c r="P8" i="3" s="1"/>
  <c r="N111" i="3"/>
  <c r="N15" i="3"/>
  <c r="P15" i="3" s="1"/>
  <c r="F34" i="3"/>
  <c r="N10" i="3"/>
  <c r="P10" i="3" s="1"/>
  <c r="N14" i="3"/>
  <c r="P14" i="3" s="1"/>
  <c r="N12" i="3"/>
  <c r="P12" i="3" s="1"/>
  <c r="N9" i="3"/>
  <c r="P9" i="3" s="1"/>
  <c r="N17" i="3"/>
  <c r="W12" i="3"/>
  <c r="Y12" i="3" s="1"/>
  <c r="G110" i="3"/>
  <c r="G111" i="3" s="1"/>
  <c r="W25" i="3"/>
  <c r="Y25" i="3" s="1"/>
  <c r="R16" i="3"/>
  <c r="R71" i="3" s="1"/>
  <c r="AA19" i="3"/>
  <c r="W32" i="3"/>
  <c r="Z32" i="3" s="1"/>
  <c r="H58" i="3"/>
  <c r="H136" i="3"/>
  <c r="H143" i="3"/>
  <c r="H144" i="3" s="1"/>
  <c r="W111" i="3"/>
  <c r="W9" i="3"/>
  <c r="Y9" i="3" s="1"/>
  <c r="W10" i="3"/>
  <c r="Y10" i="3" s="1"/>
  <c r="W11" i="3"/>
  <c r="Y11" i="3" s="1"/>
  <c r="W15" i="3"/>
  <c r="Y15" i="3" s="1"/>
  <c r="W85" i="3"/>
  <c r="W8" i="3"/>
  <c r="Y8" i="3" s="1"/>
  <c r="W28" i="3"/>
  <c r="Y28" i="3" s="1"/>
  <c r="W24" i="3"/>
  <c r="Y24" i="3" s="1"/>
  <c r="W17" i="3"/>
  <c r="Y17" i="3" s="1"/>
  <c r="G144" i="3"/>
  <c r="AA13" i="3"/>
  <c r="H171" i="3"/>
  <c r="W114" i="3"/>
  <c r="W22" i="3"/>
  <c r="Y22" i="3" s="1"/>
  <c r="W29" i="3"/>
  <c r="Y29" i="3" s="1"/>
  <c r="W23" i="3"/>
  <c r="Y23" i="3" s="1"/>
  <c r="W30" i="3"/>
  <c r="Y30" i="3" s="1"/>
  <c r="H102" i="3"/>
  <c r="H108" i="3"/>
  <c r="AA31" i="3"/>
  <c r="R75" i="3"/>
  <c r="R76" i="3"/>
  <c r="N114" i="3"/>
  <c r="G71" i="3"/>
  <c r="G75" i="3" s="1"/>
  <c r="R17" i="3"/>
  <c r="Q17" i="3"/>
  <c r="D163" i="3"/>
  <c r="G163" i="3" s="1"/>
  <c r="H46" i="3"/>
  <c r="H71" i="3" s="1"/>
  <c r="H72" i="3" s="1"/>
  <c r="H163" i="3" l="1"/>
  <c r="G72" i="3"/>
  <c r="H146" i="3"/>
  <c r="H110" i="3"/>
  <c r="H111" i="3" s="1"/>
  <c r="AA75" i="3"/>
  <c r="AA76" i="3"/>
  <c r="AA32" i="3"/>
  <c r="AA71" i="3"/>
  <c r="G76" i="3"/>
  <c r="H76" i="3" s="1"/>
  <c r="H75" i="3"/>
  <c r="R77" i="3" l="1"/>
  <c r="R78" i="3"/>
  <c r="G77" i="3"/>
  <c r="H77" i="3" s="1"/>
  <c r="AA77" i="3"/>
  <c r="G78" i="3" l="1"/>
  <c r="AA78" i="3"/>
  <c r="R79" i="3"/>
  <c r="H78" i="3"/>
  <c r="G79" i="3"/>
  <c r="H79" i="3" s="1"/>
  <c r="AA79" i="3" l="1"/>
  <c r="AA80" i="3"/>
  <c r="AA82" i="3" s="1"/>
  <c r="AA84" i="3" s="1"/>
  <c r="AA85" i="3" s="1"/>
  <c r="R80" i="3"/>
  <c r="R82" i="3" s="1"/>
  <c r="R84" i="3" s="1"/>
  <c r="R85" i="3" s="1"/>
  <c r="G80" i="3"/>
  <c r="H80" i="3" s="1"/>
  <c r="H82" i="3" s="1"/>
  <c r="H84" i="3" s="1"/>
  <c r="Q85" i="3" l="1"/>
  <c r="Z85" i="3"/>
  <c r="H113" i="3"/>
  <c r="H85" i="3"/>
  <c r="G82" i="3"/>
  <c r="G84" i="3" s="1"/>
  <c r="D90" i="3" l="1"/>
  <c r="D98" i="3"/>
  <c r="D99" i="3"/>
  <c r="D107" i="3"/>
  <c r="D91" i="3"/>
  <c r="D89" i="3"/>
  <c r="D94" i="3"/>
  <c r="D93" i="3"/>
  <c r="D106" i="3"/>
  <c r="D103" i="3"/>
  <c r="D101" i="3"/>
  <c r="D97" i="3"/>
  <c r="D95" i="3"/>
  <c r="G113" i="3"/>
  <c r="D88" i="3"/>
  <c r="D100" i="3"/>
  <c r="D96" i="3"/>
  <c r="G85" i="3"/>
  <c r="D92" i="3"/>
  <c r="H114" i="3"/>
  <c r="H148" i="3"/>
  <c r="N88" i="3" l="1"/>
  <c r="W88" i="3"/>
  <c r="N101" i="3"/>
  <c r="R101" i="3" s="1"/>
  <c r="W101" i="3"/>
  <c r="AA101" i="3" s="1"/>
  <c r="N96" i="3"/>
  <c r="R96" i="3" s="1"/>
  <c r="W96" i="3"/>
  <c r="AA96" i="3" s="1"/>
  <c r="W106" i="3"/>
  <c r="N106" i="3"/>
  <c r="N100" i="3"/>
  <c r="R100" i="3" s="1"/>
  <c r="W100" i="3"/>
  <c r="AA100" i="3" s="1"/>
  <c r="W97" i="3"/>
  <c r="AA97" i="3" s="1"/>
  <c r="N97" i="3"/>
  <c r="R97" i="3" s="1"/>
  <c r="N93" i="3"/>
  <c r="R93" i="3" s="1"/>
  <c r="W93" i="3"/>
  <c r="AA93" i="3" s="1"/>
  <c r="W107" i="3"/>
  <c r="AA107" i="3" s="1"/>
  <c r="N107" i="3"/>
  <c r="R107" i="3" s="1"/>
  <c r="W99" i="3"/>
  <c r="AA99" i="3" s="1"/>
  <c r="N99" i="3"/>
  <c r="R99" i="3" s="1"/>
  <c r="W92" i="3"/>
  <c r="AA92" i="3" s="1"/>
  <c r="N92" i="3"/>
  <c r="R92" i="3" s="1"/>
  <c r="W94" i="3"/>
  <c r="AA94" i="3" s="1"/>
  <c r="N94" i="3"/>
  <c r="R94" i="3" s="1"/>
  <c r="G148" i="3"/>
  <c r="G114" i="3"/>
  <c r="N103" i="3"/>
  <c r="W103" i="3"/>
  <c r="W89" i="3"/>
  <c r="AA89" i="3" s="1"/>
  <c r="N89" i="3"/>
  <c r="R89" i="3" s="1"/>
  <c r="N98" i="3"/>
  <c r="R98" i="3" s="1"/>
  <c r="W98" i="3"/>
  <c r="AA98" i="3" s="1"/>
  <c r="H149" i="3"/>
  <c r="N95" i="3"/>
  <c r="R95" i="3" s="1"/>
  <c r="W95" i="3"/>
  <c r="AA95" i="3" s="1"/>
  <c r="W91" i="3"/>
  <c r="AA91" i="3" s="1"/>
  <c r="N91" i="3"/>
  <c r="R91" i="3" s="1"/>
  <c r="W90" i="3"/>
  <c r="AA90" i="3" s="1"/>
  <c r="N90" i="3"/>
  <c r="R90" i="3" s="1"/>
  <c r="R106" i="3" l="1"/>
  <c r="R108" i="3" s="1"/>
  <c r="G149" i="3"/>
  <c r="AA106" i="3"/>
  <c r="AA108" i="3" s="1"/>
  <c r="AA110" i="3" s="1"/>
  <c r="Z108" i="3"/>
  <c r="AA88" i="3"/>
  <c r="AA102" i="3" s="1"/>
  <c r="R88" i="3"/>
  <c r="R102" i="3" s="1"/>
  <c r="R110" i="3" l="1"/>
  <c r="AA111" i="3"/>
  <c r="AA113" i="3"/>
  <c r="AA114" i="3" l="1"/>
  <c r="R111" i="3"/>
  <c r="R113" i="3"/>
  <c r="Q111" i="3"/>
  <c r="Z111" i="3"/>
  <c r="R124" i="3" l="1"/>
  <c r="R114" i="3"/>
  <c r="Z114" i="3"/>
  <c r="Q114" i="3"/>
  <c r="AA155" i="3"/>
  <c r="H173" i="3" s="1"/>
  <c r="H174" i="3" s="1"/>
  <c r="AA125" i="3"/>
  <c r="Z125" i="3" l="1"/>
  <c r="G155" i="3"/>
  <c r="G173" i="3" s="1"/>
  <c r="G174" i="3" s="1"/>
  <c r="Q125" i="3"/>
  <c r="G153" i="3"/>
  <c r="R125" i="3"/>
  <c r="R153" i="3"/>
  <c r="H153" i="3" s="1"/>
</calcChain>
</file>

<file path=xl/sharedStrings.xml><?xml version="1.0" encoding="utf-8"?>
<sst xmlns="http://schemas.openxmlformats.org/spreadsheetml/2006/main" count="378" uniqueCount="188">
  <si>
    <t>W-installatie</t>
  </si>
  <si>
    <t>E-installatie</t>
  </si>
  <si>
    <t>€ / eenheid</t>
  </si>
  <si>
    <t>€ excl. BTW</t>
  </si>
  <si>
    <t>€ incl. BTW</t>
  </si>
  <si>
    <t>T-installatie</t>
  </si>
  <si>
    <t>m² bvo</t>
  </si>
  <si>
    <t>fundering</t>
  </si>
  <si>
    <t>skelet</t>
  </si>
  <si>
    <t>plafonds</t>
  </si>
  <si>
    <t>eenheid</t>
  </si>
  <si>
    <r>
      <t>m</t>
    </r>
    <r>
      <rPr>
        <vertAlign val="superscript"/>
        <sz val="10"/>
        <color theme="0"/>
        <rFont val="Arial"/>
        <family val="2"/>
      </rPr>
      <t>2</t>
    </r>
    <r>
      <rPr>
        <sz val="10"/>
        <color theme="0"/>
        <rFont val="Arial"/>
        <family val="2"/>
      </rPr>
      <t xml:space="preserve"> BVO</t>
    </r>
  </si>
  <si>
    <t>TOTAAL BOUWKOSTEN</t>
  </si>
  <si>
    <t>totaal directe bouwkosten</t>
  </si>
  <si>
    <t>totaal indirecte bouwkosten</t>
  </si>
  <si>
    <t>TOTAAL BIJKOMENDE KOSTEN</t>
  </si>
  <si>
    <t>leges</t>
  </si>
  <si>
    <t>kostenadviseur</t>
  </si>
  <si>
    <t xml:space="preserve">opstellen businesscase </t>
  </si>
  <si>
    <r>
      <t xml:space="preserve">….... </t>
    </r>
    <r>
      <rPr>
        <i/>
        <sz val="10"/>
        <color theme="1"/>
        <rFont val="Arial"/>
        <family val="2"/>
      </rPr>
      <t>(benoemen overig)</t>
    </r>
  </si>
  <si>
    <t>waarvan kosten schoolbestuur</t>
  </si>
  <si>
    <t>TOTAAL BOUW- +BIJKOMENDE KOSTEN</t>
  </si>
  <si>
    <t>%</t>
  </si>
  <si>
    <t>directe bouwkosten</t>
  </si>
  <si>
    <t>indirecte bouwkosten</t>
  </si>
  <si>
    <t xml:space="preserve">bijkomende kosten </t>
  </si>
  <si>
    <t>algemeen</t>
  </si>
  <si>
    <t>bodemvoorzieningen</t>
  </si>
  <si>
    <t>vloeren op grondslag</t>
  </si>
  <si>
    <t>funderingsconstructie</t>
  </si>
  <si>
    <t xml:space="preserve">paalfunderingen </t>
  </si>
  <si>
    <t>buitenwanden (skelet)</t>
  </si>
  <si>
    <t>binnenwanden (skelet)</t>
  </si>
  <si>
    <t>vloeren (skelet)</t>
  </si>
  <si>
    <t>daken (skelet)</t>
  </si>
  <si>
    <t>hoofddraagconstructies</t>
  </si>
  <si>
    <t>dakafbouwconstructie</t>
  </si>
  <si>
    <t>dakopeningen</t>
  </si>
  <si>
    <t>dakafwerkingen</t>
  </si>
  <si>
    <t>daken</t>
  </si>
  <si>
    <t>gevels</t>
  </si>
  <si>
    <t>buitenwandafbouwconstructie</t>
  </si>
  <si>
    <t>buitenwandopeningen</t>
  </si>
  <si>
    <t>buitenwandafwerkingen</t>
  </si>
  <si>
    <t>binnenwanden</t>
  </si>
  <si>
    <t>binnenwandafbouwconstructie</t>
  </si>
  <si>
    <t>binnenwandopeningen</t>
  </si>
  <si>
    <t>binnenwandafwerkingen</t>
  </si>
  <si>
    <t>vloerafbouwconstructie</t>
  </si>
  <si>
    <t>vloeropeningen</t>
  </si>
  <si>
    <t>vloerafwerkingen</t>
  </si>
  <si>
    <t>vloeren</t>
  </si>
  <si>
    <t>trappen/hellingconstructie</t>
  </si>
  <si>
    <t>balustraden en leuningen</t>
  </si>
  <si>
    <t>trap/hellingafwerkingen</t>
  </si>
  <si>
    <t>trappen / hellingen</t>
  </si>
  <si>
    <t>plafonds binnen</t>
  </si>
  <si>
    <t>plafonds buiten</t>
  </si>
  <si>
    <t>totaal bouwkundige werken</t>
  </si>
  <si>
    <t>totaal installaties</t>
  </si>
  <si>
    <t>T-install</t>
  </si>
  <si>
    <t>vaste verkeersvoorzieningen</t>
  </si>
  <si>
    <t>vaste gebruikersvoorzieningen</t>
  </si>
  <si>
    <t>vaste keukenvoorzieningen</t>
  </si>
  <si>
    <t>vaste sanitaire voorzieningen</t>
  </si>
  <si>
    <t>grondvoorzieningen</t>
  </si>
  <si>
    <t>opstallen</t>
  </si>
  <si>
    <t>omheining en hekwerk</t>
  </si>
  <si>
    <t>installaties in terrein</t>
  </si>
  <si>
    <t>terreininrichting</t>
  </si>
  <si>
    <t>vaste inrichting</t>
  </si>
  <si>
    <t>directievoering + toezicht</t>
  </si>
  <si>
    <t>projectmanagement</t>
  </si>
  <si>
    <t>constructeur</t>
  </si>
  <si>
    <t>installatieadviseur</t>
  </si>
  <si>
    <t>architect / ontwerpteam</t>
  </si>
  <si>
    <t>opstellen PvE</t>
  </si>
  <si>
    <t>opstellen MJOP</t>
  </si>
  <si>
    <t>totaal honoraria</t>
  </si>
  <si>
    <t>aansluitkosten NUTS</t>
  </si>
  <si>
    <t>totaal heffingen</t>
  </si>
  <si>
    <t>afkoop prijsstijgingen tijdens de bouw</t>
  </si>
  <si>
    <t>totaal reserveringen</t>
  </si>
  <si>
    <t>geen BTW</t>
  </si>
  <si>
    <t>onvoorzien</t>
  </si>
  <si>
    <t>op basis van werkelijke kosten:</t>
  </si>
  <si>
    <t>grondkosten</t>
  </si>
  <si>
    <t>verwervingskosten</t>
  </si>
  <si>
    <t>sloopkosten</t>
  </si>
  <si>
    <t>bouwrijp maken</t>
  </si>
  <si>
    <t>asbestverwijdering</t>
  </si>
  <si>
    <t>grondsanering</t>
  </si>
  <si>
    <t>pst</t>
  </si>
  <si>
    <t>bouwfysisch adviseur</t>
  </si>
  <si>
    <t>totaal grondkosten</t>
  </si>
  <si>
    <t>onderzoekskosten locatie</t>
  </si>
  <si>
    <t>asbestonderzoek</t>
  </si>
  <si>
    <t>bodemonderzoek</t>
  </si>
  <si>
    <t>flora en fauna</t>
  </si>
  <si>
    <t>geotechnisch onderzoek</t>
  </si>
  <si>
    <t>bouwhistorisch onderzoek</t>
  </si>
  <si>
    <t>totaal onderzoekskosten</t>
  </si>
  <si>
    <t>startkosten</t>
  </si>
  <si>
    <t>totaal startkosten</t>
  </si>
  <si>
    <t>verhuiskosten</t>
  </si>
  <si>
    <t>kunst</t>
  </si>
  <si>
    <t xml:space="preserve">tijdelijke huisvesting </t>
  </si>
  <si>
    <t>TOTALE PROJECTKOSTEN</t>
  </si>
  <si>
    <r>
      <t>m</t>
    </r>
    <r>
      <rPr>
        <vertAlign val="superscript"/>
        <sz val="10"/>
        <rFont val="Arial"/>
        <family val="2"/>
      </rPr>
      <t>2</t>
    </r>
    <r>
      <rPr>
        <sz val="10"/>
        <rFont val="Arial"/>
        <family val="2"/>
      </rPr>
      <t xml:space="preserve"> BVO</t>
    </r>
  </si>
  <si>
    <t>KOSTEN SCHOOLBESTUUR</t>
  </si>
  <si>
    <t>….... (benoemen overig)</t>
  </si>
  <si>
    <t>waarvan meerkosten ten behoeve van toegankelijkheid</t>
  </si>
  <si>
    <t>TEN LASTE VAN HET IHP</t>
  </si>
  <si>
    <t>uitgifte grond</t>
  </si>
  <si>
    <t>boekwaarde opstal</t>
  </si>
  <si>
    <t>prijsstijgingen tot start bouw</t>
  </si>
  <si>
    <t>totaal intern gemeentelijk te verrekenen</t>
  </si>
  <si>
    <t>bijv. meerkosten extra verdiepingshoogte</t>
  </si>
  <si>
    <t>bijv. meerkosten tribunetrap</t>
  </si>
  <si>
    <t>bijv. meerkosten inbouwkasten</t>
  </si>
  <si>
    <t>bijv. meerkosten BENG-ENG</t>
  </si>
  <si>
    <t>bijv. meerkosten CCTV</t>
  </si>
  <si>
    <t>bijv. garderobevoorziening</t>
  </si>
  <si>
    <t>bijv. beplanting</t>
  </si>
  <si>
    <t xml:space="preserve">eigen bijdrage conform IHP </t>
  </si>
  <si>
    <t>overig indien van toepassing:</t>
  </si>
  <si>
    <t>bijv. behoud beeldbepalende elementen</t>
  </si>
  <si>
    <t>bijv. parkeerplaatsen op eigen terrein</t>
  </si>
  <si>
    <t>W-install - klimaat</t>
  </si>
  <si>
    <t>E-install - energie, verlichting</t>
  </si>
  <si>
    <t>W-install - vloeistof, gas</t>
  </si>
  <si>
    <t>E-install - communicatie, beveiliging</t>
  </si>
  <si>
    <t>meting NEN2580</t>
  </si>
  <si>
    <t>accountantscontrole</t>
  </si>
  <si>
    <t>bouwk.voorzien. tbv installaties</t>
  </si>
  <si>
    <t>bouwk. voorz. tbv W*</t>
  </si>
  <si>
    <t>bouwk. voorz. tbv E*</t>
  </si>
  <si>
    <t>bouwk. voorz. tbv T*</t>
  </si>
  <si>
    <r>
      <t xml:space="preserve">* </t>
    </r>
    <r>
      <rPr>
        <i/>
        <u/>
        <sz val="10"/>
        <color theme="1"/>
        <rFont val="Arial"/>
        <family val="2"/>
      </rPr>
      <t xml:space="preserve">of </t>
    </r>
    <r>
      <rPr>
        <i/>
        <sz val="10"/>
        <color theme="1"/>
        <rFont val="Arial"/>
        <family val="2"/>
      </rPr>
      <t>bij installaties opnemen</t>
    </r>
  </si>
  <si>
    <t xml:space="preserve">ABK (algemene bouwplaatskosten) </t>
  </si>
  <si>
    <t>AK (algemene kosten)</t>
  </si>
  <si>
    <t>W&amp;R (winst en risico)</t>
  </si>
  <si>
    <t>CAR (verzekering)</t>
  </si>
  <si>
    <t>nader te detailleren (SO,VO, DO)</t>
  </si>
  <si>
    <t>bijv. gevelbelettering</t>
  </si>
  <si>
    <t>stichtingskostenraming</t>
  </si>
  <si>
    <t>prijspeil:</t>
  </si>
  <si>
    <t>datum:</t>
  </si>
  <si>
    <t>opmeting terrein</t>
  </si>
  <si>
    <t>bouwrente / financieringskosten</t>
  </si>
  <si>
    <t>TOTAAL</t>
  </si>
  <si>
    <t>specificeren</t>
  </si>
  <si>
    <t xml:space="preserve">specificeren </t>
  </si>
  <si>
    <t>[PROJECT]</t>
  </si>
  <si>
    <t>TOTAAL OBV WERKELIJKE KOSTEN</t>
  </si>
  <si>
    <t xml:space="preserve">onderbouwen - PM </t>
  </si>
  <si>
    <t>locatiegebonden eisen/wensen</t>
  </si>
  <si>
    <t>LOCATIEGEBONDEN EISEN/WENSEN</t>
  </si>
  <si>
    <t>waarvan locatiegebonden eisen/wensen</t>
  </si>
  <si>
    <t xml:space="preserve">AUK (algemene uitvoeringskosten) </t>
  </si>
  <si>
    <t>€/m² bvo</t>
  </si>
  <si>
    <t>bijv. in bewaring stellen/herplaatsen kunst</t>
  </si>
  <si>
    <t>bijv. verhuiskosten</t>
  </si>
  <si>
    <t xml:space="preserve">bijv. tijdelijke huisvesting </t>
  </si>
  <si>
    <t>startkosten - aanvullend in beeld brengen:</t>
  </si>
  <si>
    <r>
      <t xml:space="preserve">Het gaat hierbij om </t>
    </r>
    <r>
      <rPr>
        <b/>
        <u/>
        <sz val="10"/>
        <color theme="1"/>
        <rFont val="Arial"/>
        <family val="2"/>
      </rPr>
      <t>extra</t>
    </r>
    <r>
      <rPr>
        <b/>
        <sz val="10"/>
        <color theme="1"/>
        <rFont val="Arial"/>
        <family val="2"/>
      </rPr>
      <t xml:space="preserve"> kosten conform Verordening art. 4.3. door bijv. aantoonbare extra compliciteit van de locatie of aantoonbare bijzondere welstandseisen. Deze posten duidelijk omschrijven/onderbouwen in het fasedocument! </t>
    </r>
  </si>
  <si>
    <t>*A*</t>
  </si>
  <si>
    <t>*B*</t>
  </si>
  <si>
    <t>*C*</t>
  </si>
  <si>
    <t>eventueel aantoonbaar extra</t>
  </si>
  <si>
    <t xml:space="preserve">kosten voor rekening schoolbestuur </t>
  </si>
  <si>
    <t>ambities / demarcatie / eigen bijdrage IHP</t>
  </si>
  <si>
    <t xml:space="preserve">Het gaat hierbij om kosten die op basis van de door de Sectorkamer vastgestelde dematielijst (18-9-2018) voor rekening van het schoolbestuur vallen en eventuele bijdrage volgens afspraken uit het IHP. Deze posten duidelijk omschrijven/onderbouwen in fasedocument! </t>
  </si>
  <si>
    <t>Over deze kostenposten worden de opslagepercentages gerekend die voor het totale project gelden</t>
  </si>
  <si>
    <t>Over deze kostenposten worden de opslagepercentages gerekend die voor het totale project gelden (m.u.v. eigen bijdrage IHP)</t>
  </si>
  <si>
    <t>VOORBEELD STICHTINGSKOSTENRAMING</t>
  </si>
  <si>
    <r>
      <t xml:space="preserve">Wanneer de bouwkosten </t>
    </r>
    <r>
      <rPr>
        <i/>
        <u/>
        <sz val="11"/>
        <color theme="1"/>
        <rFont val="Calibri"/>
        <family val="2"/>
        <scheme val="minor"/>
      </rPr>
      <t>separaat</t>
    </r>
    <r>
      <rPr>
        <sz val="11"/>
        <color theme="1"/>
        <rFont val="Calibri"/>
        <family val="2"/>
        <scheme val="minor"/>
      </rPr>
      <t xml:space="preserve"> worden aangeleverd (cf. NEN2699!), dan is het voldoende om in de stiko alleen het totaalbedrag voor de directe bouwkosten en/of indirecte bouwkosten over te nemen. </t>
    </r>
  </si>
  <si>
    <r>
      <t>Prijspeil en indexeringen:</t>
    </r>
    <r>
      <rPr>
        <b/>
        <sz val="11"/>
        <color theme="1"/>
        <rFont val="Calibri"/>
        <family val="2"/>
        <scheme val="minor"/>
      </rPr>
      <t xml:space="preserve"> </t>
    </r>
    <r>
      <rPr>
        <sz val="11"/>
        <color theme="1"/>
        <rFont val="Calibri"/>
        <family val="2"/>
        <scheme val="minor"/>
      </rPr>
      <t xml:space="preserve">de kostenraming is gebaseerd op prijspeil indiening fasedocument (= de aanneemsom wanneer je op dat moment zou aanbesteden). Het budget wordt in de loop van het project bijgesteld op basis van de feitelijk gerealiseerde prijsstijgingen. </t>
    </r>
    <r>
      <rPr>
        <i/>
        <u/>
        <sz val="11"/>
        <color theme="1"/>
        <rFont val="Calibri"/>
        <family val="2"/>
        <scheme val="minor"/>
      </rPr>
      <t>Prijsstijgingen tijdens de bouw</t>
    </r>
    <r>
      <rPr>
        <sz val="11"/>
        <color theme="1"/>
        <rFont val="Calibri"/>
        <family val="2"/>
        <scheme val="minor"/>
      </rPr>
      <t xml:space="preserve"> behoren tot het risico van de aannemer en kunnen worden meegenomen in de ramingen; </t>
    </r>
    <r>
      <rPr>
        <i/>
        <u/>
        <sz val="11"/>
        <color theme="1"/>
        <rFont val="Calibri"/>
        <family val="2"/>
        <scheme val="minor"/>
      </rPr>
      <t>prijsstijgingen tot start bouw</t>
    </r>
    <r>
      <rPr>
        <sz val="11"/>
        <color theme="1"/>
        <rFont val="Calibri"/>
        <family val="2"/>
        <scheme val="minor"/>
      </rPr>
      <t xml:space="preserve"> worden door de gemeente op uniforme wijze verrekend bij het afgeven van de beschikking en moeten niet worden meegenomen in de ramingen.</t>
    </r>
  </si>
  <si>
    <r>
      <rPr>
        <b/>
        <u/>
        <sz val="11"/>
        <color theme="1"/>
        <rFont val="Calibri"/>
        <family val="2"/>
        <scheme val="minor"/>
      </rPr>
      <t>Rentelasten:</t>
    </r>
    <r>
      <rPr>
        <sz val="11"/>
        <color theme="1"/>
        <rFont val="Calibri"/>
        <family val="2"/>
        <scheme val="minor"/>
      </rPr>
      <t xml:space="preserve"> de rentelasten van een bouwproject komen in principe ten laste van de gemeente omdat de financiële middelen die ter beschikking worden gesteld ongeveer gelijke tred houden met de uitgaven van een schoolbestuur. Rentelasten worden daarom niet in de investeringsraming van een fasedocument opgenomen, maar door de gemeente zelf berekend op basis van de gedane uitgaven, de doorlooptijd van het project en de gemeentelijke interne rente.</t>
    </r>
  </si>
  <si>
    <r>
      <t xml:space="preserve">Alle </t>
    </r>
    <r>
      <rPr>
        <b/>
        <sz val="11"/>
        <color theme="1"/>
        <rFont val="Calibri"/>
        <family val="2"/>
        <scheme val="minor"/>
      </rPr>
      <t>gele vlakken</t>
    </r>
    <r>
      <rPr>
        <sz val="11"/>
        <color theme="1"/>
        <rFont val="Calibri"/>
        <family val="2"/>
        <scheme val="minor"/>
      </rPr>
      <t xml:space="preserve"> kunnen worden ingevuld, indien van toepassing. Eventuele ontbrekende kostenposten duidelijk benoemen</t>
    </r>
  </si>
  <si>
    <r>
      <rPr>
        <b/>
        <u/>
        <sz val="11"/>
        <color theme="1"/>
        <rFont val="Calibri"/>
        <family val="2"/>
        <scheme val="minor"/>
      </rPr>
      <t>Werkelijke kosten:</t>
    </r>
    <r>
      <rPr>
        <b/>
        <sz val="11"/>
        <color theme="1"/>
        <rFont val="Calibri"/>
        <family val="2"/>
        <scheme val="minor"/>
      </rPr>
      <t xml:space="preserve"> </t>
    </r>
    <r>
      <rPr>
        <sz val="11"/>
        <color theme="1"/>
        <rFont val="Calibri"/>
        <family val="2"/>
        <scheme val="minor"/>
      </rPr>
      <t>naast het normbedrag zoals vastgelegd in de Verordening, worden een aantal zaken op basis van werkelijke kosten vergoed. Het gaat hierbij om grondkosten (bijv. sloopkosten, bouwrijp maken, sanering) en locatie gebonden onderzoeken (bijv. asbest, flora en fauna, archeologie). Ook deze onderdelen dienen vooraf begroot te worden en maken deel uit van het door het Hoofdenoverleg vast te stellen bouwbudget.</t>
    </r>
  </si>
  <si>
    <r>
      <rPr>
        <b/>
        <u/>
        <sz val="11"/>
        <color theme="1"/>
        <rFont val="Calibri"/>
        <family val="2"/>
        <scheme val="minor"/>
      </rPr>
      <t>Startkosten:</t>
    </r>
    <r>
      <rPr>
        <b/>
        <sz val="11"/>
        <color theme="1"/>
        <rFont val="Calibri"/>
        <family val="2"/>
        <scheme val="minor"/>
      </rPr>
      <t xml:space="preserve"> </t>
    </r>
    <r>
      <rPr>
        <sz val="11"/>
        <color theme="1"/>
        <rFont val="Calibri"/>
        <family val="2"/>
        <scheme val="minor"/>
      </rPr>
      <t>separaat dienen ook eventuele kosten voor bijv. tijdelijke huisvesting of verhuizen in beeld te worden gebracht en onderbouwd. Deze kosten komen voor rekening van de gemeente maar vormen geen onderdeel van het bouwbudget.</t>
    </r>
  </si>
  <si>
    <r>
      <t xml:space="preserve">intern gemeentelijk te verrekenen |  </t>
    </r>
    <r>
      <rPr>
        <b/>
        <i/>
        <sz val="10"/>
        <color theme="0"/>
        <rFont val="Arial"/>
        <family val="2"/>
      </rPr>
      <t>in te vullen door GEMEENTE</t>
    </r>
    <r>
      <rPr>
        <i/>
        <sz val="10"/>
        <color theme="0"/>
        <rFont val="Arial"/>
        <family val="2"/>
      </rPr>
      <t>/ambtelijk opdrachtgever</t>
    </r>
  </si>
  <si>
    <t>apparaatskosten</t>
  </si>
  <si>
    <r>
      <rPr>
        <b/>
        <u/>
        <sz val="11"/>
        <color theme="1"/>
        <rFont val="Calibri"/>
        <family val="2"/>
        <scheme val="minor"/>
      </rPr>
      <t>Interne kosten:</t>
    </r>
    <r>
      <rPr>
        <sz val="11"/>
        <color theme="1"/>
        <rFont val="Calibri"/>
        <family val="2"/>
        <scheme val="minor"/>
      </rPr>
      <t xml:space="preserve"> naast bovengenoemde kosten zijn er ook interne kosten van gemeentelijke diensten die normaalgesproken buiten het zicht van de schoolbesturen vallen, maar wel ten laste komen van het IHP, zoals Ruimtelijke Ordening en Advies, Mobiliteit en Inkoop. Aanbestedingsprocedures vallen in principe binnen de normvergoeding. Indien gebruik gemaakt wordt van de gemeentelijke diensten dient daarbij vooraf afgesproken te worden hoe deze kosten worden verrekend binnen de honoraria. Tot de intern te verrekenen kosten behoren ook kosten voor eventuele uitgifte van grond, rentekosten en boekwaarde van het bestaande gebouw. Ook deze onderdelen vallen buiten de scope van het fasedocument dat door het schoolbestuur wordt opgesteld, maar binnen de gemeentelijke kosten voor het project. Het is dan ook aan de </t>
    </r>
    <r>
      <rPr>
        <i/>
        <sz val="11"/>
        <color theme="1"/>
        <rFont val="Calibri"/>
        <family val="2"/>
        <scheme val="minor"/>
      </rPr>
      <t>ambtelijk opdrachtgever</t>
    </r>
    <r>
      <rPr>
        <sz val="11"/>
        <color theme="1"/>
        <rFont val="Calibri"/>
        <family val="2"/>
        <scheme val="minor"/>
      </rPr>
      <t xml:space="preserve"> om deze onderdelen in beeld te brengen.    
</t>
    </r>
  </si>
  <si>
    <t>Opgesteld in aanvulling op Leidraad en formats (zie Onderwijsloket). Het format is te gebruiken voor alle projectfasedocumenten.</t>
  </si>
  <si>
    <r>
      <t xml:space="preserve">Eventuele </t>
    </r>
    <r>
      <rPr>
        <b/>
        <u/>
        <sz val="11"/>
        <color theme="1"/>
        <rFont val="Calibri"/>
        <family val="2"/>
        <scheme val="minor"/>
      </rPr>
      <t>extra locatiegebonden kosten</t>
    </r>
    <r>
      <rPr>
        <sz val="11"/>
        <color theme="1"/>
        <rFont val="Calibri"/>
        <family val="2"/>
        <scheme val="minor"/>
      </rPr>
      <t xml:space="preserve"> (Verordening art.4.3) die onderdeel zijn van het totaal (*A*) kunnen worden benoemd bij onderdeel *B*. Het gaat hierbij om kosten boven het normbedrag op basis van aantoonbare extra eisen of complexe randvoorwaarden, voortkomend uit de situatie. Deze eventuele meerkosten dienen apart gespecificeerd en toegelicht te worden in het fasedocument (bijv. uitbreidbaarheid, lastig bereikbare bouwlocatie). Voor deze kosten worden de opslagpercentages gerekend die gelden voor het gehele project; deze worden automatisch ingevuld.</t>
    </r>
  </si>
  <si>
    <r>
      <t xml:space="preserve">Kosten die onderdeel zijn van het totaal (*A*) en die </t>
    </r>
    <r>
      <rPr>
        <b/>
        <u/>
        <sz val="11"/>
        <color theme="1"/>
        <rFont val="Calibri"/>
        <family val="2"/>
        <scheme val="minor"/>
      </rPr>
      <t>voor rekening van het schoolbestuur</t>
    </r>
    <r>
      <rPr>
        <sz val="11"/>
        <color theme="1"/>
        <rFont val="Calibri"/>
        <family val="2"/>
        <scheme val="minor"/>
      </rPr>
      <t xml:space="preserve"> vallen conform demarcatielijst en/of afspraken uit het IHP, kunnen worden benoemd bij onderdeel *C*. Het gaat hierbij vaak om (meerkosten van) eigen keuzes ten aanzien van inrichting, materialisatie of uitvoering die gelijk in ontwerp- en bouwfase worden meegenomen. Ook voor deze kosten worden de opslagpercentages gerekend die gelden voor het gehele project; deze worden automatisch ingevuld. De ervaring leert dat deze keuzes weinig invloed hebben op bijv. grondkosten of hoofddraagconstructie, maar juist weer relatief veel vergen van ontwerp- en advieskosten, coördinatie en projectmanagement. Het naar verhouding omslaan van deze kosten voorkomt discussie en schijnnauwkeurigheid.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</si>
</sst>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3" formatCode="_ * #,##0.00_ ;_ * \-#,##0.00_ ;_ * &quot;-&quot;??_ ;_ @_ "/>
    <numFmt numFmtId="164" formatCode="&quot;€&quot;\ #,##0.00"/>
    <numFmt numFmtId="165" formatCode="&quot;€&quot;\ #,##0"/>
    <numFmt numFmtId="166" formatCode="0.0%"/>
    <numFmt numFmtId="167" formatCode="_ * #,##0_ ;_ * \-#,##0_ ;_ * &quot;-&quot;??_ ;_ @_ "/>
    <numFmt numFmtId="168" formatCode="[$-413]d/mmm/yy;@"/>
    <numFmt numFmtId="169" formatCode="d/mm/yy;@"/>
    <numFmt numFmtId="170" formatCode="dd/mm/yy;@"/>
  </numFmts>
  <fonts count="4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9C0006"/>
      <name val="Calibri"/>
      <family val="2"/>
      <scheme val="minor"/>
    </font>
    <font>
      <b/>
      <sz val="10"/>
      <color theme="0"/>
      <name val="Arial"/>
      <family val="2"/>
    </font>
    <font>
      <b/>
      <sz val="10"/>
      <color theme="1"/>
      <name val="Arial"/>
      <family val="2"/>
    </font>
    <font>
      <sz val="10"/>
      <color theme="0"/>
      <name val="Arial"/>
      <family val="2"/>
    </font>
    <font>
      <i/>
      <u/>
      <sz val="10"/>
      <color theme="1"/>
      <name val="Arial"/>
      <family val="2"/>
    </font>
    <font>
      <i/>
      <sz val="10"/>
      <color theme="1"/>
      <name val="Arial"/>
      <family val="2"/>
    </font>
    <font>
      <i/>
      <sz val="10"/>
      <color theme="0"/>
      <name val="Arial"/>
      <family val="2"/>
    </font>
    <font>
      <b/>
      <sz val="10"/>
      <name val="Arial"/>
      <family val="2"/>
    </font>
    <font>
      <vertAlign val="superscript"/>
      <sz val="10"/>
      <color theme="0"/>
      <name val="Arial"/>
      <family val="2"/>
    </font>
    <font>
      <sz val="10"/>
      <name val="Arial"/>
      <family val="2"/>
    </font>
    <font>
      <sz val="10"/>
      <color rgb="FFFF0000"/>
      <name val="Arial"/>
      <family val="2"/>
    </font>
    <font>
      <sz val="11"/>
      <color rgb="FFFF0000"/>
      <name val="Calibri"/>
      <family val="2"/>
      <scheme val="minor"/>
    </font>
    <font>
      <b/>
      <i/>
      <sz val="10"/>
      <name val="Arial"/>
      <family val="2"/>
    </font>
    <font>
      <sz val="11"/>
      <name val="Calibri"/>
      <family val="2"/>
      <scheme val="minor"/>
    </font>
    <font>
      <vertAlign val="superscript"/>
      <sz val="10"/>
      <name val="Arial"/>
      <family val="2"/>
    </font>
    <font>
      <b/>
      <i/>
      <sz val="10"/>
      <color theme="0"/>
      <name val="Arial"/>
      <family val="2"/>
    </font>
    <font>
      <sz val="11"/>
      <color theme="0"/>
      <name val="Calibri"/>
      <family val="2"/>
      <scheme val="minor"/>
    </font>
    <font>
      <b/>
      <u/>
      <sz val="10"/>
      <color theme="1"/>
      <name val="Arial"/>
      <family val="2"/>
    </font>
    <font>
      <b/>
      <i/>
      <sz val="10"/>
      <color theme="1"/>
      <name val="Arial"/>
      <family val="2"/>
    </font>
    <font>
      <b/>
      <sz val="14"/>
      <color theme="0"/>
      <name val="Arial"/>
      <family val="2"/>
    </font>
    <font>
      <b/>
      <sz val="14"/>
      <name val="Arial"/>
      <family val="2"/>
    </font>
    <font>
      <b/>
      <sz val="10"/>
      <color indexed="9"/>
      <name val="Arial"/>
      <family val="2"/>
    </font>
    <font>
      <i/>
      <sz val="10"/>
      <name val="Arial"/>
      <family val="2"/>
    </font>
    <font>
      <sz val="16"/>
      <color theme="0"/>
      <name val="Arial"/>
      <family val="2"/>
    </font>
    <font>
      <sz val="16"/>
      <name val="Arial"/>
      <family val="2"/>
    </font>
    <font>
      <b/>
      <sz val="12"/>
      <color theme="0"/>
      <name val="Arial"/>
      <family val="2"/>
    </font>
    <font>
      <b/>
      <sz val="11"/>
      <color theme="1"/>
      <name val="Calibri"/>
      <family val="2"/>
      <scheme val="minor"/>
    </font>
    <font>
      <b/>
      <u/>
      <sz val="11"/>
      <color theme="1"/>
      <name val="Calibri"/>
      <family val="2"/>
      <scheme val="minor"/>
    </font>
    <font>
      <i/>
      <u/>
      <sz val="11"/>
      <color theme="1"/>
      <name val="Calibri"/>
      <family val="2"/>
      <scheme val="minor"/>
    </font>
    <font>
      <i/>
      <sz val="11"/>
      <color theme="1"/>
      <name val="Calibri"/>
      <family val="2"/>
      <scheme val="minor"/>
    </font>
  </fonts>
  <fills count="12">
    <fill>
      <patternFill patternType="none"/>
    </fill>
    <fill>
      <patternFill patternType="gray125"/>
    </fill>
    <fill>
      <patternFill patternType="solid">
        <fgColor theme="5"/>
        <bgColor indexed="64"/>
      </patternFill>
    </fill>
    <fill>
      <patternFill patternType="solid">
        <fgColor rgb="FFFFC7CE"/>
      </patternFill>
    </fill>
    <fill>
      <patternFill patternType="solid">
        <fgColor theme="1"/>
        <bgColor indexed="64"/>
      </patternFill>
    </fill>
    <fill>
      <patternFill patternType="solid">
        <fgColor rgb="FF00811F"/>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style="medium">
        <color rgb="FF00811F"/>
      </left>
      <right style="thin">
        <color indexed="64"/>
      </right>
      <top style="medium">
        <color rgb="FF00811F"/>
      </top>
      <bottom style="thin">
        <color indexed="64"/>
      </bottom>
      <diagonal/>
    </border>
    <border>
      <left style="thin">
        <color indexed="64"/>
      </left>
      <right style="thin">
        <color indexed="64"/>
      </right>
      <top style="medium">
        <color rgb="FF00811F"/>
      </top>
      <bottom style="thin">
        <color indexed="64"/>
      </bottom>
      <diagonal/>
    </border>
    <border>
      <left style="thin">
        <color indexed="64"/>
      </left>
      <right style="medium">
        <color rgb="FF00811F"/>
      </right>
      <top style="medium">
        <color rgb="FF00811F"/>
      </top>
      <bottom style="thin">
        <color indexed="64"/>
      </bottom>
      <diagonal/>
    </border>
    <border>
      <left style="medium">
        <color rgb="FF00811F"/>
      </left>
      <right style="thin">
        <color indexed="64"/>
      </right>
      <top style="thin">
        <color indexed="64"/>
      </top>
      <bottom style="thin">
        <color indexed="64"/>
      </bottom>
      <diagonal/>
    </border>
    <border>
      <left style="thin">
        <color indexed="64"/>
      </left>
      <right style="medium">
        <color rgb="FF00811F"/>
      </right>
      <top style="thin">
        <color indexed="64"/>
      </top>
      <bottom style="thin">
        <color indexed="64"/>
      </bottom>
      <diagonal/>
    </border>
    <border>
      <left style="medium">
        <color rgb="FF00811F"/>
      </left>
      <right style="thin">
        <color indexed="64"/>
      </right>
      <top style="thin">
        <color indexed="64"/>
      </top>
      <bottom style="medium">
        <color rgb="FF00811F"/>
      </bottom>
      <diagonal/>
    </border>
    <border>
      <left style="thin">
        <color indexed="64"/>
      </left>
      <right style="thin">
        <color indexed="64"/>
      </right>
      <top style="thin">
        <color indexed="64"/>
      </top>
      <bottom style="medium">
        <color rgb="FF00811F"/>
      </bottom>
      <diagonal/>
    </border>
    <border>
      <left style="thin">
        <color indexed="64"/>
      </left>
      <right style="medium">
        <color rgb="FF00811F"/>
      </right>
      <top style="thin">
        <color indexed="64"/>
      </top>
      <bottom style="medium">
        <color rgb="FF00811F"/>
      </bottom>
      <diagonal/>
    </border>
    <border>
      <left style="thin">
        <color rgb="FF00811F"/>
      </left>
      <right style="thin">
        <color rgb="FF00811F"/>
      </right>
      <top style="thin">
        <color rgb="FF00811F"/>
      </top>
      <bottom style="thin">
        <color rgb="FF00811F"/>
      </bottom>
      <diagonal/>
    </border>
  </borders>
  <cellStyleXfs count="4">
    <xf numFmtId="0" fontId="0" fillId="0" borderId="0"/>
    <xf numFmtId="9" fontId="10" fillId="0" borderId="0" applyFont="0" applyFill="0" applyBorder="0" applyAlignment="0" applyProtection="0"/>
    <xf numFmtId="8" fontId="11" fillId="3" borderId="0"/>
    <xf numFmtId="43" fontId="10" fillId="0" borderId="0" applyFont="0" applyFill="0" applyBorder="0" applyAlignment="0" applyProtection="0"/>
  </cellStyleXfs>
  <cellXfs count="178">
    <xf numFmtId="0" fontId="0" fillId="0" borderId="0" xfId="0"/>
    <xf numFmtId="0" fontId="9" fillId="0" borderId="0" xfId="0" applyFont="1"/>
    <xf numFmtId="0" fontId="9" fillId="2" borderId="0" xfId="0" applyFont="1" applyFill="1"/>
    <xf numFmtId="0" fontId="15" fillId="0" borderId="0" xfId="0" applyFont="1"/>
    <xf numFmtId="0" fontId="9" fillId="0" borderId="1" xfId="0" applyFont="1" applyBorder="1"/>
    <xf numFmtId="0" fontId="16" fillId="0" borderId="0" xfId="0" applyFont="1"/>
    <xf numFmtId="0" fontId="13" fillId="0" borderId="0" xfId="0" applyFont="1"/>
    <xf numFmtId="165" fontId="9" fillId="0" borderId="0" xfId="0" applyNumberFormat="1" applyFont="1"/>
    <xf numFmtId="0" fontId="14" fillId="0" borderId="0" xfId="0" applyFont="1"/>
    <xf numFmtId="0" fontId="9" fillId="0" borderId="0" xfId="0" applyFont="1" applyAlignment="1">
      <alignment wrapText="1"/>
    </xf>
    <xf numFmtId="0" fontId="9" fillId="5" borderId="0" xfId="0" applyFont="1" applyFill="1"/>
    <xf numFmtId="0" fontId="9" fillId="6" borderId="0" xfId="0" applyFont="1" applyFill="1"/>
    <xf numFmtId="165" fontId="9" fillId="6" borderId="0" xfId="0" applyNumberFormat="1" applyFont="1" applyFill="1"/>
    <xf numFmtId="0" fontId="13" fillId="6" borderId="0" xfId="0" applyFont="1" applyFill="1" applyAlignment="1">
      <alignment horizontal="right"/>
    </xf>
    <xf numFmtId="0" fontId="9" fillId="7" borderId="0" xfId="0" applyFont="1" applyFill="1"/>
    <xf numFmtId="0" fontId="12" fillId="7" borderId="0" xfId="0" applyFont="1" applyFill="1" applyAlignment="1">
      <alignment horizontal="right"/>
    </xf>
    <xf numFmtId="165" fontId="12" fillId="7" borderId="0" xfId="0" applyNumberFormat="1" applyFont="1" applyFill="1"/>
    <xf numFmtId="0" fontId="14" fillId="5" borderId="0" xfId="0" applyFont="1" applyFill="1"/>
    <xf numFmtId="0" fontId="12" fillId="7" borderId="0" xfId="0" applyFont="1" applyFill="1"/>
    <xf numFmtId="0" fontId="17" fillId="7" borderId="0" xfId="0" applyFont="1" applyFill="1"/>
    <xf numFmtId="0" fontId="14" fillId="7" borderId="0" xfId="0" applyFont="1" applyFill="1"/>
    <xf numFmtId="0" fontId="14" fillId="0" borderId="0" xfId="0" applyFont="1" applyAlignment="1">
      <alignment horizontal="center"/>
    </xf>
    <xf numFmtId="0" fontId="8" fillId="0" borderId="0" xfId="0" applyFont="1"/>
    <xf numFmtId="0" fontId="12" fillId="5" borderId="0" xfId="0" applyFont="1" applyFill="1"/>
    <xf numFmtId="0" fontId="12" fillId="5" borderId="0" xfId="0" applyFont="1" applyFill="1" applyAlignment="1">
      <alignment horizontal="left"/>
    </xf>
    <xf numFmtId="165" fontId="12" fillId="5" borderId="0" xfId="0" applyNumberFormat="1" applyFont="1" applyFill="1"/>
    <xf numFmtId="0" fontId="18" fillId="0" borderId="0" xfId="0" applyFont="1"/>
    <xf numFmtId="0" fontId="20" fillId="0" borderId="0" xfId="0" applyFont="1" applyAlignment="1">
      <alignment horizontal="left"/>
    </xf>
    <xf numFmtId="167" fontId="9" fillId="0" borderId="0" xfId="3" applyNumberFormat="1" applyFont="1" applyBorder="1" applyAlignment="1"/>
    <xf numFmtId="167" fontId="9" fillId="6" borderId="0" xfId="3" applyNumberFormat="1" applyFont="1" applyFill="1" applyBorder="1" applyAlignment="1"/>
    <xf numFmtId="167" fontId="9" fillId="7" borderId="0" xfId="3" applyNumberFormat="1" applyFont="1" applyFill="1" applyBorder="1" applyAlignment="1"/>
    <xf numFmtId="166" fontId="9" fillId="0" borderId="0" xfId="1" applyNumberFormat="1" applyFont="1" applyBorder="1" applyAlignment="1"/>
    <xf numFmtId="9" fontId="18" fillId="0" borderId="0" xfId="1" applyFont="1" applyFill="1" applyBorder="1" applyAlignment="1"/>
    <xf numFmtId="9" fontId="12" fillId="5" borderId="0" xfId="1" applyFont="1" applyFill="1" applyBorder="1" applyAlignment="1"/>
    <xf numFmtId="0" fontId="8" fillId="0" borderId="0" xfId="0" applyFont="1" applyAlignment="1">
      <alignment horizontal="left"/>
    </xf>
    <xf numFmtId="0" fontId="18" fillId="8" borderId="0" xfId="0" applyFont="1" applyFill="1"/>
    <xf numFmtId="0" fontId="20" fillId="8" borderId="0" xfId="0" applyFont="1" applyFill="1"/>
    <xf numFmtId="165" fontId="18" fillId="8" borderId="0" xfId="0" applyNumberFormat="1" applyFont="1" applyFill="1"/>
    <xf numFmtId="0" fontId="20" fillId="9" borderId="0" xfId="0" applyFont="1" applyFill="1"/>
    <xf numFmtId="164" fontId="20" fillId="9" borderId="0" xfId="0" applyNumberFormat="1" applyFont="1" applyFill="1"/>
    <xf numFmtId="0" fontId="12" fillId="5" borderId="0" xfId="0" applyFont="1" applyFill="1" applyAlignment="1">
      <alignment vertical="center"/>
    </xf>
    <xf numFmtId="0" fontId="12" fillId="5" borderId="0" xfId="0" applyFont="1" applyFill="1" applyAlignment="1">
      <alignment vertical="center" wrapText="1"/>
    </xf>
    <xf numFmtId="0" fontId="12" fillId="5" borderId="0" xfId="0" applyFont="1" applyFill="1" applyAlignment="1">
      <alignment horizontal="center" vertical="center" wrapText="1"/>
    </xf>
    <xf numFmtId="0" fontId="7" fillId="0" borderId="0" xfId="0" applyFont="1"/>
    <xf numFmtId="0" fontId="0" fillId="0" borderId="0" xfId="1" applyNumberFormat="1" applyFont="1" applyAlignment="1">
      <alignment horizontal="center"/>
    </xf>
    <xf numFmtId="0" fontId="21" fillId="0" borderId="0" xfId="0" applyFont="1" applyAlignment="1">
      <alignment horizontal="center"/>
    </xf>
    <xf numFmtId="0" fontId="21" fillId="0" borderId="0" xfId="0" applyFont="1"/>
    <xf numFmtId="0" fontId="22" fillId="0" borderId="0" xfId="1" applyNumberFormat="1" applyFont="1" applyAlignment="1">
      <alignment horizontal="center"/>
    </xf>
    <xf numFmtId="165" fontId="21" fillId="0" borderId="0" xfId="0" applyNumberFormat="1" applyFont="1"/>
    <xf numFmtId="0" fontId="16" fillId="0" borderId="0" xfId="0" applyFont="1" applyAlignment="1">
      <alignment horizontal="right"/>
    </xf>
    <xf numFmtId="0" fontId="7" fillId="0" borderId="0" xfId="0" applyFont="1" applyAlignment="1">
      <alignment horizontal="left"/>
    </xf>
    <xf numFmtId="0" fontId="13" fillId="9" borderId="0" xfId="0" applyFont="1" applyFill="1"/>
    <xf numFmtId="0" fontId="23" fillId="9" borderId="0" xfId="0" applyFont="1" applyFill="1"/>
    <xf numFmtId="0" fontId="7" fillId="0" borderId="0" xfId="0" applyFont="1" applyAlignment="1">
      <alignment horizontal="center"/>
    </xf>
    <xf numFmtId="0" fontId="18" fillId="6" borderId="0" xfId="0" applyFont="1" applyFill="1" applyAlignment="1">
      <alignment horizontal="right"/>
    </xf>
    <xf numFmtId="9" fontId="18" fillId="6" borderId="0" xfId="1" applyFont="1" applyFill="1" applyBorder="1" applyAlignment="1"/>
    <xf numFmtId="0" fontId="18" fillId="6" borderId="0" xfId="0" applyFont="1" applyFill="1"/>
    <xf numFmtId="165" fontId="18" fillId="6" borderId="0" xfId="0" applyNumberFormat="1" applyFont="1" applyFill="1"/>
    <xf numFmtId="0" fontId="0" fillId="6" borderId="0" xfId="0" applyFill="1" applyAlignment="1">
      <alignment horizontal="center"/>
    </xf>
    <xf numFmtId="0" fontId="6" fillId="0" borderId="0" xfId="0" applyFont="1"/>
    <xf numFmtId="0" fontId="9" fillId="0" borderId="3" xfId="0" applyFont="1" applyBorder="1"/>
    <xf numFmtId="0" fontId="14" fillId="5" borderId="4" xfId="0" applyFont="1" applyFill="1" applyBorder="1"/>
    <xf numFmtId="165" fontId="9" fillId="10" borderId="0" xfId="0" applyNumberFormat="1" applyFont="1" applyFill="1"/>
    <xf numFmtId="0" fontId="9" fillId="10" borderId="0" xfId="0" applyFont="1" applyFill="1"/>
    <xf numFmtId="166" fontId="0" fillId="10" borderId="0" xfId="1" applyNumberFormat="1" applyFont="1" applyFill="1" applyAlignment="1">
      <alignment horizontal="center"/>
    </xf>
    <xf numFmtId="166" fontId="9" fillId="10" borderId="0" xfId="1" applyNumberFormat="1" applyFont="1" applyFill="1" applyBorder="1" applyAlignment="1"/>
    <xf numFmtId="10" fontId="9" fillId="10" borderId="0" xfId="1" applyNumberFormat="1" applyFont="1" applyFill="1" applyBorder="1" applyAlignment="1"/>
    <xf numFmtId="0" fontId="0" fillId="9" borderId="0" xfId="0" applyFill="1"/>
    <xf numFmtId="0" fontId="24" fillId="9" borderId="0" xfId="0" applyFont="1" applyFill="1"/>
    <xf numFmtId="165" fontId="18" fillId="9" borderId="0" xfId="0" applyNumberFormat="1" applyFont="1" applyFill="1" applyAlignment="1">
      <alignment horizontal="right"/>
    </xf>
    <xf numFmtId="0" fontId="18" fillId="9" borderId="0" xfId="0" applyFont="1" applyFill="1" applyAlignment="1">
      <alignment horizontal="right"/>
    </xf>
    <xf numFmtId="165" fontId="20" fillId="9" borderId="0" xfId="0" applyNumberFormat="1" applyFont="1" applyFill="1"/>
    <xf numFmtId="165" fontId="9" fillId="10" borderId="0" xfId="0" applyNumberFormat="1" applyFont="1" applyFill="1" applyAlignment="1">
      <alignment horizontal="right"/>
    </xf>
    <xf numFmtId="0" fontId="0" fillId="7" borderId="0" xfId="0" applyFill="1"/>
    <xf numFmtId="0" fontId="0" fillId="5" borderId="0" xfId="0" applyFill="1"/>
    <xf numFmtId="0" fontId="18" fillId="9" borderId="0" xfId="0" applyFont="1" applyFill="1" applyAlignment="1">
      <alignment horizontal="left"/>
    </xf>
    <xf numFmtId="0" fontId="9" fillId="9" borderId="0" xfId="0" applyFont="1" applyFill="1"/>
    <xf numFmtId="0" fontId="16" fillId="9" borderId="0" xfId="0" applyFont="1" applyFill="1"/>
    <xf numFmtId="0" fontId="9" fillId="0" borderId="0" xfId="0" applyFont="1" applyAlignment="1">
      <alignment vertical="center"/>
    </xf>
    <xf numFmtId="0" fontId="9" fillId="8" borderId="0" xfId="0" applyFont="1" applyFill="1"/>
    <xf numFmtId="0" fontId="18" fillId="8" borderId="0" xfId="0" applyFont="1" applyFill="1" applyAlignment="1">
      <alignment vertical="center"/>
    </xf>
    <xf numFmtId="0" fontId="18" fillId="8" borderId="0" xfId="0" applyFont="1" applyFill="1" applyAlignment="1">
      <alignment vertical="center" wrapText="1"/>
    </xf>
    <xf numFmtId="0" fontId="18" fillId="8" borderId="0" xfId="0" applyFont="1" applyFill="1" applyAlignment="1">
      <alignment horizontal="center" vertical="center" wrapText="1"/>
    </xf>
    <xf numFmtId="0" fontId="20" fillId="8" borderId="0" xfId="0" applyFont="1" applyFill="1" applyAlignment="1">
      <alignment vertical="center"/>
    </xf>
    <xf numFmtId="165" fontId="18" fillId="8" borderId="0" xfId="0" applyNumberFormat="1" applyFont="1" applyFill="1" applyAlignment="1">
      <alignment horizontal="right" vertical="center"/>
    </xf>
    <xf numFmtId="0" fontId="14" fillId="4" borderId="0" xfId="0" applyFont="1" applyFill="1" applyAlignment="1">
      <alignment vertical="center"/>
    </xf>
    <xf numFmtId="0" fontId="12" fillId="4" borderId="0" xfId="0" applyFont="1" applyFill="1" applyAlignment="1">
      <alignment vertical="center"/>
    </xf>
    <xf numFmtId="165" fontId="12" fillId="4" borderId="0" xfId="0" applyNumberFormat="1" applyFont="1" applyFill="1" applyAlignment="1">
      <alignment horizontal="right" vertical="center"/>
    </xf>
    <xf numFmtId="167" fontId="18" fillId="8" borderId="2" xfId="3" applyNumberFormat="1" applyFont="1" applyFill="1" applyBorder="1" applyAlignment="1"/>
    <xf numFmtId="0" fontId="0" fillId="8" borderId="0" xfId="0" applyFill="1"/>
    <xf numFmtId="0" fontId="17" fillId="5" borderId="0" xfId="0" applyFont="1" applyFill="1"/>
    <xf numFmtId="165" fontId="26" fillId="5" borderId="0" xfId="0" applyNumberFormat="1" applyFont="1" applyFill="1"/>
    <xf numFmtId="0" fontId="14" fillId="5" borderId="0" xfId="0" applyFont="1" applyFill="1" applyAlignment="1">
      <alignment vertical="center"/>
    </xf>
    <xf numFmtId="165" fontId="12" fillId="5" borderId="0" xfId="0" applyNumberFormat="1" applyFont="1" applyFill="1" applyAlignment="1">
      <alignment horizontal="right" vertical="center"/>
    </xf>
    <xf numFmtId="0" fontId="15" fillId="11" borderId="0" xfId="0" applyFont="1" applyFill="1"/>
    <xf numFmtId="0" fontId="9" fillId="11" borderId="0" xfId="0" applyFont="1" applyFill="1"/>
    <xf numFmtId="0" fontId="7" fillId="11" borderId="0" xfId="0" applyFont="1" applyFill="1"/>
    <xf numFmtId="165" fontId="9" fillId="11" borderId="0" xfId="0" applyNumberFormat="1" applyFont="1" applyFill="1" applyAlignment="1">
      <alignment horizontal="right"/>
    </xf>
    <xf numFmtId="0" fontId="6" fillId="11" borderId="0" xfId="0" applyFont="1" applyFill="1"/>
    <xf numFmtId="165" fontId="18" fillId="5" borderId="0" xfId="0" applyNumberFormat="1" applyFont="1" applyFill="1" applyAlignment="1">
      <alignment horizontal="right"/>
    </xf>
    <xf numFmtId="0" fontId="27" fillId="5" borderId="0" xfId="0" applyFont="1" applyFill="1"/>
    <xf numFmtId="165" fontId="12" fillId="5" borderId="0" xfId="0" applyNumberFormat="1" applyFont="1" applyFill="1" applyAlignment="1">
      <alignment horizontal="right"/>
    </xf>
    <xf numFmtId="0" fontId="20" fillId="5" borderId="0" xfId="0" applyFont="1" applyFill="1"/>
    <xf numFmtId="164" fontId="20" fillId="5" borderId="0" xfId="0" applyNumberFormat="1" applyFont="1" applyFill="1"/>
    <xf numFmtId="165" fontId="17" fillId="5" borderId="0" xfId="0" applyNumberFormat="1" applyFont="1" applyFill="1"/>
    <xf numFmtId="166" fontId="0" fillId="0" borderId="0" xfId="1" applyNumberFormat="1" applyFont="1" applyFill="1" applyAlignment="1">
      <alignment horizontal="center"/>
    </xf>
    <xf numFmtId="0" fontId="18" fillId="8" borderId="0" xfId="0" applyFont="1" applyFill="1" applyAlignment="1">
      <alignment horizontal="left"/>
    </xf>
    <xf numFmtId="9" fontId="18" fillId="8" borderId="0" xfId="1" applyFont="1" applyFill="1" applyBorder="1" applyAlignment="1"/>
    <xf numFmtId="0" fontId="28" fillId="0" borderId="0" xfId="0" applyFont="1"/>
    <xf numFmtId="0" fontId="29" fillId="0" borderId="0" xfId="0" applyFont="1"/>
    <xf numFmtId="167" fontId="16" fillId="0" borderId="0" xfId="0" applyNumberFormat="1" applyFont="1"/>
    <xf numFmtId="165" fontId="16" fillId="0" borderId="0" xfId="0" applyNumberFormat="1" applyFont="1"/>
    <xf numFmtId="167" fontId="16" fillId="0" borderId="0" xfId="3" applyNumberFormat="1" applyFont="1" applyBorder="1" applyAlignment="1"/>
    <xf numFmtId="0" fontId="16" fillId="8" borderId="0" xfId="0" applyFont="1" applyFill="1"/>
    <xf numFmtId="0" fontId="15" fillId="9" borderId="0" xfId="0" applyFont="1" applyFill="1"/>
    <xf numFmtId="0" fontId="28" fillId="9" borderId="0" xfId="0" applyFont="1" applyFill="1"/>
    <xf numFmtId="167" fontId="9" fillId="9" borderId="0" xfId="3" applyNumberFormat="1" applyFont="1" applyFill="1" applyBorder="1" applyAlignment="1"/>
    <xf numFmtId="165" fontId="9" fillId="9" borderId="0" xfId="0" applyNumberFormat="1" applyFont="1" applyFill="1"/>
    <xf numFmtId="0" fontId="8" fillId="9" borderId="0" xfId="0" applyFont="1" applyFill="1" applyAlignment="1">
      <alignment horizontal="left"/>
    </xf>
    <xf numFmtId="0" fontId="6" fillId="9" borderId="0" xfId="0" applyFont="1" applyFill="1"/>
    <xf numFmtId="0" fontId="5" fillId="0" borderId="0" xfId="0" applyFont="1"/>
    <xf numFmtId="0" fontId="5" fillId="0" borderId="0" xfId="0" applyFont="1" applyAlignment="1">
      <alignment horizontal="left"/>
    </xf>
    <xf numFmtId="167" fontId="18" fillId="8" borderId="0" xfId="3" applyNumberFormat="1" applyFont="1" applyFill="1" applyBorder="1" applyAlignment="1"/>
    <xf numFmtId="0" fontId="12" fillId="5" borderId="5" xfId="0" applyFont="1" applyFill="1" applyBorder="1"/>
    <xf numFmtId="0" fontId="12" fillId="5" borderId="0" xfId="0" applyFont="1" applyFill="1" applyAlignment="1">
      <alignment horizontal="right" indent="1"/>
    </xf>
    <xf numFmtId="0" fontId="32" fillId="5" borderId="0" xfId="0" applyFont="1" applyFill="1" applyAlignment="1">
      <alignment horizontal="right" indent="1"/>
    </xf>
    <xf numFmtId="0" fontId="5" fillId="11" borderId="0" xfId="0" applyFont="1" applyFill="1"/>
    <xf numFmtId="0" fontId="12" fillId="5" borderId="0" xfId="0" applyFont="1" applyFill="1" applyAlignment="1">
      <alignment horizontal="right" vertical="center" indent="2"/>
    </xf>
    <xf numFmtId="0" fontId="16" fillId="7" borderId="0" xfId="0" applyFont="1" applyFill="1"/>
    <xf numFmtId="0" fontId="16" fillId="5" borderId="0" xfId="0" applyFont="1" applyFill="1"/>
    <xf numFmtId="0" fontId="18" fillId="8" borderId="0" xfId="0" applyFont="1" applyFill="1" applyAlignment="1">
      <alignment horizontal="right" indent="1"/>
    </xf>
    <xf numFmtId="167" fontId="9" fillId="10" borderId="0" xfId="3" applyNumberFormat="1" applyFont="1" applyFill="1" applyBorder="1" applyAlignment="1"/>
    <xf numFmtId="0" fontId="20" fillId="8" borderId="0" xfId="0" applyFont="1" applyFill="1" applyAlignment="1">
      <alignment horizontal="center"/>
    </xf>
    <xf numFmtId="167" fontId="12" fillId="5" borderId="6" xfId="3" applyNumberFormat="1" applyFont="1" applyFill="1" applyBorder="1" applyAlignment="1"/>
    <xf numFmtId="167" fontId="18" fillId="10" borderId="6" xfId="3" applyNumberFormat="1" applyFont="1" applyFill="1" applyBorder="1" applyAlignment="1"/>
    <xf numFmtId="0" fontId="16" fillId="10" borderId="0" xfId="0" applyFont="1" applyFill="1" applyAlignment="1">
      <alignment horizontal="right"/>
    </xf>
    <xf numFmtId="0" fontId="8" fillId="10" borderId="0" xfId="0" applyFont="1" applyFill="1" applyAlignment="1">
      <alignment horizontal="left"/>
    </xf>
    <xf numFmtId="165" fontId="12" fillId="5" borderId="0" xfId="0" applyNumberFormat="1" applyFont="1" applyFill="1" applyAlignment="1">
      <alignment vertical="center"/>
    </xf>
    <xf numFmtId="0" fontId="5" fillId="0" borderId="0" xfId="0" applyFont="1" applyAlignment="1">
      <alignment vertical="center"/>
    </xf>
    <xf numFmtId="0" fontId="9" fillId="5" borderId="0" xfId="0" applyFont="1" applyFill="1" applyAlignment="1">
      <alignment vertical="center"/>
    </xf>
    <xf numFmtId="0" fontId="0" fillId="0" borderId="0" xfId="0" applyAlignment="1">
      <alignment vertical="center"/>
    </xf>
    <xf numFmtId="0" fontId="14" fillId="0" borderId="0" xfId="0" applyFont="1" applyAlignment="1">
      <alignment horizontal="center" vertical="center"/>
    </xf>
    <xf numFmtId="165" fontId="18" fillId="8" borderId="0" xfId="0" applyNumberFormat="1" applyFont="1" applyFill="1" applyAlignment="1">
      <alignment vertical="center"/>
    </xf>
    <xf numFmtId="0" fontId="9" fillId="8" borderId="0" xfId="0" applyFont="1" applyFill="1" applyAlignment="1">
      <alignment vertical="center"/>
    </xf>
    <xf numFmtId="165" fontId="13" fillId="8" borderId="0" xfId="0" applyNumberFormat="1" applyFont="1" applyFill="1" applyAlignment="1">
      <alignment vertical="center"/>
    </xf>
    <xf numFmtId="0" fontId="14" fillId="5" borderId="0" xfId="0" applyFont="1" applyFill="1" applyAlignment="1">
      <alignment horizontal="left"/>
    </xf>
    <xf numFmtId="165" fontId="33" fillId="11" borderId="0" xfId="0" applyNumberFormat="1" applyFont="1" applyFill="1" applyAlignment="1">
      <alignment horizontal="center"/>
    </xf>
    <xf numFmtId="0" fontId="4" fillId="0" borderId="0" xfId="0" applyFont="1"/>
    <xf numFmtId="0" fontId="18" fillId="9" borderId="0" xfId="0" applyFont="1" applyFill="1"/>
    <xf numFmtId="165" fontId="18" fillId="9" borderId="0" xfId="0" applyNumberFormat="1" applyFont="1" applyFill="1"/>
    <xf numFmtId="168" fontId="20" fillId="10" borderId="6" xfId="0" applyNumberFormat="1" applyFont="1" applyFill="1" applyBorder="1" applyAlignment="1">
      <alignment horizontal="center"/>
    </xf>
    <xf numFmtId="169" fontId="14" fillId="5" borderId="6" xfId="0" applyNumberFormat="1" applyFont="1" applyFill="1" applyBorder="1" applyAlignment="1">
      <alignment horizontal="center"/>
    </xf>
    <xf numFmtId="170" fontId="20" fillId="8" borderId="2" xfId="0" applyNumberFormat="1" applyFont="1" applyFill="1" applyBorder="1" applyAlignment="1">
      <alignment horizontal="center"/>
    </xf>
    <xf numFmtId="0" fontId="16" fillId="10" borderId="0" xfId="0" applyFont="1" applyFill="1" applyAlignment="1">
      <alignment horizontal="left"/>
    </xf>
    <xf numFmtId="0" fontId="3" fillId="0" borderId="0" xfId="0" applyFont="1"/>
    <xf numFmtId="0" fontId="3" fillId="0" borderId="0" xfId="0" applyFont="1" applyAlignment="1">
      <alignment horizontal="center"/>
    </xf>
    <xf numFmtId="0" fontId="2" fillId="0" borderId="0" xfId="0" applyFont="1"/>
    <xf numFmtId="0" fontId="23" fillId="9" borderId="0" xfId="0" applyFont="1" applyFill="1" applyAlignment="1">
      <alignment horizontal="right"/>
    </xf>
    <xf numFmtId="0" fontId="34" fillId="5" borderId="15" xfId="0" applyFont="1" applyFill="1" applyBorder="1" applyAlignment="1">
      <alignment horizontal="center" vertical="center"/>
    </xf>
    <xf numFmtId="0" fontId="35" fillId="8" borderId="0" xfId="0" applyFont="1" applyFill="1" applyAlignment="1">
      <alignment horizontal="center" vertical="center"/>
    </xf>
    <xf numFmtId="0" fontId="36" fillId="5" borderId="0" xfId="0" applyFont="1" applyFill="1" applyAlignment="1">
      <alignment horizontal="right" indent="2"/>
    </xf>
    <xf numFmtId="0" fontId="0" fillId="0" borderId="0" xfId="0" applyAlignment="1">
      <alignment horizontal="right" vertical="top" wrapText="1"/>
    </xf>
    <xf numFmtId="0" fontId="38" fillId="0" borderId="0" xfId="0" applyFont="1" applyAlignment="1">
      <alignment vertical="top" wrapText="1"/>
    </xf>
    <xf numFmtId="0" fontId="0" fillId="0" borderId="0" xfId="0" applyAlignment="1">
      <alignment vertical="top" wrapText="1"/>
    </xf>
    <xf numFmtId="0" fontId="37" fillId="0" borderId="0" xfId="0" applyFont="1" applyAlignment="1">
      <alignment vertical="top" wrapText="1"/>
    </xf>
    <xf numFmtId="0" fontId="1" fillId="11" borderId="0" xfId="0" applyFont="1" applyFill="1"/>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31" fillId="8" borderId="0" xfId="0" applyFont="1" applyFill="1" applyAlignment="1">
      <alignment horizontal="center" vertical="center" wrapText="1"/>
    </xf>
    <xf numFmtId="0" fontId="31" fillId="10" borderId="0" xfId="0" applyFont="1" applyFill="1" applyAlignment="1">
      <alignment horizontal="center" vertical="center" wrapText="1"/>
    </xf>
    <xf numFmtId="0" fontId="30" fillId="5" borderId="0" xfId="0" applyFont="1" applyFill="1" applyAlignment="1">
      <alignment horizontal="center" vertical="center" wrapText="1"/>
    </xf>
  </cellXfs>
  <cellStyles count="4">
    <cellStyle name="Komma" xfId="3" builtinId="3"/>
    <cellStyle name="Procent" xfId="1" builtinId="5"/>
    <cellStyle name="Standaard" xfId="0" builtinId="0"/>
    <cellStyle name="Stijl 1" xfId="2" xr:uid="{1B9ABE2D-A3D8-4504-A50D-6D7DB46E60EF}"/>
  </cellStyles>
  <dxfs count="0"/>
  <tableStyles count="0" defaultTableStyle="TableStyleMedium2" defaultPivotStyle="PivotStyleLight16"/>
  <colors>
    <mruColors>
      <color rgb="FF00811F"/>
      <color rgb="FFC6E0B4"/>
      <color rgb="FF80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177BC-5D61-473E-90CC-66E02AD28E8B}">
  <sheetPr>
    <tabColor rgb="FFFFFF00"/>
  </sheetPr>
  <dimension ref="A2:B22"/>
  <sheetViews>
    <sheetView showGridLines="0" tabSelected="1" workbookViewId="0">
      <selection activeCell="B2" sqref="B2"/>
    </sheetView>
  </sheetViews>
  <sheetFormatPr defaultRowHeight="14.4" x14ac:dyDescent="0.3"/>
  <cols>
    <col min="1" max="1" width="12.44140625" style="161" customWidth="1"/>
    <col min="2" max="2" width="110.5546875" style="163" customWidth="1"/>
  </cols>
  <sheetData>
    <row r="2" spans="1:2" x14ac:dyDescent="0.3">
      <c r="B2" s="162" t="s">
        <v>175</v>
      </c>
    </row>
    <row r="3" spans="1:2" ht="7.5" customHeight="1" x14ac:dyDescent="0.3"/>
    <row r="4" spans="1:2" x14ac:dyDescent="0.3">
      <c r="A4" s="161">
        <v>1</v>
      </c>
      <c r="B4" s="163" t="s">
        <v>185</v>
      </c>
    </row>
    <row r="5" spans="1:2" ht="7.5" customHeight="1" x14ac:dyDescent="0.3"/>
    <row r="6" spans="1:2" x14ac:dyDescent="0.3">
      <c r="A6" s="161">
        <f>A4+1</f>
        <v>2</v>
      </c>
      <c r="B6" s="163" t="s">
        <v>179</v>
      </c>
    </row>
    <row r="7" spans="1:2" ht="7.5" customHeight="1" x14ac:dyDescent="0.3"/>
    <row r="8" spans="1:2" ht="28.8" x14ac:dyDescent="0.3">
      <c r="A8" s="161">
        <f>A6+1</f>
        <v>3</v>
      </c>
      <c r="B8" s="163" t="s">
        <v>176</v>
      </c>
    </row>
    <row r="9" spans="1:2" ht="7.5" customHeight="1" x14ac:dyDescent="0.3"/>
    <row r="10" spans="1:2" ht="72" x14ac:dyDescent="0.3">
      <c r="A10" s="161">
        <f>A8+1</f>
        <v>4</v>
      </c>
      <c r="B10" s="163" t="s">
        <v>186</v>
      </c>
    </row>
    <row r="11" spans="1:2" ht="7.5" customHeight="1" x14ac:dyDescent="0.3"/>
    <row r="12" spans="1:2" ht="100.8" x14ac:dyDescent="0.3">
      <c r="A12" s="161">
        <f>A10+1</f>
        <v>5</v>
      </c>
      <c r="B12" s="163" t="s">
        <v>187</v>
      </c>
    </row>
    <row r="13" spans="1:2" ht="7.5" customHeight="1" x14ac:dyDescent="0.3"/>
    <row r="14" spans="1:2" ht="72" x14ac:dyDescent="0.3">
      <c r="A14" s="161">
        <f>A12+1</f>
        <v>6</v>
      </c>
      <c r="B14" s="162" t="s">
        <v>177</v>
      </c>
    </row>
    <row r="15" spans="1:2" ht="7.5" customHeight="1" x14ac:dyDescent="0.3"/>
    <row r="16" spans="1:2" ht="57.6" x14ac:dyDescent="0.3">
      <c r="A16" s="161">
        <f>A14+1</f>
        <v>7</v>
      </c>
      <c r="B16" s="163" t="s">
        <v>178</v>
      </c>
    </row>
    <row r="17" spans="1:2" ht="7.5" customHeight="1" x14ac:dyDescent="0.3"/>
    <row r="18" spans="1:2" ht="57.6" x14ac:dyDescent="0.3">
      <c r="A18" s="161">
        <f>A16+1</f>
        <v>8</v>
      </c>
      <c r="B18" s="163" t="s">
        <v>180</v>
      </c>
    </row>
    <row r="19" spans="1:2" ht="7.5" customHeight="1" x14ac:dyDescent="0.3"/>
    <row r="20" spans="1:2" ht="28.8" x14ac:dyDescent="0.3">
      <c r="A20" s="161">
        <f>A18+1</f>
        <v>9</v>
      </c>
      <c r="B20" s="163" t="s">
        <v>181</v>
      </c>
    </row>
    <row r="21" spans="1:2" ht="7.5" customHeight="1" x14ac:dyDescent="0.3"/>
    <row r="22" spans="1:2" ht="115.2" x14ac:dyDescent="0.3">
      <c r="A22" s="161">
        <f>A20+1</f>
        <v>10</v>
      </c>
      <c r="B22" s="164" t="s">
        <v>184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923D1-539D-4D36-8FB5-094080E08C32}">
  <sheetPr>
    <tabColor rgb="FF00811F"/>
  </sheetPr>
  <dimension ref="A1:AW174"/>
  <sheetViews>
    <sheetView showGridLines="0" zoomScale="80" zoomScaleNormal="80" workbookViewId="0">
      <pane xSplit="3" ySplit="4" topLeftCell="D178" activePane="bottomRight" state="frozen"/>
      <selection pane="topRight" activeCell="D1" sqref="D1"/>
      <selection pane="bottomLeft" activeCell="A4" sqref="A4"/>
      <selection pane="bottomRight" activeCell="H174" sqref="H174"/>
    </sheetView>
  </sheetViews>
  <sheetFormatPr defaultColWidth="9.109375" defaultRowHeight="13.2" x14ac:dyDescent="0.25"/>
  <cols>
    <col min="1" max="1" width="4.44140625" style="1" customWidth="1"/>
    <col min="2" max="2" width="1.6640625" style="1" customWidth="1"/>
    <col min="3" max="3" width="34.6640625" style="1" customWidth="1"/>
    <col min="4" max="4" width="9.109375" style="1" customWidth="1"/>
    <col min="5" max="5" width="6.6640625" style="1" customWidth="1"/>
    <col min="6" max="6" width="9.109375" style="1" customWidth="1"/>
    <col min="7" max="8" width="14.6640625" style="1" customWidth="1"/>
    <col min="9" max="9" width="1.33203125" style="1" customWidth="1"/>
    <col min="10" max="10" width="10.88671875" style="1" customWidth="1"/>
    <col min="11" max="11" width="4.44140625" style="1" customWidth="1"/>
    <col min="12" max="12" width="1.6640625" style="1" customWidth="1"/>
    <col min="13" max="13" width="34.6640625" style="1" customWidth="1"/>
    <col min="14" max="14" width="9.109375" style="1" customWidth="1"/>
    <col min="15" max="15" width="6.6640625" style="1" customWidth="1"/>
    <col min="16" max="16" width="9.109375" style="1" customWidth="1"/>
    <col min="17" max="18" width="13.33203125" style="1" customWidth="1"/>
    <col min="19" max="19" width="4.6640625" style="1" customWidth="1"/>
    <col min="20" max="20" width="4.44140625" style="1" customWidth="1"/>
    <col min="21" max="21" width="1.6640625" style="1" customWidth="1"/>
    <col min="22" max="22" width="34.6640625" style="1" customWidth="1"/>
    <col min="23" max="23" width="9.109375" style="1" customWidth="1"/>
    <col min="24" max="24" width="6.6640625" style="1" customWidth="1"/>
    <col min="25" max="25" width="9.109375" style="1" customWidth="1"/>
    <col min="26" max="27" width="13.33203125" style="1" customWidth="1"/>
    <col min="28" max="16384" width="9.109375" style="1"/>
  </cols>
  <sheetData>
    <row r="1" spans="1:49" s="2" customFormat="1" ht="24" customHeight="1" x14ac:dyDescent="0.25">
      <c r="A1" s="23"/>
      <c r="B1" s="23"/>
      <c r="C1" s="23"/>
      <c r="D1" s="23"/>
      <c r="E1" s="23"/>
      <c r="F1" s="23"/>
      <c r="G1" s="158" t="s">
        <v>166</v>
      </c>
      <c r="H1" s="23"/>
      <c r="I1" s="23"/>
      <c r="J1" s="1"/>
      <c r="K1" s="23"/>
      <c r="L1" s="23"/>
      <c r="M1" s="23"/>
      <c r="N1" s="23"/>
      <c r="O1" s="23"/>
      <c r="P1" s="23"/>
      <c r="Q1" s="158" t="s">
        <v>167</v>
      </c>
      <c r="R1" s="23"/>
      <c r="S1" s="1"/>
      <c r="T1" s="35"/>
      <c r="U1" s="35"/>
      <c r="V1" s="35"/>
      <c r="W1" s="122"/>
      <c r="X1" s="36"/>
      <c r="Y1" s="36"/>
      <c r="Z1" s="159" t="s">
        <v>168</v>
      </c>
      <c r="AA1" s="132"/>
      <c r="AB1" s="1"/>
      <c r="AC1" s="1"/>
      <c r="AD1" s="1"/>
      <c r="AE1" s="1"/>
      <c r="AF1" s="1"/>
      <c r="AG1" s="1"/>
      <c r="AH1" s="1"/>
      <c r="AI1" s="1"/>
      <c r="AJ1" s="1"/>
      <c r="AK1" s="1"/>
      <c r="AL1" s="1"/>
      <c r="AM1" s="1"/>
      <c r="AN1" s="1"/>
      <c r="AO1" s="1"/>
      <c r="AP1" s="1"/>
      <c r="AQ1" s="1"/>
      <c r="AR1" s="1"/>
      <c r="AS1" s="1"/>
      <c r="AT1" s="1"/>
      <c r="AU1" s="1"/>
      <c r="AV1" s="1"/>
      <c r="AW1" s="1"/>
    </row>
    <row r="2" spans="1:49" s="2" customFormat="1" ht="15" customHeight="1" x14ac:dyDescent="0.25">
      <c r="A2" s="23"/>
      <c r="B2" s="23"/>
      <c r="C2" s="123" t="s">
        <v>145</v>
      </c>
      <c r="D2" s="134">
        <v>100</v>
      </c>
      <c r="E2" s="61" t="s">
        <v>11</v>
      </c>
      <c r="F2" s="10"/>
      <c r="G2" s="124" t="s">
        <v>146</v>
      </c>
      <c r="H2" s="150"/>
      <c r="I2" s="10"/>
      <c r="J2" s="1"/>
      <c r="K2" s="23"/>
      <c r="L2" s="23"/>
      <c r="M2" s="123" t="s">
        <v>169</v>
      </c>
      <c r="N2" s="133">
        <f>D2</f>
        <v>100</v>
      </c>
      <c r="O2" s="61" t="s">
        <v>11</v>
      </c>
      <c r="P2" s="10"/>
      <c r="Q2" s="125" t="s">
        <v>146</v>
      </c>
      <c r="R2" s="151">
        <f>H2</f>
        <v>0</v>
      </c>
      <c r="S2" s="1"/>
      <c r="T2" s="35"/>
      <c r="U2" s="35"/>
      <c r="V2" s="35" t="s">
        <v>170</v>
      </c>
      <c r="W2" s="88">
        <f>D2</f>
        <v>100</v>
      </c>
      <c r="X2" s="36" t="s">
        <v>108</v>
      </c>
      <c r="Y2" s="36"/>
      <c r="Z2" s="130" t="s">
        <v>146</v>
      </c>
      <c r="AA2" s="152">
        <f>H2</f>
        <v>0</v>
      </c>
      <c r="AB2" s="1"/>
      <c r="AC2" s="1"/>
      <c r="AD2" s="1"/>
      <c r="AE2" s="1"/>
      <c r="AF2" s="1"/>
      <c r="AG2" s="1"/>
      <c r="AH2" s="1"/>
      <c r="AI2" s="1"/>
      <c r="AJ2" s="1"/>
      <c r="AK2" s="1"/>
      <c r="AL2" s="1"/>
      <c r="AM2" s="1"/>
      <c r="AN2" s="1"/>
      <c r="AO2" s="1"/>
      <c r="AP2" s="1"/>
      <c r="AQ2" s="1"/>
      <c r="AR2" s="1"/>
      <c r="AS2" s="1"/>
      <c r="AT2" s="1"/>
      <c r="AU2" s="1"/>
      <c r="AV2" s="1"/>
      <c r="AW2" s="1"/>
    </row>
    <row r="3" spans="1:49" s="2" customFormat="1" ht="15" customHeight="1" x14ac:dyDescent="0.3">
      <c r="A3" s="24"/>
      <c r="B3" s="24"/>
      <c r="C3" s="160" t="s">
        <v>150</v>
      </c>
      <c r="D3" s="17"/>
      <c r="E3" s="17"/>
      <c r="F3" s="10"/>
      <c r="G3" s="124" t="s">
        <v>147</v>
      </c>
      <c r="H3" s="150"/>
      <c r="I3" s="10"/>
      <c r="J3" s="1"/>
      <c r="K3" s="24"/>
      <c r="L3" s="24"/>
      <c r="M3" s="127" t="s">
        <v>156</v>
      </c>
      <c r="N3" s="17"/>
      <c r="O3" s="17"/>
      <c r="P3" s="10"/>
      <c r="Q3" s="125" t="s">
        <v>147</v>
      </c>
      <c r="R3" s="151">
        <f>H3</f>
        <v>0</v>
      </c>
      <c r="S3" s="1"/>
      <c r="T3" s="106"/>
      <c r="U3" s="35" t="s">
        <v>171</v>
      </c>
      <c r="V3" s="35"/>
      <c r="W3" s="36"/>
      <c r="X3" s="36"/>
      <c r="Y3" s="36"/>
      <c r="Z3" s="130" t="s">
        <v>147</v>
      </c>
      <c r="AA3" s="152">
        <f>H3</f>
        <v>0</v>
      </c>
      <c r="AB3" s="1"/>
      <c r="AC3" s="1"/>
      <c r="AD3" s="1"/>
      <c r="AE3" s="1"/>
      <c r="AF3" s="1"/>
      <c r="AG3" s="1"/>
      <c r="AH3" s="1"/>
      <c r="AI3" s="1"/>
      <c r="AJ3" s="1"/>
      <c r="AK3" s="1"/>
      <c r="AL3" s="1"/>
      <c r="AM3" s="1"/>
      <c r="AN3" s="1"/>
      <c r="AO3" s="1"/>
      <c r="AP3" s="1"/>
      <c r="AQ3" s="1"/>
      <c r="AR3" s="1"/>
      <c r="AS3" s="1"/>
      <c r="AT3" s="1"/>
      <c r="AU3" s="1"/>
      <c r="AV3" s="1"/>
      <c r="AW3" s="1"/>
    </row>
    <row r="4" spans="1:49" s="9" customFormat="1" ht="26.4" x14ac:dyDescent="0.25">
      <c r="A4" s="176" t="s">
        <v>153</v>
      </c>
      <c r="B4" s="176"/>
      <c r="C4" s="176"/>
      <c r="D4" s="41" t="s">
        <v>10</v>
      </c>
      <c r="E4" s="41"/>
      <c r="F4" s="42" t="s">
        <v>2</v>
      </c>
      <c r="G4" s="42" t="s">
        <v>3</v>
      </c>
      <c r="H4" s="42" t="s">
        <v>4</v>
      </c>
      <c r="I4" s="42"/>
      <c r="K4" s="177" t="str">
        <f>A4</f>
        <v>[PROJECT]</v>
      </c>
      <c r="L4" s="177"/>
      <c r="M4" s="177"/>
      <c r="N4" s="41" t="s">
        <v>10</v>
      </c>
      <c r="O4" s="41"/>
      <c r="P4" s="42" t="s">
        <v>2</v>
      </c>
      <c r="Q4" s="42" t="s">
        <v>3</v>
      </c>
      <c r="R4" s="42" t="s">
        <v>4</v>
      </c>
      <c r="T4" s="175" t="str">
        <f>A4</f>
        <v>[PROJECT]</v>
      </c>
      <c r="U4" s="175"/>
      <c r="V4" s="175"/>
      <c r="W4" s="81" t="s">
        <v>10</v>
      </c>
      <c r="X4" s="81"/>
      <c r="Y4" s="82" t="s">
        <v>2</v>
      </c>
      <c r="Z4" s="82" t="s">
        <v>3</v>
      </c>
      <c r="AA4" s="82" t="s">
        <v>4</v>
      </c>
    </row>
    <row r="5" spans="1:49" ht="6" customHeight="1" x14ac:dyDescent="0.25">
      <c r="D5" s="60"/>
      <c r="N5" s="60"/>
    </row>
    <row r="6" spans="1:49" x14ac:dyDescent="0.25">
      <c r="A6" s="14"/>
      <c r="B6" s="18" t="s">
        <v>23</v>
      </c>
      <c r="C6" s="18"/>
      <c r="D6" s="18"/>
      <c r="E6" s="18"/>
      <c r="F6" s="18"/>
      <c r="G6" s="18"/>
      <c r="H6" s="18"/>
      <c r="I6" s="18"/>
      <c r="K6" s="14"/>
      <c r="L6" s="18" t="str">
        <f>B6</f>
        <v>directe bouwkosten</v>
      </c>
      <c r="M6" s="18"/>
      <c r="N6" s="18"/>
      <c r="O6" s="18"/>
      <c r="P6" s="18"/>
      <c r="Q6" s="18"/>
      <c r="R6" s="18"/>
      <c r="T6" s="36"/>
      <c r="U6" s="35" t="str">
        <f>B6</f>
        <v>directe bouwkosten</v>
      </c>
      <c r="V6" s="35"/>
      <c r="W6" s="35"/>
      <c r="X6" s="35"/>
      <c r="Y6" s="35"/>
      <c r="Z6" s="35"/>
      <c r="AA6" s="35"/>
    </row>
    <row r="7" spans="1:49" ht="6" customHeight="1" x14ac:dyDescent="0.25">
      <c r="A7" s="14"/>
      <c r="K7" s="14"/>
      <c r="T7" s="79"/>
    </row>
    <row r="8" spans="1:49" x14ac:dyDescent="0.25">
      <c r="A8" s="14"/>
      <c r="B8" s="3"/>
      <c r="C8" s="6" t="s">
        <v>26</v>
      </c>
      <c r="K8" s="14"/>
      <c r="L8" s="3"/>
      <c r="M8" s="135" t="s">
        <v>126</v>
      </c>
      <c r="N8" s="28">
        <f t="shared" ref="N8:N15" si="0">N$2</f>
        <v>100</v>
      </c>
      <c r="O8" s="1" t="s">
        <v>6</v>
      </c>
      <c r="P8" s="7">
        <f t="shared" ref="P8:P11" si="1">SUM(Q8/N8)</f>
        <v>0</v>
      </c>
      <c r="Q8" s="62">
        <v>0</v>
      </c>
      <c r="R8" s="7">
        <f t="shared" ref="R8:R11" si="2">SUM(Q8*1.21)</f>
        <v>0</v>
      </c>
      <c r="S8" s="120"/>
      <c r="T8" s="79"/>
      <c r="U8" s="3"/>
      <c r="V8" s="135" t="s">
        <v>117</v>
      </c>
      <c r="W8" s="28">
        <f t="shared" ref="W8:W12" si="3">W$2</f>
        <v>100</v>
      </c>
      <c r="X8" s="1" t="s">
        <v>6</v>
      </c>
      <c r="Y8" s="7">
        <f t="shared" ref="Y8:Y12" si="4">SUM(Z8/W8)</f>
        <v>0</v>
      </c>
      <c r="Z8" s="62">
        <v>0</v>
      </c>
      <c r="AA8" s="7">
        <f t="shared" ref="AA8:AA11" si="5">SUM(Z8*1.21)</f>
        <v>0</v>
      </c>
    </row>
    <row r="9" spans="1:49" x14ac:dyDescent="0.25">
      <c r="A9" s="14"/>
      <c r="B9" s="3"/>
      <c r="C9" s="49" t="s">
        <v>26</v>
      </c>
      <c r="D9" s="28">
        <f t="shared" ref="D9:D45" si="6">D$2</f>
        <v>100</v>
      </c>
      <c r="E9" s="1" t="s">
        <v>6</v>
      </c>
      <c r="F9" s="7">
        <f>SUM(G9/D9)</f>
        <v>1</v>
      </c>
      <c r="G9" s="62">
        <v>100</v>
      </c>
      <c r="H9" s="7">
        <f t="shared" ref="H9" si="7">SUM(G9*1.21)</f>
        <v>121</v>
      </c>
      <c r="I9" s="7"/>
      <c r="K9" s="14"/>
      <c r="L9" s="3"/>
      <c r="M9" s="135" t="s">
        <v>127</v>
      </c>
      <c r="N9" s="28">
        <f t="shared" si="0"/>
        <v>100</v>
      </c>
      <c r="O9" s="1" t="s">
        <v>6</v>
      </c>
      <c r="P9" s="7">
        <f t="shared" si="1"/>
        <v>0</v>
      </c>
      <c r="Q9" s="62">
        <v>0</v>
      </c>
      <c r="R9" s="48">
        <f>Q9</f>
        <v>0</v>
      </c>
      <c r="S9" s="147" t="s">
        <v>83</v>
      </c>
      <c r="T9" s="79"/>
      <c r="U9" s="3"/>
      <c r="V9" s="135" t="s">
        <v>118</v>
      </c>
      <c r="W9" s="28">
        <f t="shared" si="3"/>
        <v>100</v>
      </c>
      <c r="X9" s="1" t="s">
        <v>6</v>
      </c>
      <c r="Y9" s="7">
        <f t="shared" si="4"/>
        <v>0</v>
      </c>
      <c r="Z9" s="62">
        <v>0</v>
      </c>
      <c r="AA9" s="7">
        <f t="shared" si="5"/>
        <v>0</v>
      </c>
    </row>
    <row r="10" spans="1:49" x14ac:dyDescent="0.25">
      <c r="A10" s="14"/>
      <c r="B10" s="3"/>
      <c r="C10" s="6" t="s">
        <v>7</v>
      </c>
      <c r="D10" s="28"/>
      <c r="F10" s="7"/>
      <c r="G10" s="7"/>
      <c r="H10" s="7"/>
      <c r="I10" s="7"/>
      <c r="K10" s="14"/>
      <c r="L10" s="3"/>
      <c r="M10" s="135" t="s">
        <v>161</v>
      </c>
      <c r="N10" s="28">
        <f t="shared" si="0"/>
        <v>100</v>
      </c>
      <c r="O10" s="1" t="s">
        <v>6</v>
      </c>
      <c r="P10" s="7">
        <f t="shared" si="1"/>
        <v>0</v>
      </c>
      <c r="Q10" s="62">
        <v>0</v>
      </c>
      <c r="R10" s="7">
        <f t="shared" si="2"/>
        <v>0</v>
      </c>
      <c r="S10" s="120"/>
      <c r="T10" s="79"/>
      <c r="U10" s="3"/>
      <c r="V10" s="135" t="s">
        <v>119</v>
      </c>
      <c r="W10" s="28">
        <f t="shared" si="3"/>
        <v>100</v>
      </c>
      <c r="X10" s="1" t="s">
        <v>6</v>
      </c>
      <c r="Y10" s="7">
        <f t="shared" si="4"/>
        <v>0</v>
      </c>
      <c r="Z10" s="62">
        <v>0</v>
      </c>
      <c r="AA10" s="7">
        <f t="shared" si="5"/>
        <v>0</v>
      </c>
    </row>
    <row r="11" spans="1:49" x14ac:dyDescent="0.25">
      <c r="A11" s="14"/>
      <c r="B11" s="3"/>
      <c r="C11" s="49" t="s">
        <v>27</v>
      </c>
      <c r="D11" s="28">
        <f t="shared" si="6"/>
        <v>100</v>
      </c>
      <c r="E11" s="1" t="s">
        <v>6</v>
      </c>
      <c r="F11" s="7">
        <f t="shared" ref="F11:F28" si="8">SUM(G11/D11)</f>
        <v>0</v>
      </c>
      <c r="G11" s="62">
        <v>0</v>
      </c>
      <c r="H11" s="7">
        <f t="shared" ref="H11:H28" si="9">SUM(G11*1.21)</f>
        <v>0</v>
      </c>
      <c r="I11" s="7"/>
      <c r="K11" s="14"/>
      <c r="L11" s="3"/>
      <c r="M11" s="135" t="s">
        <v>110</v>
      </c>
      <c r="N11" s="28">
        <f t="shared" si="0"/>
        <v>100</v>
      </c>
      <c r="O11" s="1" t="s">
        <v>6</v>
      </c>
      <c r="P11" s="7">
        <f t="shared" si="1"/>
        <v>0</v>
      </c>
      <c r="Q11" s="62">
        <v>0</v>
      </c>
      <c r="R11" s="7">
        <f t="shared" si="2"/>
        <v>0</v>
      </c>
      <c r="S11" s="120"/>
      <c r="T11" s="79"/>
      <c r="U11" s="3"/>
      <c r="V11" s="135" t="s">
        <v>110</v>
      </c>
      <c r="W11" s="28">
        <f t="shared" si="3"/>
        <v>100</v>
      </c>
      <c r="X11" s="1" t="s">
        <v>6</v>
      </c>
      <c r="Y11" s="7">
        <f t="shared" si="4"/>
        <v>0</v>
      </c>
      <c r="Z11" s="62">
        <v>0</v>
      </c>
      <c r="AA11" s="7">
        <f t="shared" si="5"/>
        <v>0</v>
      </c>
    </row>
    <row r="12" spans="1:49" x14ac:dyDescent="0.25">
      <c r="A12" s="14"/>
      <c r="B12" s="3"/>
      <c r="C12" s="49" t="s">
        <v>28</v>
      </c>
      <c r="D12" s="28">
        <f t="shared" si="6"/>
        <v>100</v>
      </c>
      <c r="E12" s="1" t="s">
        <v>6</v>
      </c>
      <c r="F12" s="7">
        <f t="shared" si="8"/>
        <v>0</v>
      </c>
      <c r="G12" s="62">
        <v>0</v>
      </c>
      <c r="H12" s="7">
        <f t="shared" si="9"/>
        <v>0</v>
      </c>
      <c r="I12" s="7"/>
      <c r="K12" s="14"/>
      <c r="L12" s="3"/>
      <c r="M12" s="135" t="s">
        <v>110</v>
      </c>
      <c r="N12" s="28">
        <f t="shared" si="0"/>
        <v>100</v>
      </c>
      <c r="O12" s="1" t="s">
        <v>6</v>
      </c>
      <c r="P12" s="7">
        <f t="shared" ref="P12" si="10">SUM(Q12/N12)</f>
        <v>0</v>
      </c>
      <c r="Q12" s="62">
        <v>0</v>
      </c>
      <c r="R12" s="7">
        <f t="shared" ref="R12" si="11">SUM(Q12*1.21)</f>
        <v>0</v>
      </c>
      <c r="S12" s="120"/>
      <c r="T12" s="79"/>
      <c r="U12" s="3"/>
      <c r="V12" s="135" t="s">
        <v>110</v>
      </c>
      <c r="W12" s="28">
        <f t="shared" si="3"/>
        <v>100</v>
      </c>
      <c r="X12" s="1" t="s">
        <v>6</v>
      </c>
      <c r="Y12" s="7">
        <f t="shared" si="4"/>
        <v>0</v>
      </c>
      <c r="Z12" s="62">
        <v>0</v>
      </c>
      <c r="AA12" s="7">
        <f t="shared" ref="AA12" si="12">SUM(Z12*1.21)</f>
        <v>0</v>
      </c>
    </row>
    <row r="13" spans="1:49" x14ac:dyDescent="0.25">
      <c r="A13" s="14"/>
      <c r="B13" s="3"/>
      <c r="C13" s="49" t="s">
        <v>29</v>
      </c>
      <c r="D13" s="28">
        <f t="shared" si="6"/>
        <v>100</v>
      </c>
      <c r="E13" s="1" t="s">
        <v>6</v>
      </c>
      <c r="F13" s="7">
        <f t="shared" si="8"/>
        <v>0</v>
      </c>
      <c r="G13" s="62">
        <v>0</v>
      </c>
      <c r="H13" s="7">
        <f t="shared" si="9"/>
        <v>0</v>
      </c>
      <c r="I13" s="7"/>
      <c r="K13" s="14"/>
      <c r="L13" s="3"/>
      <c r="M13" s="135" t="s">
        <v>110</v>
      </c>
      <c r="N13" s="28">
        <f t="shared" si="0"/>
        <v>100</v>
      </c>
      <c r="O13" s="1" t="s">
        <v>6</v>
      </c>
      <c r="P13" s="7">
        <f t="shared" ref="P13:P14" si="13">SUM(Q13/N13)</f>
        <v>0</v>
      </c>
      <c r="Q13" s="62">
        <v>0</v>
      </c>
      <c r="R13" s="7">
        <f t="shared" ref="R13:R14" si="14">SUM(Q13*1.21)</f>
        <v>0</v>
      </c>
      <c r="S13" s="120"/>
      <c r="T13" s="79"/>
      <c r="U13" s="3"/>
      <c r="V13" s="13" t="s">
        <v>58</v>
      </c>
      <c r="W13" s="29"/>
      <c r="X13" s="11"/>
      <c r="Y13" s="12"/>
      <c r="Z13" s="12">
        <f>SUM(Z8:Z12)</f>
        <v>0</v>
      </c>
      <c r="AA13" s="12">
        <f>SUM(AA8:AA12)</f>
        <v>0</v>
      </c>
    </row>
    <row r="14" spans="1:49" x14ac:dyDescent="0.25">
      <c r="A14" s="14"/>
      <c r="B14" s="3"/>
      <c r="C14" s="49" t="s">
        <v>30</v>
      </c>
      <c r="D14" s="28">
        <f t="shared" si="6"/>
        <v>100</v>
      </c>
      <c r="E14" s="1" t="s">
        <v>6</v>
      </c>
      <c r="F14" s="7">
        <f t="shared" si="8"/>
        <v>0</v>
      </c>
      <c r="G14" s="62">
        <v>0</v>
      </c>
      <c r="H14" s="7">
        <f t="shared" si="9"/>
        <v>0</v>
      </c>
      <c r="I14" s="7"/>
      <c r="K14" s="14"/>
      <c r="M14" s="135" t="s">
        <v>110</v>
      </c>
      <c r="N14" s="28">
        <f t="shared" si="0"/>
        <v>100</v>
      </c>
      <c r="O14" s="1" t="s">
        <v>6</v>
      </c>
      <c r="P14" s="7">
        <f t="shared" si="13"/>
        <v>0</v>
      </c>
      <c r="Q14" s="62">
        <v>0</v>
      </c>
      <c r="R14" s="7">
        <f t="shared" si="14"/>
        <v>0</v>
      </c>
      <c r="S14" s="120"/>
      <c r="T14" s="79"/>
    </row>
    <row r="15" spans="1:49" x14ac:dyDescent="0.25">
      <c r="A15" s="14"/>
      <c r="B15" s="3"/>
      <c r="C15" s="6" t="s">
        <v>8</v>
      </c>
      <c r="D15" s="28"/>
      <c r="F15" s="7"/>
      <c r="G15" s="7"/>
      <c r="H15" s="7"/>
      <c r="I15" s="7"/>
      <c r="K15" s="14"/>
      <c r="L15" s="3"/>
      <c r="M15" s="135" t="s">
        <v>110</v>
      </c>
      <c r="N15" s="28">
        <f t="shared" si="0"/>
        <v>100</v>
      </c>
      <c r="O15" s="1" t="s">
        <v>6</v>
      </c>
      <c r="P15" s="7">
        <f>SUM(Q15/N15)</f>
        <v>0</v>
      </c>
      <c r="Q15" s="62">
        <v>0</v>
      </c>
      <c r="R15" s="7">
        <f>SUM(Q15*1.21)</f>
        <v>0</v>
      </c>
      <c r="S15" s="120"/>
      <c r="T15" s="79"/>
      <c r="U15" s="3"/>
      <c r="V15" s="135" t="s">
        <v>120</v>
      </c>
      <c r="W15" s="28">
        <f t="shared" ref="W15:W18" si="15">W$2</f>
        <v>100</v>
      </c>
      <c r="X15" s="1" t="s">
        <v>6</v>
      </c>
      <c r="Y15" s="7">
        <f t="shared" ref="Y15:Y18" si="16">SUM(Z15/W15)</f>
        <v>0</v>
      </c>
      <c r="Z15" s="62">
        <v>0</v>
      </c>
      <c r="AA15" s="7">
        <f t="shared" ref="AA15:AA18" si="17">SUM(Z15*1.21)</f>
        <v>0</v>
      </c>
    </row>
    <row r="16" spans="1:49" x14ac:dyDescent="0.25">
      <c r="A16" s="14"/>
      <c r="B16" s="3"/>
      <c r="C16" s="49" t="s">
        <v>31</v>
      </c>
      <c r="D16" s="28">
        <f t="shared" si="6"/>
        <v>100</v>
      </c>
      <c r="E16" s="1" t="s">
        <v>6</v>
      </c>
      <c r="F16" s="7">
        <f t="shared" si="8"/>
        <v>0</v>
      </c>
      <c r="G16" s="62">
        <v>0</v>
      </c>
      <c r="H16" s="7">
        <f t="shared" si="9"/>
        <v>0</v>
      </c>
      <c r="I16" s="7"/>
      <c r="K16" s="14"/>
      <c r="M16" s="15" t="s">
        <v>13</v>
      </c>
      <c r="N16" s="30"/>
      <c r="O16" s="14"/>
      <c r="P16" s="14"/>
      <c r="Q16" s="16">
        <f>SUM(Q8:Q15)</f>
        <v>0</v>
      </c>
      <c r="R16" s="16">
        <f>SUM(R8:R15)</f>
        <v>0</v>
      </c>
      <c r="T16" s="79"/>
      <c r="U16" s="3"/>
      <c r="V16" s="135" t="s">
        <v>121</v>
      </c>
      <c r="W16" s="28">
        <f t="shared" si="15"/>
        <v>100</v>
      </c>
      <c r="X16" s="1" t="s">
        <v>6</v>
      </c>
      <c r="Y16" s="7">
        <f t="shared" si="16"/>
        <v>0</v>
      </c>
      <c r="Z16" s="62">
        <v>0</v>
      </c>
      <c r="AA16" s="7">
        <f t="shared" si="17"/>
        <v>0</v>
      </c>
    </row>
    <row r="17" spans="1:29" x14ac:dyDescent="0.25">
      <c r="A17" s="14"/>
      <c r="B17" s="3"/>
      <c r="C17" s="49" t="s">
        <v>32</v>
      </c>
      <c r="D17" s="28">
        <f t="shared" si="6"/>
        <v>100</v>
      </c>
      <c r="E17" s="1" t="s">
        <v>6</v>
      </c>
      <c r="F17" s="7">
        <f t="shared" si="8"/>
        <v>0</v>
      </c>
      <c r="G17" s="62">
        <v>0</v>
      </c>
      <c r="H17" s="7">
        <f t="shared" si="9"/>
        <v>0</v>
      </c>
      <c r="I17" s="7"/>
      <c r="K17" s="14"/>
      <c r="M17" s="5"/>
      <c r="N17" s="112">
        <f>N$2</f>
        <v>100</v>
      </c>
      <c r="O17" s="5" t="s">
        <v>6</v>
      </c>
      <c r="P17" s="5"/>
      <c r="Q17" s="111">
        <f>Q16/N17</f>
        <v>0</v>
      </c>
      <c r="R17" s="111">
        <f>R16/N17</f>
        <v>0</v>
      </c>
      <c r="T17" s="79"/>
      <c r="U17" s="3"/>
      <c r="V17" s="135" t="s">
        <v>110</v>
      </c>
      <c r="W17" s="28">
        <f t="shared" si="15"/>
        <v>100</v>
      </c>
      <c r="X17" s="1" t="s">
        <v>6</v>
      </c>
      <c r="Y17" s="7">
        <f t="shared" si="16"/>
        <v>0</v>
      </c>
      <c r="Z17" s="62">
        <v>0</v>
      </c>
      <c r="AA17" s="7">
        <f t="shared" si="17"/>
        <v>0</v>
      </c>
    </row>
    <row r="18" spans="1:29" x14ac:dyDescent="0.25">
      <c r="A18" s="14"/>
      <c r="B18" s="3"/>
      <c r="C18" s="49" t="s">
        <v>33</v>
      </c>
      <c r="D18" s="28">
        <f t="shared" si="6"/>
        <v>100</v>
      </c>
      <c r="E18" s="1" t="s">
        <v>6</v>
      </c>
      <c r="F18" s="7">
        <f t="shared" si="8"/>
        <v>0</v>
      </c>
      <c r="G18" s="62">
        <v>0</v>
      </c>
      <c r="H18" s="7">
        <f t="shared" si="9"/>
        <v>0</v>
      </c>
      <c r="I18" s="7"/>
      <c r="K18" s="14"/>
      <c r="T18" s="79"/>
      <c r="U18" s="3"/>
      <c r="V18" s="49" t="s">
        <v>110</v>
      </c>
      <c r="W18" s="28">
        <f t="shared" si="15"/>
        <v>100</v>
      </c>
      <c r="X18" s="1" t="s">
        <v>6</v>
      </c>
      <c r="Y18" s="7">
        <f t="shared" si="16"/>
        <v>0</v>
      </c>
      <c r="Z18" s="62">
        <v>0</v>
      </c>
      <c r="AA18" s="7">
        <f t="shared" si="17"/>
        <v>0</v>
      </c>
    </row>
    <row r="19" spans="1:29" ht="13.8" thickBot="1" x14ac:dyDescent="0.3">
      <c r="A19" s="14"/>
      <c r="B19" s="3"/>
      <c r="C19" s="49" t="s">
        <v>34</v>
      </c>
      <c r="D19" s="28">
        <f t="shared" si="6"/>
        <v>100</v>
      </c>
      <c r="E19" s="1" t="s">
        <v>6</v>
      </c>
      <c r="F19" s="7">
        <f t="shared" si="8"/>
        <v>0</v>
      </c>
      <c r="G19" s="62">
        <v>0</v>
      </c>
      <c r="H19" s="7">
        <f t="shared" si="9"/>
        <v>0</v>
      </c>
      <c r="I19" s="7"/>
      <c r="K19" s="14"/>
      <c r="T19" s="79"/>
      <c r="U19" s="3"/>
      <c r="V19" s="13" t="s">
        <v>59</v>
      </c>
      <c r="W19" s="29"/>
      <c r="X19" s="11"/>
      <c r="Y19" s="12"/>
      <c r="Z19" s="12">
        <f>SUM(Z14:Z18)</f>
        <v>0</v>
      </c>
      <c r="AA19" s="12">
        <f>SUM(AA14:AA18)</f>
        <v>0</v>
      </c>
    </row>
    <row r="20" spans="1:29" x14ac:dyDescent="0.25">
      <c r="A20" s="14"/>
      <c r="B20" s="3"/>
      <c r="C20" s="49" t="s">
        <v>35</v>
      </c>
      <c r="D20" s="28">
        <f t="shared" si="6"/>
        <v>100</v>
      </c>
      <c r="E20" s="1" t="s">
        <v>6</v>
      </c>
      <c r="F20" s="7">
        <f t="shared" si="8"/>
        <v>0</v>
      </c>
      <c r="G20" s="62">
        <v>0</v>
      </c>
      <c r="H20" s="7">
        <f t="shared" si="9"/>
        <v>0</v>
      </c>
      <c r="I20" s="7"/>
      <c r="K20" s="14"/>
      <c r="M20" s="166" t="s">
        <v>165</v>
      </c>
      <c r="N20" s="167"/>
      <c r="O20" s="167"/>
      <c r="P20" s="167"/>
      <c r="Q20" s="167"/>
      <c r="R20" s="168"/>
      <c r="T20" s="79"/>
    </row>
    <row r="21" spans="1:29" x14ac:dyDescent="0.25">
      <c r="A21" s="14"/>
      <c r="B21" s="3"/>
      <c r="C21" s="6" t="s">
        <v>39</v>
      </c>
      <c r="D21" s="28"/>
      <c r="F21" s="7"/>
      <c r="G21" s="7"/>
      <c r="H21" s="7"/>
      <c r="I21" s="7"/>
      <c r="K21" s="14"/>
      <c r="M21" s="169"/>
      <c r="N21" s="170"/>
      <c r="O21" s="170"/>
      <c r="P21" s="170"/>
      <c r="Q21" s="170"/>
      <c r="R21" s="171"/>
      <c r="T21" s="79"/>
      <c r="U21" s="3"/>
      <c r="V21" s="6" t="s">
        <v>70</v>
      </c>
      <c r="W21" s="28"/>
      <c r="Y21" s="7"/>
      <c r="Z21" s="7"/>
      <c r="AA21" s="7"/>
    </row>
    <row r="22" spans="1:29" x14ac:dyDescent="0.25">
      <c r="A22" s="14"/>
      <c r="B22" s="3"/>
      <c r="C22" s="49" t="s">
        <v>36</v>
      </c>
      <c r="D22" s="28">
        <f t="shared" si="6"/>
        <v>100</v>
      </c>
      <c r="E22" s="1" t="s">
        <v>6</v>
      </c>
      <c r="F22" s="7">
        <f t="shared" si="8"/>
        <v>0</v>
      </c>
      <c r="G22" s="62">
        <v>0</v>
      </c>
      <c r="H22" s="7">
        <f t="shared" si="9"/>
        <v>0</v>
      </c>
      <c r="I22" s="7"/>
      <c r="K22" s="14"/>
      <c r="M22" s="169"/>
      <c r="N22" s="170"/>
      <c r="O22" s="170"/>
      <c r="P22" s="170"/>
      <c r="Q22" s="170"/>
      <c r="R22" s="171"/>
      <c r="T22" s="79"/>
      <c r="U22" s="3"/>
      <c r="V22" s="135" t="s">
        <v>122</v>
      </c>
      <c r="W22" s="28">
        <f t="shared" ref="W22:W30" si="18">W$2</f>
        <v>100</v>
      </c>
      <c r="X22" s="1" t="s">
        <v>6</v>
      </c>
      <c r="Y22" s="7">
        <f t="shared" ref="Y22:Y30" si="19">SUM(Z22/W22)</f>
        <v>0</v>
      </c>
      <c r="Z22" s="62">
        <v>0</v>
      </c>
      <c r="AA22" s="7">
        <f t="shared" ref="AA22:AA30" si="20">SUM(Z22*1.21)</f>
        <v>0</v>
      </c>
    </row>
    <row r="23" spans="1:29" ht="13.8" thickBot="1" x14ac:dyDescent="0.3">
      <c r="A23" s="14"/>
      <c r="B23" s="3"/>
      <c r="C23" s="49" t="s">
        <v>37</v>
      </c>
      <c r="D23" s="28">
        <f t="shared" si="6"/>
        <v>100</v>
      </c>
      <c r="E23" s="1" t="s">
        <v>6</v>
      </c>
      <c r="F23" s="7">
        <f t="shared" si="8"/>
        <v>0</v>
      </c>
      <c r="G23" s="62">
        <v>0</v>
      </c>
      <c r="H23" s="7">
        <f t="shared" si="9"/>
        <v>0</v>
      </c>
      <c r="I23" s="7"/>
      <c r="K23" s="14"/>
      <c r="M23" s="172"/>
      <c r="N23" s="173"/>
      <c r="O23" s="173"/>
      <c r="P23" s="173"/>
      <c r="Q23" s="173"/>
      <c r="R23" s="174"/>
      <c r="T23" s="79"/>
      <c r="U23" s="3"/>
      <c r="V23" s="135" t="s">
        <v>144</v>
      </c>
      <c r="W23" s="28">
        <f t="shared" si="18"/>
        <v>100</v>
      </c>
      <c r="X23" s="1" t="s">
        <v>6</v>
      </c>
      <c r="Y23" s="7">
        <f t="shared" si="19"/>
        <v>0</v>
      </c>
      <c r="Z23" s="62">
        <v>0</v>
      </c>
      <c r="AA23" s="7">
        <f t="shared" si="20"/>
        <v>0</v>
      </c>
    </row>
    <row r="24" spans="1:29" x14ac:dyDescent="0.25">
      <c r="A24" s="14"/>
      <c r="B24" s="3"/>
      <c r="C24" s="49" t="s">
        <v>38</v>
      </c>
      <c r="D24" s="28">
        <f t="shared" si="6"/>
        <v>100</v>
      </c>
      <c r="E24" s="1" t="s">
        <v>6</v>
      </c>
      <c r="F24" s="7">
        <f t="shared" si="8"/>
        <v>0</v>
      </c>
      <c r="G24" s="62">
        <v>0</v>
      </c>
      <c r="H24" s="7">
        <f t="shared" si="9"/>
        <v>0</v>
      </c>
      <c r="I24" s="7"/>
      <c r="K24" s="14"/>
      <c r="T24" s="79"/>
      <c r="U24" s="3"/>
      <c r="V24" s="135" t="s">
        <v>110</v>
      </c>
      <c r="W24" s="28">
        <f t="shared" si="18"/>
        <v>100</v>
      </c>
      <c r="X24" s="1" t="s">
        <v>6</v>
      </c>
      <c r="Y24" s="7">
        <f t="shared" si="19"/>
        <v>0</v>
      </c>
      <c r="Z24" s="62">
        <v>0</v>
      </c>
      <c r="AA24" s="7">
        <f t="shared" si="20"/>
        <v>0</v>
      </c>
    </row>
    <row r="25" spans="1:29" x14ac:dyDescent="0.25">
      <c r="A25" s="14"/>
      <c r="B25" s="3"/>
      <c r="C25" s="6" t="s">
        <v>40</v>
      </c>
      <c r="D25" s="28"/>
      <c r="F25" s="7"/>
      <c r="G25" s="7"/>
      <c r="H25" s="7"/>
      <c r="I25" s="7"/>
      <c r="K25" s="14"/>
      <c r="T25" s="79"/>
      <c r="U25" s="3"/>
      <c r="V25" s="135" t="s">
        <v>110</v>
      </c>
      <c r="W25" s="28">
        <f t="shared" si="18"/>
        <v>100</v>
      </c>
      <c r="X25" s="1" t="s">
        <v>6</v>
      </c>
      <c r="Y25" s="7">
        <f t="shared" si="19"/>
        <v>0</v>
      </c>
      <c r="Z25" s="62">
        <v>0</v>
      </c>
      <c r="AA25" s="7">
        <f t="shared" si="20"/>
        <v>0</v>
      </c>
    </row>
    <row r="26" spans="1:29" x14ac:dyDescent="0.25">
      <c r="A26" s="14"/>
      <c r="B26" s="3"/>
      <c r="C26" s="49" t="s">
        <v>41</v>
      </c>
      <c r="D26" s="28">
        <f t="shared" si="6"/>
        <v>100</v>
      </c>
      <c r="E26" s="1" t="s">
        <v>6</v>
      </c>
      <c r="F26" s="7">
        <f t="shared" si="8"/>
        <v>0</v>
      </c>
      <c r="G26" s="62">
        <v>0</v>
      </c>
      <c r="H26" s="7">
        <f t="shared" si="9"/>
        <v>0</v>
      </c>
      <c r="I26" s="7"/>
      <c r="K26" s="14"/>
      <c r="T26" s="79"/>
      <c r="Z26" s="63"/>
    </row>
    <row r="27" spans="1:29" x14ac:dyDescent="0.25">
      <c r="A27" s="14"/>
      <c r="B27" s="3"/>
      <c r="C27" s="49" t="s">
        <v>42</v>
      </c>
      <c r="D27" s="28">
        <f t="shared" si="6"/>
        <v>100</v>
      </c>
      <c r="E27" s="1" t="s">
        <v>6</v>
      </c>
      <c r="F27" s="7">
        <f t="shared" si="8"/>
        <v>0</v>
      </c>
      <c r="G27" s="62">
        <v>0</v>
      </c>
      <c r="H27" s="7">
        <f t="shared" si="9"/>
        <v>0</v>
      </c>
      <c r="I27" s="7"/>
      <c r="K27" s="14"/>
      <c r="T27" s="79"/>
      <c r="U27" s="3"/>
      <c r="V27" s="6" t="s">
        <v>69</v>
      </c>
      <c r="W27" s="28"/>
      <c r="Y27" s="7"/>
      <c r="Z27" s="7"/>
      <c r="AA27" s="7"/>
    </row>
    <row r="28" spans="1:29" x14ac:dyDescent="0.25">
      <c r="A28" s="14"/>
      <c r="B28" s="3"/>
      <c r="C28" s="49" t="s">
        <v>43</v>
      </c>
      <c r="D28" s="28">
        <f t="shared" si="6"/>
        <v>100</v>
      </c>
      <c r="E28" s="1" t="s">
        <v>6</v>
      </c>
      <c r="F28" s="7">
        <f t="shared" si="8"/>
        <v>0</v>
      </c>
      <c r="G28" s="62">
        <v>0</v>
      </c>
      <c r="H28" s="7">
        <f t="shared" si="9"/>
        <v>0</v>
      </c>
      <c r="I28" s="7"/>
      <c r="K28" s="14"/>
      <c r="T28" s="79"/>
      <c r="U28" s="3"/>
      <c r="V28" s="135" t="s">
        <v>123</v>
      </c>
      <c r="W28" s="28">
        <f t="shared" si="18"/>
        <v>100</v>
      </c>
      <c r="X28" s="1" t="s">
        <v>6</v>
      </c>
      <c r="Y28" s="7">
        <f t="shared" si="19"/>
        <v>0</v>
      </c>
      <c r="Z28" s="62">
        <v>0</v>
      </c>
      <c r="AA28" s="7">
        <f t="shared" si="20"/>
        <v>0</v>
      </c>
    </row>
    <row r="29" spans="1:29" x14ac:dyDescent="0.25">
      <c r="A29" s="14"/>
      <c r="B29" s="3"/>
      <c r="C29" s="6" t="s">
        <v>44</v>
      </c>
      <c r="D29" s="28"/>
      <c r="F29" s="7"/>
      <c r="G29" s="7"/>
      <c r="H29" s="7"/>
      <c r="I29" s="7"/>
      <c r="K29" s="14"/>
      <c r="T29" s="79"/>
      <c r="U29" s="3"/>
      <c r="V29" s="135" t="s">
        <v>110</v>
      </c>
      <c r="W29" s="28">
        <f t="shared" si="18"/>
        <v>100</v>
      </c>
      <c r="X29" s="1" t="s">
        <v>6</v>
      </c>
      <c r="Y29" s="7">
        <f t="shared" si="19"/>
        <v>0</v>
      </c>
      <c r="Z29" s="62">
        <v>0</v>
      </c>
      <c r="AA29" s="7">
        <f t="shared" si="20"/>
        <v>0</v>
      </c>
    </row>
    <row r="30" spans="1:29" x14ac:dyDescent="0.25">
      <c r="A30" s="14"/>
      <c r="B30" s="3"/>
      <c r="C30" s="49" t="s">
        <v>45</v>
      </c>
      <c r="D30" s="28">
        <f t="shared" si="6"/>
        <v>100</v>
      </c>
      <c r="E30" s="1" t="s">
        <v>6</v>
      </c>
      <c r="F30" s="7">
        <f t="shared" ref="F30:F45" si="21">SUM(G30/D30)</f>
        <v>0</v>
      </c>
      <c r="G30" s="62">
        <v>0</v>
      </c>
      <c r="H30" s="7">
        <f t="shared" ref="H30:H45" si="22">SUM(G30*1.21)</f>
        <v>0</v>
      </c>
      <c r="I30" s="7"/>
      <c r="K30" s="14"/>
      <c r="T30" s="79"/>
      <c r="U30" s="3"/>
      <c r="V30" s="135" t="s">
        <v>110</v>
      </c>
      <c r="W30" s="28">
        <f t="shared" si="18"/>
        <v>100</v>
      </c>
      <c r="X30" s="1" t="s">
        <v>6</v>
      </c>
      <c r="Y30" s="7">
        <f t="shared" si="19"/>
        <v>0</v>
      </c>
      <c r="Z30" s="62">
        <v>0</v>
      </c>
      <c r="AA30" s="7">
        <f t="shared" si="20"/>
        <v>0</v>
      </c>
    </row>
    <row r="31" spans="1:29" x14ac:dyDescent="0.25">
      <c r="A31" s="14"/>
      <c r="B31" s="3"/>
      <c r="C31" s="49" t="s">
        <v>46</v>
      </c>
      <c r="D31" s="28">
        <f t="shared" si="6"/>
        <v>100</v>
      </c>
      <c r="E31" s="1" t="s">
        <v>6</v>
      </c>
      <c r="F31" s="7">
        <f t="shared" si="21"/>
        <v>0</v>
      </c>
      <c r="G31" s="62">
        <v>0</v>
      </c>
      <c r="H31" s="7">
        <f t="shared" si="22"/>
        <v>0</v>
      </c>
      <c r="I31" s="7"/>
      <c r="K31" s="14"/>
      <c r="T31" s="79"/>
      <c r="V31" s="15" t="s">
        <v>13</v>
      </c>
      <c r="W31" s="30"/>
      <c r="X31" s="14"/>
      <c r="Y31" s="14"/>
      <c r="Z31" s="16">
        <f>SUM(Z22:Z30)+Z19+Z13</f>
        <v>0</v>
      </c>
      <c r="AA31" s="16">
        <f>SUM(AA22:AA30)+AA19+AA13</f>
        <v>0</v>
      </c>
    </row>
    <row r="32" spans="1:29" x14ac:dyDescent="0.25">
      <c r="A32" s="14"/>
      <c r="B32" s="3"/>
      <c r="C32" s="49" t="s">
        <v>47</v>
      </c>
      <c r="D32" s="28">
        <f t="shared" si="6"/>
        <v>100</v>
      </c>
      <c r="E32" s="1" t="s">
        <v>6</v>
      </c>
      <c r="F32" s="7">
        <f t="shared" si="21"/>
        <v>0</v>
      </c>
      <c r="G32" s="62">
        <v>0</v>
      </c>
      <c r="H32" s="7">
        <f t="shared" si="22"/>
        <v>0</v>
      </c>
      <c r="I32" s="7"/>
      <c r="K32" s="14"/>
      <c r="T32" s="79"/>
      <c r="U32" s="3"/>
      <c r="V32" s="5"/>
      <c r="W32" s="112">
        <f>W$2</f>
        <v>100</v>
      </c>
      <c r="X32" s="5" t="s">
        <v>6</v>
      </c>
      <c r="Y32" s="5"/>
      <c r="Z32" s="111">
        <f>Z31/W32</f>
        <v>0</v>
      </c>
      <c r="AA32" s="111">
        <f>AA31/W32</f>
        <v>0</v>
      </c>
      <c r="AB32" s="5"/>
      <c r="AC32" s="5"/>
    </row>
    <row r="33" spans="1:29" x14ac:dyDescent="0.25">
      <c r="A33" s="14"/>
      <c r="B33" s="3"/>
      <c r="C33" s="6" t="s">
        <v>51</v>
      </c>
      <c r="D33" s="28"/>
      <c r="F33" s="7"/>
      <c r="G33" s="7"/>
      <c r="H33" s="7"/>
      <c r="I33" s="7"/>
      <c r="K33" s="14"/>
      <c r="T33" s="79"/>
    </row>
    <row r="34" spans="1:29" ht="13.8" thickBot="1" x14ac:dyDescent="0.3">
      <c r="A34" s="14"/>
      <c r="B34" s="3"/>
      <c r="C34" s="49" t="s">
        <v>48</v>
      </c>
      <c r="D34" s="28">
        <f t="shared" si="6"/>
        <v>100</v>
      </c>
      <c r="E34" s="1" t="s">
        <v>6</v>
      </c>
      <c r="F34" s="7">
        <f t="shared" si="21"/>
        <v>0</v>
      </c>
      <c r="G34" s="62">
        <v>0</v>
      </c>
      <c r="H34" s="7">
        <f t="shared" si="22"/>
        <v>0</v>
      </c>
      <c r="I34" s="7"/>
      <c r="K34" s="14"/>
      <c r="T34" s="79"/>
    </row>
    <row r="35" spans="1:29" x14ac:dyDescent="0.25">
      <c r="A35" s="14"/>
      <c r="B35" s="3"/>
      <c r="C35" s="49" t="s">
        <v>49</v>
      </c>
      <c r="D35" s="28">
        <f t="shared" si="6"/>
        <v>100</v>
      </c>
      <c r="E35" s="1" t="s">
        <v>6</v>
      </c>
      <c r="F35" s="7">
        <f t="shared" si="21"/>
        <v>0</v>
      </c>
      <c r="G35" s="62">
        <v>0</v>
      </c>
      <c r="H35" s="7">
        <f t="shared" si="22"/>
        <v>0</v>
      </c>
      <c r="I35" s="7"/>
      <c r="K35" s="14"/>
      <c r="T35" s="79"/>
      <c r="V35" s="166" t="s">
        <v>172</v>
      </c>
      <c r="W35" s="167"/>
      <c r="X35" s="167"/>
      <c r="Y35" s="167"/>
      <c r="Z35" s="167"/>
      <c r="AA35" s="168"/>
    </row>
    <row r="36" spans="1:29" x14ac:dyDescent="0.25">
      <c r="A36" s="14"/>
      <c r="B36" s="3"/>
      <c r="C36" s="49" t="s">
        <v>50</v>
      </c>
      <c r="D36" s="28">
        <f t="shared" si="6"/>
        <v>100</v>
      </c>
      <c r="E36" s="1" t="s">
        <v>6</v>
      </c>
      <c r="F36" s="7">
        <f t="shared" si="21"/>
        <v>0</v>
      </c>
      <c r="G36" s="62">
        <v>0</v>
      </c>
      <c r="H36" s="7">
        <f t="shared" si="22"/>
        <v>0</v>
      </c>
      <c r="I36" s="7"/>
      <c r="K36" s="14"/>
      <c r="T36" s="79"/>
      <c r="V36" s="169"/>
      <c r="W36" s="170"/>
      <c r="X36" s="170"/>
      <c r="Y36" s="170"/>
      <c r="Z36" s="170"/>
      <c r="AA36" s="171"/>
    </row>
    <row r="37" spans="1:29" x14ac:dyDescent="0.25">
      <c r="A37" s="14"/>
      <c r="B37" s="3"/>
      <c r="C37" s="6" t="s">
        <v>55</v>
      </c>
      <c r="D37" s="28"/>
      <c r="F37" s="7"/>
      <c r="G37" s="7"/>
      <c r="H37" s="7"/>
      <c r="I37" s="7"/>
      <c r="K37" s="14"/>
      <c r="T37" s="79"/>
      <c r="V37" s="169"/>
      <c r="W37" s="170"/>
      <c r="X37" s="170"/>
      <c r="Y37" s="170"/>
      <c r="Z37" s="170"/>
      <c r="AA37" s="171"/>
    </row>
    <row r="38" spans="1:29" ht="13.8" thickBot="1" x14ac:dyDescent="0.3">
      <c r="A38" s="14"/>
      <c r="B38" s="3"/>
      <c r="C38" s="49" t="s">
        <v>52</v>
      </c>
      <c r="D38" s="28">
        <f t="shared" si="6"/>
        <v>100</v>
      </c>
      <c r="E38" s="1" t="s">
        <v>6</v>
      </c>
      <c r="F38" s="7">
        <f t="shared" si="21"/>
        <v>0</v>
      </c>
      <c r="G38" s="62">
        <v>0</v>
      </c>
      <c r="H38" s="7">
        <f t="shared" si="22"/>
        <v>0</v>
      </c>
      <c r="I38" s="7"/>
      <c r="K38" s="14"/>
      <c r="T38" s="79"/>
      <c r="V38" s="172"/>
      <c r="W38" s="173"/>
      <c r="X38" s="173"/>
      <c r="Y38" s="173"/>
      <c r="Z38" s="173"/>
      <c r="AA38" s="174"/>
    </row>
    <row r="39" spans="1:29" x14ac:dyDescent="0.25">
      <c r="A39" s="14"/>
      <c r="B39" s="3"/>
      <c r="C39" s="49" t="s">
        <v>53</v>
      </c>
      <c r="D39" s="28">
        <f t="shared" si="6"/>
        <v>100</v>
      </c>
      <c r="E39" s="1" t="s">
        <v>6</v>
      </c>
      <c r="F39" s="7">
        <f t="shared" si="21"/>
        <v>0</v>
      </c>
      <c r="G39" s="62">
        <v>0</v>
      </c>
      <c r="H39" s="7">
        <f t="shared" si="22"/>
        <v>0</v>
      </c>
      <c r="I39" s="7"/>
      <c r="K39" s="14"/>
      <c r="T39" s="79"/>
    </row>
    <row r="40" spans="1:29" x14ac:dyDescent="0.25">
      <c r="A40" s="14"/>
      <c r="B40" s="3"/>
      <c r="C40" s="49" t="s">
        <v>54</v>
      </c>
      <c r="D40" s="28">
        <f t="shared" si="6"/>
        <v>100</v>
      </c>
      <c r="E40" s="1" t="s">
        <v>6</v>
      </c>
      <c r="F40" s="7">
        <f t="shared" si="21"/>
        <v>0</v>
      </c>
      <c r="G40" s="62">
        <v>0</v>
      </c>
      <c r="H40" s="7">
        <f t="shared" si="22"/>
        <v>0</v>
      </c>
      <c r="I40" s="7"/>
      <c r="K40" s="14"/>
      <c r="T40" s="79"/>
    </row>
    <row r="41" spans="1:29" x14ac:dyDescent="0.25">
      <c r="A41" s="14"/>
      <c r="B41" s="3"/>
      <c r="C41" s="6" t="s">
        <v>9</v>
      </c>
      <c r="D41" s="28"/>
      <c r="F41" s="7"/>
      <c r="G41" s="7"/>
      <c r="H41" s="7"/>
      <c r="I41" s="7"/>
      <c r="K41" s="14"/>
      <c r="T41" s="79"/>
    </row>
    <row r="42" spans="1:29" ht="14.4" x14ac:dyDescent="0.3">
      <c r="A42" s="14"/>
      <c r="B42" s="3"/>
      <c r="C42" s="49" t="s">
        <v>56</v>
      </c>
      <c r="D42" s="28">
        <f t="shared" si="6"/>
        <v>100</v>
      </c>
      <c r="E42" s="1" t="s">
        <v>6</v>
      </c>
      <c r="F42" s="7">
        <f t="shared" ref="F42:F43" si="23">SUM(G42/D42)</f>
        <v>0</v>
      </c>
      <c r="G42" s="62">
        <v>0</v>
      </c>
      <c r="H42" s="7">
        <f t="shared" ref="H42:H43" si="24">SUM(G42*1.21)</f>
        <v>0</v>
      </c>
      <c r="I42" s="7"/>
      <c r="K42" s="14"/>
      <c r="T42" s="79"/>
      <c r="AC42"/>
    </row>
    <row r="43" spans="1:29" x14ac:dyDescent="0.25">
      <c r="A43" s="14"/>
      <c r="B43" s="3"/>
      <c r="C43" s="49" t="s">
        <v>57</v>
      </c>
      <c r="D43" s="28">
        <f t="shared" si="6"/>
        <v>100</v>
      </c>
      <c r="E43" s="1" t="s">
        <v>6</v>
      </c>
      <c r="F43" s="7">
        <f t="shared" si="23"/>
        <v>0</v>
      </c>
      <c r="G43" s="62">
        <v>0</v>
      </c>
      <c r="H43" s="7">
        <f t="shared" si="24"/>
        <v>0</v>
      </c>
      <c r="I43" s="7"/>
      <c r="K43" s="14"/>
      <c r="T43" s="79"/>
    </row>
    <row r="44" spans="1:29" x14ac:dyDescent="0.25">
      <c r="A44" s="14"/>
      <c r="B44" s="3"/>
      <c r="C44" s="6" t="s">
        <v>134</v>
      </c>
      <c r="D44" s="28"/>
      <c r="F44" s="7"/>
      <c r="G44" s="7"/>
      <c r="H44" s="7"/>
      <c r="I44" s="7"/>
      <c r="K44" s="14"/>
      <c r="T44" s="79"/>
      <c r="AC44" s="5"/>
    </row>
    <row r="45" spans="1:29" x14ac:dyDescent="0.25">
      <c r="A45" s="14"/>
      <c r="B45" s="3"/>
      <c r="C45" s="49" t="s">
        <v>138</v>
      </c>
      <c r="D45" s="28">
        <f t="shared" si="6"/>
        <v>100</v>
      </c>
      <c r="E45" s="1" t="s">
        <v>6</v>
      </c>
      <c r="F45" s="7">
        <f t="shared" si="21"/>
        <v>0</v>
      </c>
      <c r="G45" s="62">
        <v>0</v>
      </c>
      <c r="H45" s="7">
        <f t="shared" si="22"/>
        <v>0</v>
      </c>
      <c r="I45" s="7"/>
      <c r="K45" s="14"/>
      <c r="T45" s="79"/>
    </row>
    <row r="46" spans="1:29" x14ac:dyDescent="0.25">
      <c r="A46" s="14"/>
      <c r="B46" s="3"/>
      <c r="C46" s="13" t="s">
        <v>58</v>
      </c>
      <c r="D46" s="29"/>
      <c r="E46" s="11"/>
      <c r="F46" s="12"/>
      <c r="G46" s="12">
        <f>SUM(G7:G45)</f>
        <v>100</v>
      </c>
      <c r="H46" s="12">
        <f>SUM(H7:H45)</f>
        <v>121</v>
      </c>
      <c r="I46" s="12"/>
      <c r="K46" s="14"/>
      <c r="T46" s="79"/>
    </row>
    <row r="47" spans="1:29" x14ac:dyDescent="0.25">
      <c r="A47" s="14"/>
      <c r="B47" s="3"/>
      <c r="C47" s="6" t="s">
        <v>0</v>
      </c>
      <c r="D47" s="28"/>
      <c r="F47" s="7"/>
      <c r="G47" s="7"/>
      <c r="H47" s="7"/>
      <c r="I47" s="7"/>
      <c r="K47" s="14"/>
      <c r="T47" s="79"/>
    </row>
    <row r="48" spans="1:29" x14ac:dyDescent="0.25">
      <c r="A48" s="14"/>
      <c r="B48" s="3"/>
      <c r="C48" s="49" t="s">
        <v>130</v>
      </c>
      <c r="D48" s="28">
        <f t="shared" ref="D48:D57" si="25">D$2</f>
        <v>100</v>
      </c>
      <c r="E48" s="1" t="s">
        <v>6</v>
      </c>
      <c r="F48" s="7">
        <f t="shared" ref="F48" si="26">SUM(G48/D48)</f>
        <v>0</v>
      </c>
      <c r="G48" s="62">
        <v>0</v>
      </c>
      <c r="H48" s="7">
        <f t="shared" ref="H48" si="27">SUM(G48*1.21)</f>
        <v>0</v>
      </c>
      <c r="I48" s="7"/>
      <c r="K48" s="14"/>
      <c r="T48" s="79"/>
    </row>
    <row r="49" spans="1:20" x14ac:dyDescent="0.25">
      <c r="A49" s="14"/>
      <c r="B49" s="3"/>
      <c r="C49" s="49" t="s">
        <v>128</v>
      </c>
      <c r="D49" s="28">
        <f t="shared" si="25"/>
        <v>100</v>
      </c>
      <c r="E49" s="1" t="s">
        <v>6</v>
      </c>
      <c r="F49" s="7">
        <f t="shared" ref="F49:F50" si="28">SUM(G49/D49)</f>
        <v>0</v>
      </c>
      <c r="G49" s="62">
        <v>0</v>
      </c>
      <c r="H49" s="7">
        <f t="shared" ref="H49:H57" si="29">SUM(G49*1.21)</f>
        <v>0</v>
      </c>
      <c r="I49" s="7"/>
      <c r="K49" s="14"/>
      <c r="T49" s="79"/>
    </row>
    <row r="50" spans="1:20" x14ac:dyDescent="0.25">
      <c r="A50" s="14"/>
      <c r="B50" s="3"/>
      <c r="C50" s="49" t="s">
        <v>135</v>
      </c>
      <c r="D50" s="28">
        <f t="shared" si="25"/>
        <v>100</v>
      </c>
      <c r="E50" s="1" t="s">
        <v>6</v>
      </c>
      <c r="F50" s="7">
        <f t="shared" si="28"/>
        <v>0</v>
      </c>
      <c r="G50" s="62">
        <v>0</v>
      </c>
      <c r="H50" s="7">
        <f t="shared" si="29"/>
        <v>0</v>
      </c>
      <c r="I50" s="7"/>
      <c r="K50" s="14"/>
      <c r="T50" s="79"/>
    </row>
    <row r="51" spans="1:20" x14ac:dyDescent="0.25">
      <c r="A51" s="14"/>
      <c r="B51" s="3"/>
      <c r="C51" s="6" t="s">
        <v>1</v>
      </c>
      <c r="D51" s="28"/>
      <c r="F51" s="7"/>
      <c r="G51" s="7"/>
      <c r="H51" s="7"/>
      <c r="I51" s="7"/>
      <c r="K51" s="14"/>
      <c r="T51" s="79"/>
    </row>
    <row r="52" spans="1:20" x14ac:dyDescent="0.25">
      <c r="A52" s="14"/>
      <c r="B52" s="3"/>
      <c r="C52" s="49" t="s">
        <v>129</v>
      </c>
      <c r="D52" s="28">
        <f t="shared" si="25"/>
        <v>100</v>
      </c>
      <c r="E52" s="1" t="s">
        <v>6</v>
      </c>
      <c r="F52" s="7">
        <f t="shared" ref="F52:F53" si="30">SUM(G52/D52)</f>
        <v>0</v>
      </c>
      <c r="G52" s="62">
        <v>0</v>
      </c>
      <c r="H52" s="7">
        <f t="shared" ref="H52:H53" si="31">SUM(G52*1.21)</f>
        <v>0</v>
      </c>
      <c r="I52" s="7"/>
      <c r="K52" s="14"/>
      <c r="T52" s="79"/>
    </row>
    <row r="53" spans="1:20" x14ac:dyDescent="0.25">
      <c r="A53" s="14"/>
      <c r="B53" s="3"/>
      <c r="C53" s="49" t="s">
        <v>131</v>
      </c>
      <c r="D53" s="28">
        <f t="shared" si="25"/>
        <v>100</v>
      </c>
      <c r="E53" s="1" t="s">
        <v>6</v>
      </c>
      <c r="F53" s="7">
        <f t="shared" si="30"/>
        <v>0</v>
      </c>
      <c r="G53" s="62">
        <v>0</v>
      </c>
      <c r="H53" s="7">
        <f t="shared" si="31"/>
        <v>0</v>
      </c>
      <c r="I53" s="7"/>
      <c r="K53" s="14"/>
      <c r="T53" s="79"/>
    </row>
    <row r="54" spans="1:20" x14ac:dyDescent="0.25">
      <c r="A54" s="14"/>
      <c r="B54" s="3"/>
      <c r="C54" s="49" t="s">
        <v>136</v>
      </c>
      <c r="D54" s="28">
        <f t="shared" si="25"/>
        <v>100</v>
      </c>
      <c r="E54" s="1" t="s">
        <v>6</v>
      </c>
      <c r="F54" s="7">
        <f t="shared" ref="F54" si="32">SUM(G54/D54)</f>
        <v>0</v>
      </c>
      <c r="G54" s="62">
        <v>0</v>
      </c>
      <c r="H54" s="7">
        <f t="shared" si="29"/>
        <v>0</v>
      </c>
      <c r="I54" s="7"/>
      <c r="K54" s="14"/>
      <c r="T54" s="79"/>
    </row>
    <row r="55" spans="1:20" x14ac:dyDescent="0.25">
      <c r="A55" s="14"/>
      <c r="B55" s="3"/>
      <c r="C55" s="6" t="s">
        <v>5</v>
      </c>
      <c r="D55" s="28"/>
      <c r="F55" s="7"/>
      <c r="G55" s="7"/>
      <c r="H55" s="7"/>
      <c r="I55" s="7"/>
      <c r="K55" s="14"/>
      <c r="T55" s="79"/>
    </row>
    <row r="56" spans="1:20" x14ac:dyDescent="0.25">
      <c r="A56" s="14"/>
      <c r="B56" s="3"/>
      <c r="C56" s="49" t="s">
        <v>60</v>
      </c>
      <c r="D56" s="28">
        <f t="shared" si="25"/>
        <v>100</v>
      </c>
      <c r="E56" s="1" t="s">
        <v>6</v>
      </c>
      <c r="F56" s="7">
        <f t="shared" ref="F56:F57" si="33">SUM(G56/D56)</f>
        <v>0</v>
      </c>
      <c r="G56" s="62">
        <v>0</v>
      </c>
      <c r="H56" s="7">
        <f t="shared" si="29"/>
        <v>0</v>
      </c>
      <c r="I56" s="7"/>
      <c r="K56" s="14"/>
      <c r="T56" s="79"/>
    </row>
    <row r="57" spans="1:20" x14ac:dyDescent="0.25">
      <c r="A57" s="14"/>
      <c r="B57" s="3"/>
      <c r="C57" s="49" t="s">
        <v>137</v>
      </c>
      <c r="D57" s="28">
        <f t="shared" si="25"/>
        <v>100</v>
      </c>
      <c r="E57" s="1" t="s">
        <v>6</v>
      </c>
      <c r="F57" s="7">
        <f t="shared" si="33"/>
        <v>0</v>
      </c>
      <c r="G57" s="62">
        <v>0</v>
      </c>
      <c r="H57" s="7">
        <f t="shared" si="29"/>
        <v>0</v>
      </c>
      <c r="I57" s="7"/>
      <c r="K57" s="14"/>
      <c r="T57" s="79"/>
    </row>
    <row r="58" spans="1:20" x14ac:dyDescent="0.25">
      <c r="A58" s="14"/>
      <c r="B58" s="3"/>
      <c r="C58" s="13" t="s">
        <v>59</v>
      </c>
      <c r="D58" s="29"/>
      <c r="E58" s="11"/>
      <c r="F58" s="12"/>
      <c r="G58" s="12">
        <f>SUM(G47:G57)</f>
        <v>0</v>
      </c>
      <c r="H58" s="12">
        <f>SUM(H47:H57)</f>
        <v>0</v>
      </c>
      <c r="I58" s="12"/>
      <c r="K58" s="14"/>
      <c r="T58" s="79"/>
    </row>
    <row r="59" spans="1:20" ht="12.75" customHeight="1" x14ac:dyDescent="0.25">
      <c r="A59" s="14"/>
      <c r="B59" s="3"/>
      <c r="C59" s="6" t="s">
        <v>70</v>
      </c>
      <c r="D59" s="28"/>
      <c r="F59" s="7"/>
      <c r="G59" s="7"/>
      <c r="H59" s="7"/>
      <c r="I59" s="7"/>
      <c r="K59" s="14"/>
      <c r="T59" s="79"/>
    </row>
    <row r="60" spans="1:20" ht="12.75" customHeight="1" x14ac:dyDescent="0.25">
      <c r="A60" s="14"/>
      <c r="B60" s="3"/>
      <c r="C60" s="49" t="s">
        <v>61</v>
      </c>
      <c r="D60" s="28">
        <f t="shared" ref="D60:D70" si="34">D$2</f>
        <v>100</v>
      </c>
      <c r="E60" s="1" t="s">
        <v>6</v>
      </c>
      <c r="F60" s="7">
        <f t="shared" ref="F60:F70" si="35">SUM(G60/D60)</f>
        <v>0</v>
      </c>
      <c r="G60" s="62">
        <v>0</v>
      </c>
      <c r="H60" s="7">
        <f t="shared" ref="H60:H70" si="36">SUM(G60*1.21)</f>
        <v>0</v>
      </c>
      <c r="I60" s="7"/>
      <c r="K60" s="14"/>
      <c r="T60" s="79"/>
    </row>
    <row r="61" spans="1:20" ht="12.75" customHeight="1" x14ac:dyDescent="0.25">
      <c r="A61" s="14"/>
      <c r="B61" s="3"/>
      <c r="C61" s="49" t="s">
        <v>62</v>
      </c>
      <c r="D61" s="28">
        <f t="shared" si="34"/>
        <v>100</v>
      </c>
      <c r="E61" s="1" t="s">
        <v>6</v>
      </c>
      <c r="F61" s="7">
        <f t="shared" si="35"/>
        <v>0</v>
      </c>
      <c r="G61" s="62">
        <v>0</v>
      </c>
      <c r="H61" s="7">
        <f t="shared" si="36"/>
        <v>0</v>
      </c>
      <c r="I61" s="7"/>
      <c r="K61" s="14"/>
      <c r="T61" s="79"/>
    </row>
    <row r="62" spans="1:20" ht="12.75" customHeight="1" x14ac:dyDescent="0.25">
      <c r="A62" s="14"/>
      <c r="B62" s="3"/>
      <c r="C62" s="49" t="s">
        <v>63</v>
      </c>
      <c r="D62" s="28">
        <f t="shared" si="34"/>
        <v>100</v>
      </c>
      <c r="E62" s="1" t="s">
        <v>6</v>
      </c>
      <c r="F62" s="7">
        <f t="shared" si="35"/>
        <v>0</v>
      </c>
      <c r="G62" s="62">
        <v>0</v>
      </c>
      <c r="H62" s="7">
        <f t="shared" si="36"/>
        <v>0</v>
      </c>
      <c r="I62" s="7"/>
      <c r="K62" s="14"/>
      <c r="T62" s="79"/>
    </row>
    <row r="63" spans="1:20" ht="12.75" customHeight="1" x14ac:dyDescent="0.25">
      <c r="A63" s="14"/>
      <c r="B63" s="3"/>
      <c r="C63" s="49" t="s">
        <v>64</v>
      </c>
      <c r="D63" s="28">
        <f t="shared" si="34"/>
        <v>100</v>
      </c>
      <c r="E63" s="1" t="s">
        <v>6</v>
      </c>
      <c r="F63" s="7">
        <f t="shared" si="35"/>
        <v>0</v>
      </c>
      <c r="G63" s="62">
        <v>0</v>
      </c>
      <c r="H63" s="7">
        <f t="shared" si="36"/>
        <v>0</v>
      </c>
      <c r="I63" s="7"/>
      <c r="K63" s="14"/>
      <c r="T63" s="79"/>
    </row>
    <row r="64" spans="1:20" ht="6" customHeight="1" x14ac:dyDescent="0.25">
      <c r="A64" s="14"/>
      <c r="G64" s="63"/>
      <c r="K64" s="14"/>
      <c r="T64" s="79"/>
    </row>
    <row r="65" spans="1:29" ht="12.75" customHeight="1" x14ac:dyDescent="0.25">
      <c r="A65" s="14"/>
      <c r="B65" s="3"/>
      <c r="C65" s="6" t="s">
        <v>69</v>
      </c>
      <c r="D65" s="28"/>
      <c r="F65" s="7"/>
      <c r="G65" s="7"/>
      <c r="H65" s="7"/>
      <c r="I65" s="7"/>
      <c r="K65" s="14"/>
      <c r="T65" s="79"/>
    </row>
    <row r="66" spans="1:29" ht="12.75" customHeight="1" x14ac:dyDescent="0.25">
      <c r="A66" s="14"/>
      <c r="B66" s="3"/>
      <c r="C66" s="49" t="s">
        <v>65</v>
      </c>
      <c r="D66" s="28">
        <f t="shared" si="34"/>
        <v>100</v>
      </c>
      <c r="E66" s="1" t="s">
        <v>6</v>
      </c>
      <c r="F66" s="7">
        <f t="shared" si="35"/>
        <v>0</v>
      </c>
      <c r="G66" s="62">
        <v>0</v>
      </c>
      <c r="H66" s="7">
        <f>SUM(G66*1.21)</f>
        <v>0</v>
      </c>
      <c r="I66" s="7"/>
      <c r="K66" s="14"/>
      <c r="T66" s="79"/>
    </row>
    <row r="67" spans="1:29" ht="12.75" customHeight="1" x14ac:dyDescent="0.25">
      <c r="A67" s="14"/>
      <c r="B67" s="3"/>
      <c r="C67" s="49" t="s">
        <v>66</v>
      </c>
      <c r="D67" s="28">
        <f t="shared" si="34"/>
        <v>100</v>
      </c>
      <c r="E67" s="1" t="s">
        <v>6</v>
      </c>
      <c r="F67" s="7">
        <f t="shared" si="35"/>
        <v>0</v>
      </c>
      <c r="G67" s="62">
        <v>0</v>
      </c>
      <c r="H67" s="7">
        <f t="shared" si="36"/>
        <v>0</v>
      </c>
      <c r="I67" s="7"/>
      <c r="K67" s="14"/>
      <c r="T67" s="79"/>
    </row>
    <row r="68" spans="1:29" ht="12.75" customHeight="1" x14ac:dyDescent="0.3">
      <c r="A68" s="14"/>
      <c r="B68" s="3"/>
      <c r="C68" s="49" t="s">
        <v>67</v>
      </c>
      <c r="D68" s="28">
        <f t="shared" si="34"/>
        <v>100</v>
      </c>
      <c r="E68" s="1" t="s">
        <v>6</v>
      </c>
      <c r="F68" s="7">
        <f t="shared" si="35"/>
        <v>0</v>
      </c>
      <c r="G68" s="62">
        <v>0</v>
      </c>
      <c r="H68" s="7">
        <f t="shared" si="36"/>
        <v>0</v>
      </c>
      <c r="I68" s="7"/>
      <c r="K68" s="14"/>
      <c r="T68" s="79"/>
      <c r="AC68"/>
    </row>
    <row r="69" spans="1:29" ht="12.75" customHeight="1" x14ac:dyDescent="0.25">
      <c r="A69" s="14"/>
      <c r="B69" s="3"/>
      <c r="C69" s="49" t="s">
        <v>68</v>
      </c>
      <c r="D69" s="28">
        <f t="shared" si="34"/>
        <v>100</v>
      </c>
      <c r="E69" s="1" t="s">
        <v>6</v>
      </c>
      <c r="F69" s="7">
        <f t="shared" si="35"/>
        <v>0</v>
      </c>
      <c r="G69" s="62">
        <v>0</v>
      </c>
      <c r="H69" s="7">
        <f t="shared" si="36"/>
        <v>0</v>
      </c>
      <c r="I69" s="7"/>
      <c r="K69" s="14"/>
      <c r="T69" s="79"/>
    </row>
    <row r="70" spans="1:29" ht="12.75" customHeight="1" x14ac:dyDescent="0.25">
      <c r="A70" s="14"/>
      <c r="B70" s="3"/>
      <c r="C70" s="49" t="s">
        <v>69</v>
      </c>
      <c r="D70" s="28">
        <f t="shared" si="34"/>
        <v>100</v>
      </c>
      <c r="E70" s="1" t="s">
        <v>6</v>
      </c>
      <c r="F70" s="7">
        <f t="shared" si="35"/>
        <v>0</v>
      </c>
      <c r="G70" s="62">
        <v>0</v>
      </c>
      <c r="H70" s="7">
        <f t="shared" si="36"/>
        <v>0</v>
      </c>
      <c r="I70" s="7"/>
      <c r="K70" s="14"/>
      <c r="T70" s="79"/>
      <c r="AC70" s="5"/>
    </row>
    <row r="71" spans="1:29" ht="14.4" x14ac:dyDescent="0.3">
      <c r="A71" s="14"/>
      <c r="C71" s="15" t="s">
        <v>13</v>
      </c>
      <c r="D71" s="30"/>
      <c r="E71" s="14"/>
      <c r="F71" s="14"/>
      <c r="G71" s="16">
        <f>SUM(G60:G70)+G58+G46</f>
        <v>100</v>
      </c>
      <c r="H71" s="16">
        <f>SUM(H60:H70)+H58+H46</f>
        <v>121</v>
      </c>
      <c r="I71" s="16"/>
      <c r="K71" s="14"/>
      <c r="Q71" s="16">
        <f>Q16</f>
        <v>0</v>
      </c>
      <c r="R71" s="16">
        <f>R16</f>
        <v>0</v>
      </c>
      <c r="T71" s="79"/>
      <c r="Z71" s="16">
        <f>Z31</f>
        <v>0</v>
      </c>
      <c r="AA71" s="16">
        <f>AA31</f>
        <v>0</v>
      </c>
      <c r="AC71"/>
    </row>
    <row r="72" spans="1:29" s="5" customFormat="1" x14ac:dyDescent="0.25">
      <c r="A72" s="128"/>
      <c r="B72" s="3"/>
      <c r="D72" s="112">
        <f>D$2</f>
        <v>100</v>
      </c>
      <c r="E72" s="5" t="s">
        <v>6</v>
      </c>
      <c r="G72" s="111">
        <f>G71/D72</f>
        <v>1</v>
      </c>
      <c r="H72" s="111">
        <f>H71/D72</f>
        <v>1.21</v>
      </c>
      <c r="I72" s="111"/>
      <c r="K72" s="128"/>
      <c r="T72" s="79"/>
      <c r="AC72" s="1"/>
    </row>
    <row r="73" spans="1:29" x14ac:dyDescent="0.25">
      <c r="A73" s="14"/>
      <c r="B73" s="18" t="s">
        <v>24</v>
      </c>
      <c r="C73" s="19"/>
      <c r="D73" s="20"/>
      <c r="E73" s="20"/>
      <c r="F73" s="20"/>
      <c r="G73" s="20"/>
      <c r="H73" s="20"/>
      <c r="I73" s="20"/>
      <c r="K73" s="14"/>
      <c r="L73" s="18" t="str">
        <f>B73</f>
        <v>indirecte bouwkosten</v>
      </c>
      <c r="M73" s="19"/>
      <c r="N73" s="20"/>
      <c r="O73" s="20"/>
      <c r="P73" s="20"/>
      <c r="Q73" s="20"/>
      <c r="R73" s="20"/>
      <c r="T73" s="79"/>
      <c r="U73" s="18" t="str">
        <f>B73</f>
        <v>indirecte bouwkosten</v>
      </c>
      <c r="V73" s="19"/>
      <c r="W73" s="20"/>
      <c r="X73" s="20"/>
      <c r="Y73" s="20"/>
      <c r="Z73" s="20"/>
      <c r="AA73" s="20"/>
    </row>
    <row r="74" spans="1:29" ht="6" customHeight="1" x14ac:dyDescent="0.25">
      <c r="A74" s="14"/>
      <c r="K74" s="14"/>
      <c r="T74" s="79"/>
    </row>
    <row r="75" spans="1:29" ht="12.75" customHeight="1" x14ac:dyDescent="0.3">
      <c r="A75" s="14"/>
      <c r="B75" s="3"/>
      <c r="C75" s="43" t="s">
        <v>143</v>
      </c>
      <c r="D75" s="64"/>
      <c r="E75" s="44" t="s">
        <v>22</v>
      </c>
      <c r="G75" s="7">
        <f>D75*(G$71)</f>
        <v>0</v>
      </c>
      <c r="H75" s="7">
        <f>SUM(G75*1.21)</f>
        <v>0</v>
      </c>
      <c r="I75" s="7"/>
      <c r="K75" s="14"/>
      <c r="L75" s="3"/>
      <c r="M75" s="43" t="str">
        <f>C75</f>
        <v>nader te detailleren (SO,VO, DO)</v>
      </c>
      <c r="N75" s="105">
        <f>D75</f>
        <v>0</v>
      </c>
      <c r="O75" s="44" t="s">
        <v>22</v>
      </c>
      <c r="Q75" s="7">
        <f>N75*(Q$71)</f>
        <v>0</v>
      </c>
      <c r="R75" s="7">
        <f>SUM(Q75*1.21)</f>
        <v>0</v>
      </c>
      <c r="T75" s="79"/>
      <c r="U75" s="3"/>
      <c r="V75" s="43" t="str">
        <f>C75</f>
        <v>nader te detailleren (SO,VO, DO)</v>
      </c>
      <c r="W75" s="105">
        <f>D75</f>
        <v>0</v>
      </c>
      <c r="X75" s="44" t="s">
        <v>22</v>
      </c>
      <c r="Z75" s="7">
        <f>W75*(Z$71)</f>
        <v>0</v>
      </c>
      <c r="AA75" s="7">
        <f>SUM(Z75*1.21)</f>
        <v>0</v>
      </c>
    </row>
    <row r="76" spans="1:29" ht="12.75" customHeight="1" x14ac:dyDescent="0.3">
      <c r="A76" s="14"/>
      <c r="B76" s="3"/>
      <c r="C76" s="154" t="s">
        <v>159</v>
      </c>
      <c r="D76" s="64"/>
      <c r="E76" s="44" t="s">
        <v>22</v>
      </c>
      <c r="G76" s="7">
        <f>D76*(G75+G$71)</f>
        <v>0</v>
      </c>
      <c r="H76" s="7">
        <f>SUM(G76*1.21)</f>
        <v>0</v>
      </c>
      <c r="I76" s="7"/>
      <c r="K76" s="14"/>
      <c r="L76" s="3"/>
      <c r="M76" s="43" t="str">
        <f>C76</f>
        <v xml:space="preserve">AUK (algemene uitvoeringskosten) </v>
      </c>
      <c r="N76" s="105">
        <f t="shared" ref="N76:N80" si="37">D76</f>
        <v>0</v>
      </c>
      <c r="O76" s="44" t="s">
        <v>22</v>
      </c>
      <c r="Q76" s="7">
        <f>N76*(Q75+Q$71)</f>
        <v>0</v>
      </c>
      <c r="R76" s="7">
        <f>SUM(Q76*1.21)</f>
        <v>0</v>
      </c>
      <c r="T76" s="79"/>
      <c r="U76" s="3"/>
      <c r="V76" s="43" t="str">
        <f>C76</f>
        <v xml:space="preserve">AUK (algemene uitvoeringskosten) </v>
      </c>
      <c r="W76" s="105">
        <f>D76</f>
        <v>0</v>
      </c>
      <c r="X76" s="44" t="s">
        <v>22</v>
      </c>
      <c r="Z76" s="7">
        <f>W76*(Z75+Z$71)</f>
        <v>0</v>
      </c>
      <c r="AA76" s="7">
        <f>SUM(Z76*1.21)</f>
        <v>0</v>
      </c>
    </row>
    <row r="77" spans="1:29" ht="12.75" customHeight="1" x14ac:dyDescent="0.3">
      <c r="A77" s="14"/>
      <c r="C77" s="22" t="s">
        <v>139</v>
      </c>
      <c r="D77" s="65"/>
      <c r="E77" s="44" t="s">
        <v>22</v>
      </c>
      <c r="G77" s="7">
        <f>D77*(G75+G76+G$71)</f>
        <v>0</v>
      </c>
      <c r="H77" s="7">
        <f>SUM(G77*1.21)</f>
        <v>0</v>
      </c>
      <c r="I77" s="7"/>
      <c r="K77" s="14"/>
      <c r="M77" s="43" t="str">
        <f t="shared" ref="M77:M80" si="38">C77</f>
        <v xml:space="preserve">ABK (algemene bouwplaatskosten) </v>
      </c>
      <c r="N77" s="105">
        <f t="shared" si="37"/>
        <v>0</v>
      </c>
      <c r="O77" s="44" t="s">
        <v>22</v>
      </c>
      <c r="Q77" s="7">
        <f>N77*(Q75+Q76+Q$71)</f>
        <v>0</v>
      </c>
      <c r="R77" s="7">
        <f>SUM(Q77*1.21)</f>
        <v>0</v>
      </c>
      <c r="T77" s="79"/>
      <c r="V77" s="43" t="str">
        <f t="shared" ref="V77:V80" si="39">C77</f>
        <v xml:space="preserve">ABK (algemene bouwplaatskosten) </v>
      </c>
      <c r="W77" s="105">
        <f t="shared" ref="W77:W80" si="40">D77</f>
        <v>0</v>
      </c>
      <c r="X77" s="44" t="s">
        <v>22</v>
      </c>
      <c r="Z77" s="7">
        <f>W77*(Z75+Z76+Z$71)</f>
        <v>0</v>
      </c>
      <c r="AA77" s="7">
        <f>SUM(Z77*1.21)</f>
        <v>0</v>
      </c>
    </row>
    <row r="78" spans="1:29" ht="12.75" customHeight="1" x14ac:dyDescent="0.3">
      <c r="A78" s="14"/>
      <c r="C78" s="22" t="s">
        <v>140</v>
      </c>
      <c r="D78" s="65"/>
      <c r="E78" s="44" t="s">
        <v>22</v>
      </c>
      <c r="G78" s="7">
        <f>D78*(G75+G76+G77+G$71)</f>
        <v>0</v>
      </c>
      <c r="H78" s="7">
        <f>SUM(G78*1.21)</f>
        <v>0</v>
      </c>
      <c r="I78" s="7"/>
      <c r="K78" s="14"/>
      <c r="M78" s="43" t="str">
        <f t="shared" si="38"/>
        <v>AK (algemene kosten)</v>
      </c>
      <c r="N78" s="105">
        <f t="shared" si="37"/>
        <v>0</v>
      </c>
      <c r="O78" s="44" t="s">
        <v>22</v>
      </c>
      <c r="Q78" s="7">
        <f>N78*(Q75+Q76+Q77+Q$71)</f>
        <v>0</v>
      </c>
      <c r="R78" s="7">
        <f>SUM(Q78*1.21)</f>
        <v>0</v>
      </c>
      <c r="T78" s="79"/>
      <c r="V78" s="43" t="str">
        <f t="shared" si="39"/>
        <v>AK (algemene kosten)</v>
      </c>
      <c r="W78" s="105">
        <f t="shared" si="40"/>
        <v>0</v>
      </c>
      <c r="X78" s="44" t="s">
        <v>22</v>
      </c>
      <c r="Z78" s="7">
        <f>W78*(Z75+Z76+Z77+Z$71)</f>
        <v>0</v>
      </c>
      <c r="AA78" s="7">
        <f>SUM(Z78*1.21)</f>
        <v>0</v>
      </c>
    </row>
    <row r="79" spans="1:29" ht="12.75" customHeight="1" x14ac:dyDescent="0.3">
      <c r="A79" s="14"/>
      <c r="C79" s="22" t="s">
        <v>141</v>
      </c>
      <c r="D79" s="65"/>
      <c r="E79" s="44" t="s">
        <v>22</v>
      </c>
      <c r="G79" s="7">
        <f>D79*(G75+G76+G77+G78+G$71)</f>
        <v>0</v>
      </c>
      <c r="H79" s="7">
        <f t="shared" ref="H79:H80" si="41">SUM(G79*1.21)</f>
        <v>0</v>
      </c>
      <c r="I79" s="7"/>
      <c r="K79" s="14"/>
      <c r="M79" s="43" t="str">
        <f t="shared" si="38"/>
        <v>W&amp;R (winst en risico)</v>
      </c>
      <c r="N79" s="105">
        <f t="shared" si="37"/>
        <v>0</v>
      </c>
      <c r="O79" s="44" t="s">
        <v>22</v>
      </c>
      <c r="Q79" s="7">
        <f>N79*(Q75+Q76+Q77+Q78+Q$71)</f>
        <v>0</v>
      </c>
      <c r="R79" s="7">
        <f t="shared" ref="R79:R80" si="42">SUM(Q79*1.21)</f>
        <v>0</v>
      </c>
      <c r="T79" s="79"/>
      <c r="V79" s="43" t="str">
        <f t="shared" si="39"/>
        <v>W&amp;R (winst en risico)</v>
      </c>
      <c r="W79" s="105">
        <f t="shared" si="40"/>
        <v>0</v>
      </c>
      <c r="X79" s="44" t="s">
        <v>22</v>
      </c>
      <c r="Z79" s="7">
        <f>W79*(Z75+Z76+Z77+Z78+Z$71)</f>
        <v>0</v>
      </c>
      <c r="AA79" s="7">
        <f t="shared" ref="AA79:AA80" si="43">SUM(Z79*1.21)</f>
        <v>0</v>
      </c>
      <c r="AC79" s="78"/>
    </row>
    <row r="80" spans="1:29" ht="12.75" customHeight="1" x14ac:dyDescent="0.3">
      <c r="A80" s="14"/>
      <c r="C80" s="120" t="s">
        <v>142</v>
      </c>
      <c r="D80" s="66"/>
      <c r="E80" s="44" t="s">
        <v>22</v>
      </c>
      <c r="G80" s="7">
        <f>D80*(G75+G76+G77+G78+G79+G$71)</f>
        <v>0</v>
      </c>
      <c r="H80" s="7">
        <f t="shared" si="41"/>
        <v>0</v>
      </c>
      <c r="I80" s="7"/>
      <c r="K80" s="14"/>
      <c r="M80" s="43" t="str">
        <f t="shared" si="38"/>
        <v>CAR (verzekering)</v>
      </c>
      <c r="N80" s="105">
        <f t="shared" si="37"/>
        <v>0</v>
      </c>
      <c r="O80" s="44" t="s">
        <v>22</v>
      </c>
      <c r="Q80" s="7">
        <f>N80*(Q75+Q76+Q77+Q78+Q79+Q$71)</f>
        <v>0</v>
      </c>
      <c r="R80" s="7">
        <f t="shared" si="42"/>
        <v>0</v>
      </c>
      <c r="T80" s="79"/>
      <c r="V80" s="43" t="str">
        <f t="shared" si="39"/>
        <v>CAR (verzekering)</v>
      </c>
      <c r="W80" s="105">
        <f t="shared" si="40"/>
        <v>0</v>
      </c>
      <c r="X80" s="44" t="s">
        <v>22</v>
      </c>
      <c r="Z80" s="7">
        <f>W80*(Z75+Z76+Z77+Z78+Z79+Z$71)</f>
        <v>0</v>
      </c>
      <c r="AA80" s="7">
        <f t="shared" si="43"/>
        <v>0</v>
      </c>
      <c r="AC80"/>
    </row>
    <row r="81" spans="1:39" ht="12.75" customHeight="1" x14ac:dyDescent="0.3">
      <c r="A81" s="14"/>
      <c r="B81" s="45"/>
      <c r="C81" s="46"/>
      <c r="D81" s="46"/>
      <c r="E81" s="47"/>
      <c r="F81" s="46"/>
      <c r="G81" s="7"/>
      <c r="H81" s="48"/>
      <c r="I81" s="48"/>
      <c r="K81" s="14"/>
      <c r="L81" s="45"/>
      <c r="M81" s="46"/>
      <c r="N81" s="105"/>
      <c r="O81" s="47"/>
      <c r="P81" s="46"/>
      <c r="Q81" s="48"/>
      <c r="R81" s="48"/>
      <c r="T81" s="79"/>
      <c r="U81" s="45"/>
      <c r="V81" s="46"/>
      <c r="W81" s="105"/>
      <c r="X81" s="47"/>
      <c r="Y81" s="46"/>
      <c r="Z81" s="7"/>
      <c r="AA81" s="48"/>
      <c r="AC81" s="5"/>
    </row>
    <row r="82" spans="1:39" x14ac:dyDescent="0.25">
      <c r="A82" s="14"/>
      <c r="C82" s="15" t="s">
        <v>14</v>
      </c>
      <c r="D82" s="20"/>
      <c r="E82" s="20"/>
      <c r="F82" s="20"/>
      <c r="G82" s="16">
        <f>SUM(G75:G81)</f>
        <v>0</v>
      </c>
      <c r="H82" s="16">
        <f>SUM(H75:H81)</f>
        <v>0</v>
      </c>
      <c r="I82" s="16"/>
      <c r="K82" s="14"/>
      <c r="M82" s="15" t="str">
        <f>C82</f>
        <v>totaal indirecte bouwkosten</v>
      </c>
      <c r="N82" s="20"/>
      <c r="O82" s="20"/>
      <c r="P82" s="20"/>
      <c r="Q82" s="16">
        <f>SUM(Q75:Q81)</f>
        <v>0</v>
      </c>
      <c r="R82" s="16">
        <f>SUM(R75:R81)</f>
        <v>0</v>
      </c>
      <c r="T82" s="79"/>
      <c r="V82" s="15" t="str">
        <f>C82</f>
        <v>totaal indirecte bouwkosten</v>
      </c>
      <c r="W82" s="20"/>
      <c r="X82" s="20"/>
      <c r="Y82" s="20"/>
      <c r="Z82" s="16">
        <f>SUM(Z75:Z81)</f>
        <v>0</v>
      </c>
      <c r="AA82" s="16">
        <f>SUM(AA75:AA81)</f>
        <v>0</v>
      </c>
    </row>
    <row r="83" spans="1:39" customFormat="1" ht="3" customHeight="1" x14ac:dyDescent="0.3">
      <c r="A83" s="73"/>
      <c r="K83" s="73"/>
      <c r="T83" s="89"/>
      <c r="AC83" s="1"/>
      <c r="AE83" s="21"/>
      <c r="AF83" s="21"/>
      <c r="AG83" s="21"/>
      <c r="AH83" s="21"/>
      <c r="AI83" s="21"/>
      <c r="AJ83" s="21"/>
      <c r="AM83" s="1"/>
    </row>
    <row r="84" spans="1:39" x14ac:dyDescent="0.25">
      <c r="A84" s="14"/>
      <c r="B84" s="14"/>
      <c r="C84" s="18" t="s">
        <v>12</v>
      </c>
      <c r="D84" s="20"/>
      <c r="E84" s="20"/>
      <c r="F84" s="16"/>
      <c r="G84" s="16">
        <f>G82+G71</f>
        <v>100</v>
      </c>
      <c r="H84" s="16">
        <f>H82+H71</f>
        <v>121</v>
      </c>
      <c r="I84" s="16"/>
      <c r="K84" s="14"/>
      <c r="L84" s="14"/>
      <c r="M84" s="18" t="str">
        <f>C84</f>
        <v>TOTAAL BOUWKOSTEN</v>
      </c>
      <c r="N84" s="20"/>
      <c r="O84" s="20"/>
      <c r="P84" s="16"/>
      <c r="Q84" s="16">
        <f>Q82+Q71</f>
        <v>0</v>
      </c>
      <c r="R84" s="16">
        <f>R82+R71</f>
        <v>0</v>
      </c>
      <c r="T84" s="79"/>
      <c r="U84" s="14"/>
      <c r="V84" s="18" t="str">
        <f>C84</f>
        <v>TOTAAL BOUWKOSTEN</v>
      </c>
      <c r="W84" s="20"/>
      <c r="X84" s="20"/>
      <c r="Y84" s="16"/>
      <c r="Z84" s="16">
        <f>Z82+Z71</f>
        <v>0</v>
      </c>
      <c r="AA84" s="16">
        <f>AA82+AA71</f>
        <v>0</v>
      </c>
    </row>
    <row r="85" spans="1:39" s="5" customFormat="1" x14ac:dyDescent="0.25">
      <c r="C85" s="109"/>
      <c r="D85" s="112">
        <f t="shared" ref="D85" si="44">D$2</f>
        <v>100</v>
      </c>
      <c r="E85" s="5" t="s">
        <v>6</v>
      </c>
      <c r="G85" s="111">
        <f>G84/D85</f>
        <v>1</v>
      </c>
      <c r="H85" s="111">
        <f>H84/D85</f>
        <v>1.21</v>
      </c>
      <c r="I85" s="111"/>
      <c r="M85" s="109"/>
      <c r="N85" s="112">
        <f>N$2</f>
        <v>100</v>
      </c>
      <c r="O85" s="5" t="s">
        <v>6</v>
      </c>
      <c r="Q85" s="111">
        <f>Q84/N85</f>
        <v>0</v>
      </c>
      <c r="R85" s="111">
        <f>R84/N85</f>
        <v>0</v>
      </c>
      <c r="V85" s="109"/>
      <c r="W85" s="112">
        <f t="shared" ref="W85" si="45">W$2</f>
        <v>100</v>
      </c>
      <c r="X85" s="5" t="s">
        <v>6</v>
      </c>
      <c r="Z85" s="111">
        <f>Z84/W85</f>
        <v>0</v>
      </c>
      <c r="AA85" s="111">
        <f>AA84/W85</f>
        <v>0</v>
      </c>
      <c r="AC85" s="1"/>
    </row>
    <row r="86" spans="1:39" ht="6" customHeight="1" x14ac:dyDescent="0.25">
      <c r="A86" s="10"/>
      <c r="D86" s="60"/>
      <c r="K86" s="10"/>
      <c r="T86" s="79"/>
      <c r="W86" s="60"/>
    </row>
    <row r="87" spans="1:39" x14ac:dyDescent="0.25">
      <c r="A87" s="10"/>
      <c r="B87" s="23" t="s">
        <v>25</v>
      </c>
      <c r="C87" s="17"/>
      <c r="D87" s="17"/>
      <c r="E87" s="17"/>
      <c r="F87" s="17"/>
      <c r="G87" s="17"/>
      <c r="H87" s="17"/>
      <c r="I87" s="17"/>
      <c r="K87" s="10"/>
      <c r="L87" s="23" t="str">
        <f>B87</f>
        <v xml:space="preserve">bijkomende kosten </v>
      </c>
      <c r="M87" s="17"/>
      <c r="N87" s="17"/>
      <c r="O87" s="17"/>
      <c r="P87" s="17"/>
      <c r="Q87" s="17"/>
      <c r="R87" s="17"/>
      <c r="T87" s="36"/>
      <c r="U87" s="35" t="str">
        <f>B87</f>
        <v xml:space="preserve">bijkomende kosten </v>
      </c>
      <c r="V87" s="36"/>
      <c r="W87" s="36"/>
      <c r="X87" s="36"/>
      <c r="Y87" s="36"/>
      <c r="Z87" s="36"/>
      <c r="AA87" s="36"/>
    </row>
    <row r="88" spans="1:39" x14ac:dyDescent="0.25">
      <c r="A88" s="10"/>
      <c r="B88" s="3"/>
      <c r="C88" s="43" t="s">
        <v>72</v>
      </c>
      <c r="D88" s="31">
        <f>G88/G$84</f>
        <v>0</v>
      </c>
      <c r="G88" s="62">
        <v>0</v>
      </c>
      <c r="H88" s="7">
        <f>SUM(G88*1.21)</f>
        <v>0</v>
      </c>
      <c r="I88" s="7"/>
      <c r="K88" s="10"/>
      <c r="L88" s="3"/>
      <c r="M88" s="43" t="str">
        <f t="shared" ref="M88:M107" si="46">C88</f>
        <v>projectmanagement</v>
      </c>
      <c r="N88" s="31">
        <f>D88</f>
        <v>0</v>
      </c>
      <c r="Q88" s="7">
        <f>N88*Q$84</f>
        <v>0</v>
      </c>
      <c r="R88" s="7">
        <f>SUM(Q88*1.21)</f>
        <v>0</v>
      </c>
      <c r="T88" s="79"/>
      <c r="U88" s="3"/>
      <c r="V88" s="43" t="str">
        <f>C88</f>
        <v>projectmanagement</v>
      </c>
      <c r="W88" s="31">
        <f>D88</f>
        <v>0</v>
      </c>
      <c r="Z88" s="7">
        <f>W88*Z$84</f>
        <v>0</v>
      </c>
      <c r="AA88" s="7">
        <f>SUM(Z88*1.21)</f>
        <v>0</v>
      </c>
    </row>
    <row r="89" spans="1:39" x14ac:dyDescent="0.25">
      <c r="A89" s="10"/>
      <c r="B89" s="3"/>
      <c r="C89" s="43" t="s">
        <v>71</v>
      </c>
      <c r="D89" s="31">
        <f t="shared" ref="D89:D101" si="47">G89/G$84</f>
        <v>0</v>
      </c>
      <c r="G89" s="62">
        <v>0</v>
      </c>
      <c r="H89" s="7">
        <f>SUM(G89*1.21)</f>
        <v>0</v>
      </c>
      <c r="I89" s="7"/>
      <c r="K89" s="10"/>
      <c r="L89" s="3"/>
      <c r="M89" s="43" t="str">
        <f t="shared" si="46"/>
        <v>directievoering + toezicht</v>
      </c>
      <c r="N89" s="31">
        <f t="shared" ref="N89:N101" si="48">D89</f>
        <v>0</v>
      </c>
      <c r="Q89" s="7">
        <f t="shared" ref="Q89:Q107" si="49">N89*Q$84</f>
        <v>0</v>
      </c>
      <c r="R89" s="7">
        <f t="shared" ref="R89:R101" si="50">SUM(Q89*1.21)</f>
        <v>0</v>
      </c>
      <c r="T89" s="79"/>
      <c r="U89" s="3"/>
      <c r="V89" s="43" t="str">
        <f t="shared" ref="V89:V107" si="51">C89</f>
        <v>directievoering + toezicht</v>
      </c>
      <c r="W89" s="31">
        <f t="shared" ref="W89:W104" si="52">D89</f>
        <v>0</v>
      </c>
      <c r="Z89" s="7">
        <f t="shared" ref="Z89:Z107" si="53">W89*Z$84</f>
        <v>0</v>
      </c>
      <c r="AA89" s="7">
        <f>SUM(Z89*1.21)</f>
        <v>0</v>
      </c>
    </row>
    <row r="90" spans="1:39" x14ac:dyDescent="0.25">
      <c r="A90" s="10"/>
      <c r="B90" s="3"/>
      <c r="C90" s="22" t="s">
        <v>17</v>
      </c>
      <c r="D90" s="31">
        <f t="shared" si="47"/>
        <v>0</v>
      </c>
      <c r="G90" s="62">
        <v>0</v>
      </c>
      <c r="H90" s="7">
        <f t="shared" ref="H90:H100" si="54">SUM(G90*1.21)</f>
        <v>0</v>
      </c>
      <c r="I90" s="7"/>
      <c r="K90" s="10"/>
      <c r="L90" s="3"/>
      <c r="M90" s="43" t="str">
        <f t="shared" si="46"/>
        <v>kostenadviseur</v>
      </c>
      <c r="N90" s="31">
        <f t="shared" si="48"/>
        <v>0</v>
      </c>
      <c r="Q90" s="7">
        <f t="shared" si="49"/>
        <v>0</v>
      </c>
      <c r="R90" s="7">
        <f t="shared" si="50"/>
        <v>0</v>
      </c>
      <c r="T90" s="79"/>
      <c r="U90" s="3"/>
      <c r="V90" s="43" t="str">
        <f t="shared" si="51"/>
        <v>kostenadviseur</v>
      </c>
      <c r="W90" s="31">
        <f t="shared" si="52"/>
        <v>0</v>
      </c>
      <c r="Z90" s="7">
        <f t="shared" si="53"/>
        <v>0</v>
      </c>
      <c r="AA90" s="7">
        <f t="shared" ref="AA90:AA101" si="55">SUM(Z90*1.21)</f>
        <v>0</v>
      </c>
    </row>
    <row r="91" spans="1:39" x14ac:dyDescent="0.25">
      <c r="A91" s="10"/>
      <c r="B91" s="3"/>
      <c r="C91" s="43" t="s">
        <v>73</v>
      </c>
      <c r="D91" s="31">
        <f t="shared" si="47"/>
        <v>0</v>
      </c>
      <c r="G91" s="62">
        <v>0</v>
      </c>
      <c r="H91" s="7">
        <f t="shared" ref="H91:H96" si="56">SUM(G91*1.21)</f>
        <v>0</v>
      </c>
      <c r="I91" s="7"/>
      <c r="K91" s="10"/>
      <c r="L91" s="3"/>
      <c r="M91" s="43" t="str">
        <f t="shared" si="46"/>
        <v>constructeur</v>
      </c>
      <c r="N91" s="31">
        <f t="shared" si="48"/>
        <v>0</v>
      </c>
      <c r="Q91" s="7">
        <f t="shared" si="49"/>
        <v>0</v>
      </c>
      <c r="R91" s="7">
        <f t="shared" si="50"/>
        <v>0</v>
      </c>
      <c r="T91" s="79"/>
      <c r="U91" s="3"/>
      <c r="V91" s="43" t="str">
        <f t="shared" si="51"/>
        <v>constructeur</v>
      </c>
      <c r="W91" s="31">
        <f t="shared" si="52"/>
        <v>0</v>
      </c>
      <c r="Z91" s="7">
        <f t="shared" si="53"/>
        <v>0</v>
      </c>
      <c r="AA91" s="7">
        <f t="shared" si="55"/>
        <v>0</v>
      </c>
    </row>
    <row r="92" spans="1:39" x14ac:dyDescent="0.25">
      <c r="A92" s="10"/>
      <c r="B92" s="3"/>
      <c r="C92" s="43" t="s">
        <v>74</v>
      </c>
      <c r="D92" s="31">
        <f t="shared" si="47"/>
        <v>0</v>
      </c>
      <c r="G92" s="62">
        <v>0</v>
      </c>
      <c r="H92" s="7">
        <f t="shared" si="56"/>
        <v>0</v>
      </c>
      <c r="I92" s="7"/>
      <c r="K92" s="10"/>
      <c r="L92" s="3"/>
      <c r="M92" s="43" t="str">
        <f t="shared" si="46"/>
        <v>installatieadviseur</v>
      </c>
      <c r="N92" s="31">
        <f t="shared" si="48"/>
        <v>0</v>
      </c>
      <c r="Q92" s="7">
        <f t="shared" si="49"/>
        <v>0</v>
      </c>
      <c r="R92" s="7">
        <f t="shared" si="50"/>
        <v>0</v>
      </c>
      <c r="T92" s="79"/>
      <c r="U92" s="3"/>
      <c r="V92" s="43" t="str">
        <f t="shared" si="51"/>
        <v>installatieadviseur</v>
      </c>
      <c r="W92" s="31">
        <f t="shared" si="52"/>
        <v>0</v>
      </c>
      <c r="Z92" s="7">
        <f t="shared" si="53"/>
        <v>0</v>
      </c>
      <c r="AA92" s="7">
        <f t="shared" si="55"/>
        <v>0</v>
      </c>
    </row>
    <row r="93" spans="1:39" x14ac:dyDescent="0.25">
      <c r="A93" s="10"/>
      <c r="B93" s="3"/>
      <c r="C93" s="59" t="s">
        <v>93</v>
      </c>
      <c r="D93" s="31">
        <f t="shared" si="47"/>
        <v>0</v>
      </c>
      <c r="G93" s="62">
        <v>0</v>
      </c>
      <c r="H93" s="7">
        <f t="shared" ref="H93" si="57">SUM(G93*1.21)</f>
        <v>0</v>
      </c>
      <c r="I93" s="7"/>
      <c r="K93" s="10"/>
      <c r="L93" s="3"/>
      <c r="M93" s="43" t="str">
        <f t="shared" si="46"/>
        <v>bouwfysisch adviseur</v>
      </c>
      <c r="N93" s="31">
        <f t="shared" si="48"/>
        <v>0</v>
      </c>
      <c r="Q93" s="7">
        <f t="shared" si="49"/>
        <v>0</v>
      </c>
      <c r="R93" s="7">
        <f t="shared" si="50"/>
        <v>0</v>
      </c>
      <c r="T93" s="79"/>
      <c r="U93" s="3"/>
      <c r="V93" s="43" t="str">
        <f t="shared" si="51"/>
        <v>bouwfysisch adviseur</v>
      </c>
      <c r="W93" s="31">
        <f t="shared" si="52"/>
        <v>0</v>
      </c>
      <c r="Z93" s="7">
        <f t="shared" si="53"/>
        <v>0</v>
      </c>
      <c r="AA93" s="7">
        <f t="shared" si="55"/>
        <v>0</v>
      </c>
    </row>
    <row r="94" spans="1:39" x14ac:dyDescent="0.25">
      <c r="A94" s="10"/>
      <c r="B94" s="3"/>
      <c r="C94" s="43" t="s">
        <v>75</v>
      </c>
      <c r="D94" s="31">
        <f t="shared" si="47"/>
        <v>0</v>
      </c>
      <c r="G94" s="62">
        <v>0</v>
      </c>
      <c r="H94" s="7">
        <f t="shared" si="56"/>
        <v>0</v>
      </c>
      <c r="I94" s="7"/>
      <c r="K94" s="10"/>
      <c r="L94" s="3"/>
      <c r="M94" s="43" t="str">
        <f t="shared" si="46"/>
        <v>architect / ontwerpteam</v>
      </c>
      <c r="N94" s="31">
        <f t="shared" si="48"/>
        <v>0</v>
      </c>
      <c r="Q94" s="7">
        <f t="shared" si="49"/>
        <v>0</v>
      </c>
      <c r="R94" s="7">
        <f t="shared" si="50"/>
        <v>0</v>
      </c>
      <c r="T94" s="79"/>
      <c r="U94" s="3"/>
      <c r="V94" s="43" t="str">
        <f t="shared" si="51"/>
        <v>architect / ontwerpteam</v>
      </c>
      <c r="W94" s="31">
        <f t="shared" si="52"/>
        <v>0</v>
      </c>
      <c r="Z94" s="7">
        <f t="shared" si="53"/>
        <v>0</v>
      </c>
      <c r="AA94" s="7">
        <f t="shared" si="55"/>
        <v>0</v>
      </c>
    </row>
    <row r="95" spans="1:39" x14ac:dyDescent="0.25">
      <c r="A95" s="10"/>
      <c r="B95" s="3"/>
      <c r="C95" s="43" t="s">
        <v>76</v>
      </c>
      <c r="D95" s="31">
        <f t="shared" si="47"/>
        <v>0</v>
      </c>
      <c r="G95" s="62">
        <v>0</v>
      </c>
      <c r="H95" s="7">
        <f t="shared" si="56"/>
        <v>0</v>
      </c>
      <c r="I95" s="7"/>
      <c r="K95" s="10"/>
      <c r="L95" s="3"/>
      <c r="M95" s="43" t="str">
        <f t="shared" si="46"/>
        <v>opstellen PvE</v>
      </c>
      <c r="N95" s="31">
        <f t="shared" si="48"/>
        <v>0</v>
      </c>
      <c r="Q95" s="7">
        <f t="shared" si="49"/>
        <v>0</v>
      </c>
      <c r="R95" s="7">
        <f t="shared" si="50"/>
        <v>0</v>
      </c>
      <c r="T95" s="79"/>
      <c r="U95" s="3"/>
      <c r="V95" s="43" t="str">
        <f t="shared" si="51"/>
        <v>opstellen PvE</v>
      </c>
      <c r="W95" s="31">
        <f t="shared" si="52"/>
        <v>0</v>
      </c>
      <c r="Z95" s="7">
        <f t="shared" si="53"/>
        <v>0</v>
      </c>
      <c r="AA95" s="7">
        <f t="shared" si="55"/>
        <v>0</v>
      </c>
    </row>
    <row r="96" spans="1:39" x14ac:dyDescent="0.25">
      <c r="A96" s="10"/>
      <c r="B96" s="3"/>
      <c r="C96" s="34" t="s">
        <v>18</v>
      </c>
      <c r="D96" s="31">
        <f t="shared" si="47"/>
        <v>0</v>
      </c>
      <c r="G96" s="62">
        <v>0</v>
      </c>
      <c r="H96" s="7">
        <f t="shared" si="56"/>
        <v>0</v>
      </c>
      <c r="I96" s="7"/>
      <c r="K96" s="10"/>
      <c r="L96" s="3"/>
      <c r="M96" s="43" t="str">
        <f t="shared" si="46"/>
        <v xml:space="preserve">opstellen businesscase </v>
      </c>
      <c r="N96" s="31">
        <f t="shared" si="48"/>
        <v>0</v>
      </c>
      <c r="Q96" s="7">
        <f t="shared" si="49"/>
        <v>0</v>
      </c>
      <c r="R96" s="7">
        <f t="shared" si="50"/>
        <v>0</v>
      </c>
      <c r="T96" s="79"/>
      <c r="U96" s="3"/>
      <c r="V96" s="43" t="str">
        <f t="shared" si="51"/>
        <v xml:space="preserve">opstellen businesscase </v>
      </c>
      <c r="W96" s="31">
        <f t="shared" si="52"/>
        <v>0</v>
      </c>
      <c r="Z96" s="7">
        <f t="shared" si="53"/>
        <v>0</v>
      </c>
      <c r="AA96" s="7">
        <f t="shared" si="55"/>
        <v>0</v>
      </c>
    </row>
    <row r="97" spans="1:39" x14ac:dyDescent="0.25">
      <c r="A97" s="10"/>
      <c r="B97" s="3"/>
      <c r="C97" s="50" t="s">
        <v>77</v>
      </c>
      <c r="D97" s="31">
        <f t="shared" si="47"/>
        <v>0</v>
      </c>
      <c r="G97" s="62">
        <v>0</v>
      </c>
      <c r="H97" s="7">
        <f t="shared" si="54"/>
        <v>0</v>
      </c>
      <c r="I97" s="7"/>
      <c r="K97" s="10"/>
      <c r="L97" s="3"/>
      <c r="M97" s="43" t="str">
        <f t="shared" si="46"/>
        <v>opstellen MJOP</v>
      </c>
      <c r="N97" s="31">
        <f t="shared" si="48"/>
        <v>0</v>
      </c>
      <c r="Q97" s="7">
        <f t="shared" si="49"/>
        <v>0</v>
      </c>
      <c r="R97" s="7">
        <f t="shared" si="50"/>
        <v>0</v>
      </c>
      <c r="T97" s="79"/>
      <c r="U97" s="3"/>
      <c r="V97" s="43" t="str">
        <f t="shared" si="51"/>
        <v>opstellen MJOP</v>
      </c>
      <c r="W97" s="31">
        <f t="shared" si="52"/>
        <v>0</v>
      </c>
      <c r="Z97" s="7">
        <f t="shared" si="53"/>
        <v>0</v>
      </c>
      <c r="AA97" s="7">
        <f t="shared" si="55"/>
        <v>0</v>
      </c>
    </row>
    <row r="98" spans="1:39" x14ac:dyDescent="0.25">
      <c r="A98" s="10"/>
      <c r="B98" s="3"/>
      <c r="C98" s="121" t="s">
        <v>132</v>
      </c>
      <c r="D98" s="31">
        <f t="shared" ref="D98:D99" si="58">G98/G$84</f>
        <v>0</v>
      </c>
      <c r="G98" s="62">
        <v>0</v>
      </c>
      <c r="H98" s="7">
        <f t="shared" ref="H98:H99" si="59">SUM(G98*1.21)</f>
        <v>0</v>
      </c>
      <c r="I98" s="7"/>
      <c r="K98" s="10"/>
      <c r="L98" s="3"/>
      <c r="M98" s="43" t="str">
        <f t="shared" si="46"/>
        <v>meting NEN2580</v>
      </c>
      <c r="N98" s="31">
        <f t="shared" si="48"/>
        <v>0</v>
      </c>
      <c r="Q98" s="7">
        <f t="shared" si="49"/>
        <v>0</v>
      </c>
      <c r="R98" s="7">
        <f t="shared" si="50"/>
        <v>0</v>
      </c>
      <c r="T98" s="79"/>
      <c r="U98" s="3"/>
      <c r="V98" s="43" t="str">
        <f t="shared" si="51"/>
        <v>meting NEN2580</v>
      </c>
      <c r="W98" s="31">
        <f t="shared" si="52"/>
        <v>0</v>
      </c>
      <c r="Z98" s="7">
        <f t="shared" si="53"/>
        <v>0</v>
      </c>
      <c r="AA98" s="7">
        <f t="shared" ref="AA98:AA99" si="60">SUM(Z98*1.21)</f>
        <v>0</v>
      </c>
    </row>
    <row r="99" spans="1:39" x14ac:dyDescent="0.25">
      <c r="A99" s="10"/>
      <c r="B99" s="3"/>
      <c r="C99" s="121" t="s">
        <v>133</v>
      </c>
      <c r="D99" s="31">
        <f t="shared" si="58"/>
        <v>0</v>
      </c>
      <c r="G99" s="62">
        <v>0</v>
      </c>
      <c r="H99" s="7">
        <f t="shared" si="59"/>
        <v>0</v>
      </c>
      <c r="I99" s="7"/>
      <c r="K99" s="10"/>
      <c r="L99" s="3"/>
      <c r="M99" s="43" t="str">
        <f t="shared" si="46"/>
        <v>accountantscontrole</v>
      </c>
      <c r="N99" s="31">
        <f t="shared" si="48"/>
        <v>0</v>
      </c>
      <c r="Q99" s="7">
        <f t="shared" si="49"/>
        <v>0</v>
      </c>
      <c r="R99" s="7">
        <f t="shared" si="50"/>
        <v>0</v>
      </c>
      <c r="T99" s="79"/>
      <c r="U99" s="3"/>
      <c r="V99" s="43" t="str">
        <f t="shared" si="51"/>
        <v>accountantscontrole</v>
      </c>
      <c r="W99" s="31">
        <f t="shared" si="52"/>
        <v>0</v>
      </c>
      <c r="Z99" s="7">
        <f t="shared" si="53"/>
        <v>0</v>
      </c>
      <c r="AA99" s="7">
        <f t="shared" si="60"/>
        <v>0</v>
      </c>
    </row>
    <row r="100" spans="1:39" x14ac:dyDescent="0.25">
      <c r="A100" s="10"/>
      <c r="B100" s="3"/>
      <c r="C100" s="153" t="s">
        <v>110</v>
      </c>
      <c r="D100" s="31">
        <f t="shared" si="47"/>
        <v>0</v>
      </c>
      <c r="G100" s="62">
        <v>0</v>
      </c>
      <c r="H100" s="7">
        <f t="shared" si="54"/>
        <v>0</v>
      </c>
      <c r="I100" s="7"/>
      <c r="K100" s="10"/>
      <c r="L100" s="3"/>
      <c r="M100" s="5" t="str">
        <f t="shared" si="46"/>
        <v>….... (benoemen overig)</v>
      </c>
      <c r="N100" s="31">
        <f t="shared" si="48"/>
        <v>0</v>
      </c>
      <c r="Q100" s="7">
        <f t="shared" si="49"/>
        <v>0</v>
      </c>
      <c r="R100" s="7">
        <f t="shared" si="50"/>
        <v>0</v>
      </c>
      <c r="T100" s="79"/>
      <c r="U100" s="3"/>
      <c r="V100" s="5" t="str">
        <f t="shared" si="51"/>
        <v>….... (benoemen overig)</v>
      </c>
      <c r="W100" s="31">
        <f t="shared" si="52"/>
        <v>0</v>
      </c>
      <c r="Z100" s="7">
        <f t="shared" si="53"/>
        <v>0</v>
      </c>
      <c r="AA100" s="7">
        <f t="shared" si="55"/>
        <v>0</v>
      </c>
    </row>
    <row r="101" spans="1:39" x14ac:dyDescent="0.25">
      <c r="A101" s="10"/>
      <c r="B101" s="3"/>
      <c r="C101" s="153" t="s">
        <v>110</v>
      </c>
      <c r="D101" s="31">
        <f t="shared" si="47"/>
        <v>0</v>
      </c>
      <c r="G101" s="62">
        <v>0</v>
      </c>
      <c r="H101" s="7">
        <f t="shared" ref="H101" si="61">SUM(G101*1.21)</f>
        <v>0</v>
      </c>
      <c r="I101" s="7"/>
      <c r="K101" s="10"/>
      <c r="L101" s="3"/>
      <c r="M101" s="5" t="str">
        <f t="shared" si="46"/>
        <v>….... (benoemen overig)</v>
      </c>
      <c r="N101" s="31">
        <f t="shared" si="48"/>
        <v>0</v>
      </c>
      <c r="Q101" s="7">
        <f t="shared" si="49"/>
        <v>0</v>
      </c>
      <c r="R101" s="7">
        <f t="shared" si="50"/>
        <v>0</v>
      </c>
      <c r="T101" s="79"/>
      <c r="U101" s="3"/>
      <c r="V101" s="5" t="str">
        <f t="shared" si="51"/>
        <v>….... (benoemen overig)</v>
      </c>
      <c r="W101" s="31">
        <f t="shared" si="52"/>
        <v>0</v>
      </c>
      <c r="Z101" s="7">
        <f>W101*Z$84</f>
        <v>0</v>
      </c>
      <c r="AA101" s="7">
        <f t="shared" si="55"/>
        <v>0</v>
      </c>
    </row>
    <row r="102" spans="1:39" x14ac:dyDescent="0.25">
      <c r="A102" s="10"/>
      <c r="B102" s="3"/>
      <c r="C102" s="54" t="s">
        <v>78</v>
      </c>
      <c r="D102" s="55"/>
      <c r="E102" s="56"/>
      <c r="F102" s="56"/>
      <c r="G102" s="57">
        <f>SUM(G88:G101)</f>
        <v>0</v>
      </c>
      <c r="H102" s="57">
        <f>SUM(H88:H101)</f>
        <v>0</v>
      </c>
      <c r="I102" s="57"/>
      <c r="K102" s="10"/>
      <c r="L102" s="3"/>
      <c r="M102" s="54" t="str">
        <f>C102</f>
        <v>totaal honoraria</v>
      </c>
      <c r="N102" s="55"/>
      <c r="O102" s="56"/>
      <c r="P102" s="56"/>
      <c r="Q102" s="57">
        <f>SUM(Q88:Q101)</f>
        <v>0</v>
      </c>
      <c r="R102" s="57">
        <f>SUM(R88:R101)</f>
        <v>0</v>
      </c>
      <c r="T102" s="79"/>
      <c r="U102" s="3"/>
      <c r="V102" s="54" t="str">
        <f>C102</f>
        <v>totaal honoraria</v>
      </c>
      <c r="W102" s="55"/>
      <c r="X102" s="56"/>
      <c r="Y102" s="56"/>
      <c r="Z102" s="57">
        <f>SUM(Z88:Z101)</f>
        <v>0</v>
      </c>
      <c r="AA102" s="57">
        <f>SUM(AA88:AA101)</f>
        <v>0</v>
      </c>
    </row>
    <row r="103" spans="1:39" ht="12.75" customHeight="1" x14ac:dyDescent="0.25">
      <c r="A103" s="10"/>
      <c r="B103" s="3"/>
      <c r="C103" s="27" t="s">
        <v>16</v>
      </c>
      <c r="D103" s="31">
        <f>G103/G$84</f>
        <v>0</v>
      </c>
      <c r="E103" s="26"/>
      <c r="F103" s="26"/>
      <c r="G103" s="62">
        <v>0</v>
      </c>
      <c r="H103" s="12">
        <f>G103</f>
        <v>0</v>
      </c>
      <c r="I103" s="12"/>
      <c r="J103" s="43" t="s">
        <v>83</v>
      </c>
      <c r="K103" s="10"/>
      <c r="L103" s="3"/>
      <c r="M103" s="43" t="str">
        <f t="shared" si="46"/>
        <v>leges</v>
      </c>
      <c r="N103" s="31">
        <f>D103</f>
        <v>0</v>
      </c>
      <c r="O103" s="26"/>
      <c r="P103" s="26"/>
      <c r="Q103" s="7">
        <f t="shared" si="49"/>
        <v>0</v>
      </c>
      <c r="R103" s="12">
        <f>Q103</f>
        <v>0</v>
      </c>
      <c r="S103" s="43"/>
      <c r="T103" s="79"/>
      <c r="U103" s="3"/>
      <c r="V103" s="43" t="str">
        <f t="shared" si="51"/>
        <v>leges</v>
      </c>
      <c r="W103" s="31">
        <f t="shared" si="52"/>
        <v>0</v>
      </c>
      <c r="X103" s="26"/>
      <c r="Y103" s="26"/>
      <c r="Z103" s="7">
        <f t="shared" si="53"/>
        <v>0</v>
      </c>
      <c r="AA103" s="12">
        <f>Z103</f>
        <v>0</v>
      </c>
      <c r="AB103" s="43"/>
    </row>
    <row r="104" spans="1:39" ht="12.75" customHeight="1" x14ac:dyDescent="0.25">
      <c r="A104" s="10"/>
      <c r="B104" s="3"/>
      <c r="C104" s="50" t="s">
        <v>79</v>
      </c>
      <c r="D104" s="32"/>
      <c r="E104" s="26"/>
      <c r="F104" s="26"/>
      <c r="G104" s="62">
        <v>0</v>
      </c>
      <c r="H104" s="7">
        <f t="shared" ref="H104" si="62">SUM(G104*1.21)</f>
        <v>0</v>
      </c>
      <c r="I104" s="7"/>
      <c r="K104" s="10"/>
      <c r="L104" s="3"/>
      <c r="M104" s="43" t="str">
        <f t="shared" si="46"/>
        <v>aansluitkosten NUTS</v>
      </c>
      <c r="N104" s="31">
        <f>D104</f>
        <v>0</v>
      </c>
      <c r="O104" s="26"/>
      <c r="P104" s="26"/>
      <c r="Q104" s="7">
        <f t="shared" si="49"/>
        <v>0</v>
      </c>
      <c r="R104" s="7">
        <f t="shared" ref="R104" si="63">SUM(Q104*1.21)</f>
        <v>0</v>
      </c>
      <c r="T104" s="79"/>
      <c r="U104" s="3"/>
      <c r="V104" s="43" t="str">
        <f t="shared" si="51"/>
        <v>aansluitkosten NUTS</v>
      </c>
      <c r="W104" s="31">
        <f t="shared" si="52"/>
        <v>0</v>
      </c>
      <c r="X104" s="26"/>
      <c r="Y104" s="26"/>
      <c r="Z104" s="7">
        <f t="shared" si="53"/>
        <v>0</v>
      </c>
      <c r="AA104" s="7"/>
    </row>
    <row r="105" spans="1:39" ht="12.75" customHeight="1" x14ac:dyDescent="0.25">
      <c r="A105" s="10"/>
      <c r="B105" s="3"/>
      <c r="C105" s="54" t="s">
        <v>80</v>
      </c>
      <c r="D105" s="55"/>
      <c r="E105" s="56"/>
      <c r="F105" s="56"/>
      <c r="G105" s="57">
        <f>SUM(G103:G104)</f>
        <v>0</v>
      </c>
      <c r="H105" s="57">
        <f>SUM(H103:H104)</f>
        <v>0</v>
      </c>
      <c r="I105" s="57"/>
      <c r="K105" s="10"/>
      <c r="L105" s="3"/>
      <c r="M105" s="54" t="str">
        <f>C105</f>
        <v>totaal heffingen</v>
      </c>
      <c r="N105" s="55"/>
      <c r="O105" s="56"/>
      <c r="P105" s="56"/>
      <c r="Q105" s="57">
        <f>SUM(Q103:Q104)</f>
        <v>0</v>
      </c>
      <c r="R105" s="57">
        <f>SUM(R103:R104)</f>
        <v>0</v>
      </c>
      <c r="T105" s="79"/>
      <c r="U105" s="3"/>
      <c r="V105" s="54" t="str">
        <f>C105</f>
        <v>totaal heffingen</v>
      </c>
      <c r="W105" s="55"/>
      <c r="X105" s="56"/>
      <c r="Y105" s="56"/>
      <c r="Z105" s="57">
        <f>SUM(Z103:Z104)</f>
        <v>0</v>
      </c>
      <c r="AA105" s="57">
        <f>SUM(AA103:AA104)</f>
        <v>0</v>
      </c>
    </row>
    <row r="106" spans="1:39" ht="12.75" customHeight="1" x14ac:dyDescent="0.25">
      <c r="A106" s="10"/>
      <c r="B106" s="3"/>
      <c r="C106" s="50" t="s">
        <v>81</v>
      </c>
      <c r="D106" s="31">
        <f>G106/G$84</f>
        <v>0</v>
      </c>
      <c r="E106" s="53" t="s">
        <v>22</v>
      </c>
      <c r="G106" s="62">
        <v>0</v>
      </c>
      <c r="H106" s="7">
        <f t="shared" ref="H106:H107" si="64">SUM(G106*1.21)</f>
        <v>0</v>
      </c>
      <c r="I106" s="7"/>
      <c r="K106" s="10"/>
      <c r="L106" s="3"/>
      <c r="M106" s="43" t="str">
        <f t="shared" si="46"/>
        <v>afkoop prijsstijgingen tijdens de bouw</v>
      </c>
      <c r="N106" s="31">
        <f>D106</f>
        <v>0</v>
      </c>
      <c r="O106" s="53" t="s">
        <v>22</v>
      </c>
      <c r="Q106" s="7">
        <f t="shared" si="49"/>
        <v>0</v>
      </c>
      <c r="R106" s="7">
        <f t="shared" ref="R106:R107" si="65">SUM(Q106*1.21)</f>
        <v>0</v>
      </c>
      <c r="T106" s="79"/>
      <c r="U106" s="3"/>
      <c r="V106" s="43" t="str">
        <f t="shared" si="51"/>
        <v>afkoop prijsstijgingen tijdens de bouw</v>
      </c>
      <c r="W106" s="31">
        <f t="shared" ref="W106:W107" si="66">D106</f>
        <v>0</v>
      </c>
      <c r="X106" s="53" t="s">
        <v>22</v>
      </c>
      <c r="Z106" s="7">
        <f t="shared" si="53"/>
        <v>0</v>
      </c>
      <c r="AA106" s="7">
        <f t="shared" ref="AA106:AA107" si="67">SUM(Z106*1.21)</f>
        <v>0</v>
      </c>
    </row>
    <row r="107" spans="1:39" ht="12.75" customHeight="1" x14ac:dyDescent="0.3">
      <c r="A107" s="10"/>
      <c r="B107" s="3"/>
      <c r="C107" s="43" t="s">
        <v>84</v>
      </c>
      <c r="D107" s="31">
        <f>G107/(G$84+G$102)</f>
        <v>0</v>
      </c>
      <c r="E107" s="44" t="s">
        <v>22</v>
      </c>
      <c r="F107" s="26"/>
      <c r="G107" s="62">
        <v>0</v>
      </c>
      <c r="H107" s="7">
        <f t="shared" si="64"/>
        <v>0</v>
      </c>
      <c r="I107" s="7"/>
      <c r="K107" s="10"/>
      <c r="L107" s="3"/>
      <c r="M107" s="43" t="str">
        <f t="shared" si="46"/>
        <v>onvoorzien</v>
      </c>
      <c r="N107" s="31">
        <f>D107</f>
        <v>0</v>
      </c>
      <c r="O107" s="44" t="s">
        <v>22</v>
      </c>
      <c r="P107" s="26"/>
      <c r="Q107" s="7">
        <f t="shared" si="49"/>
        <v>0</v>
      </c>
      <c r="R107" s="7">
        <f t="shared" si="65"/>
        <v>0</v>
      </c>
      <c r="T107" s="79"/>
      <c r="U107" s="3"/>
      <c r="V107" s="43" t="str">
        <f t="shared" si="51"/>
        <v>onvoorzien</v>
      </c>
      <c r="W107" s="31">
        <f t="shared" si="66"/>
        <v>0</v>
      </c>
      <c r="X107" s="44" t="s">
        <v>22</v>
      </c>
      <c r="Y107" s="26"/>
      <c r="Z107" s="7">
        <f t="shared" si="53"/>
        <v>0</v>
      </c>
      <c r="AA107" s="7">
        <f t="shared" si="67"/>
        <v>0</v>
      </c>
    </row>
    <row r="108" spans="1:39" ht="12.75" customHeight="1" x14ac:dyDescent="0.3">
      <c r="A108" s="10"/>
      <c r="B108" s="3"/>
      <c r="C108" s="54" t="s">
        <v>82</v>
      </c>
      <c r="D108" s="55"/>
      <c r="E108" s="56"/>
      <c r="F108" s="58"/>
      <c r="G108" s="57">
        <f>SUM(G106:G107)</f>
        <v>0</v>
      </c>
      <c r="H108" s="57">
        <f>SUM(H106:H107)</f>
        <v>0</v>
      </c>
      <c r="I108" s="57"/>
      <c r="K108" s="10"/>
      <c r="L108" s="3"/>
      <c r="M108" s="54" t="str">
        <f>C108</f>
        <v>totaal reserveringen</v>
      </c>
      <c r="N108" s="55"/>
      <c r="O108" s="56"/>
      <c r="P108" s="58"/>
      <c r="Q108" s="57">
        <f>SUM(Q106:Q107)</f>
        <v>0</v>
      </c>
      <c r="R108" s="57">
        <f>SUM(R106:R107)</f>
        <v>0</v>
      </c>
      <c r="T108" s="79"/>
      <c r="U108" s="3"/>
      <c r="V108" s="54" t="str">
        <f>C108</f>
        <v>totaal reserveringen</v>
      </c>
      <c r="W108" s="55"/>
      <c r="X108" s="56"/>
      <c r="Y108" s="58"/>
      <c r="Z108" s="57">
        <f>SUM(Z106:Z107)</f>
        <v>0</v>
      </c>
      <c r="AA108" s="57">
        <f>SUM(AA106:AA107)</f>
        <v>0</v>
      </c>
    </row>
    <row r="109" spans="1:39" customFormat="1" ht="3" customHeight="1" x14ac:dyDescent="0.3">
      <c r="A109" s="74"/>
      <c r="K109" s="74"/>
      <c r="T109" s="89"/>
      <c r="AC109" s="1"/>
      <c r="AE109" s="21"/>
      <c r="AF109" s="21"/>
      <c r="AG109" s="21"/>
      <c r="AH109" s="21"/>
      <c r="AI109" s="21"/>
      <c r="AJ109" s="21"/>
      <c r="AM109" s="1"/>
    </row>
    <row r="110" spans="1:39" x14ac:dyDescent="0.25">
      <c r="A110" s="10"/>
      <c r="B110" s="3"/>
      <c r="C110" s="24" t="s">
        <v>15</v>
      </c>
      <c r="D110" s="33"/>
      <c r="E110" s="23"/>
      <c r="F110" s="23"/>
      <c r="G110" s="25">
        <f>G108+G105+G102</f>
        <v>0</v>
      </c>
      <c r="H110" s="25">
        <f>H108+H105+H102</f>
        <v>0</v>
      </c>
      <c r="I110" s="25"/>
      <c r="K110" s="10"/>
      <c r="L110" s="3"/>
      <c r="M110" s="24" t="str">
        <f>C110</f>
        <v>TOTAAL BIJKOMENDE KOSTEN</v>
      </c>
      <c r="N110" s="33"/>
      <c r="O110" s="23"/>
      <c r="P110" s="23"/>
      <c r="Q110" s="25">
        <f>Q108+Q105+Q102</f>
        <v>0</v>
      </c>
      <c r="R110" s="25">
        <f>R108+R105+R102</f>
        <v>0</v>
      </c>
      <c r="T110" s="79"/>
      <c r="U110" s="3"/>
      <c r="V110" s="106" t="str">
        <f>C110</f>
        <v>TOTAAL BIJKOMENDE KOSTEN</v>
      </c>
      <c r="W110" s="107"/>
      <c r="X110" s="35"/>
      <c r="Y110" s="35"/>
      <c r="Z110" s="37">
        <f>Z108+Z105+Z102</f>
        <v>0</v>
      </c>
      <c r="AA110" s="37">
        <f>AA108+AA105+AA102</f>
        <v>0</v>
      </c>
    </row>
    <row r="111" spans="1:39" s="5" customFormat="1" x14ac:dyDescent="0.25">
      <c r="A111" s="129"/>
      <c r="B111" s="3"/>
      <c r="D111" s="110">
        <f>D2</f>
        <v>100</v>
      </c>
      <c r="E111" s="5" t="s">
        <v>6</v>
      </c>
      <c r="G111" s="111">
        <f>SUM(G110/D111)</f>
        <v>0</v>
      </c>
      <c r="H111" s="111">
        <f>SUM(H110/D111)</f>
        <v>0</v>
      </c>
      <c r="I111" s="111"/>
      <c r="K111" s="129"/>
      <c r="L111" s="3"/>
      <c r="N111" s="112">
        <f>N$2</f>
        <v>100</v>
      </c>
      <c r="O111" s="5" t="s">
        <v>6</v>
      </c>
      <c r="Q111" s="111">
        <f>Q110/N111</f>
        <v>0</v>
      </c>
      <c r="R111" s="111">
        <f>R110/N111</f>
        <v>0</v>
      </c>
      <c r="T111" s="113"/>
      <c r="U111" s="3"/>
      <c r="W111" s="110">
        <f>W$2</f>
        <v>100</v>
      </c>
      <c r="X111" s="5" t="s">
        <v>6</v>
      </c>
      <c r="Z111" s="111">
        <f>SUM(Z110/W111)</f>
        <v>0</v>
      </c>
      <c r="AA111" s="111">
        <f>SUM(AA110/W111)</f>
        <v>0</v>
      </c>
      <c r="AC111" s="1"/>
    </row>
    <row r="112" spans="1:39" customFormat="1" ht="3" customHeight="1" x14ac:dyDescent="0.3">
      <c r="A112" s="74"/>
      <c r="J112" s="1"/>
      <c r="K112" s="74"/>
      <c r="S112" s="1"/>
      <c r="T112" s="89"/>
      <c r="AB112" s="1"/>
      <c r="AC112" s="1"/>
      <c r="AE112" s="21"/>
      <c r="AF112" s="21"/>
      <c r="AG112" s="21"/>
      <c r="AH112" s="21"/>
      <c r="AI112" s="21"/>
      <c r="AJ112" s="21"/>
      <c r="AM112" s="1"/>
    </row>
    <row r="113" spans="1:33" x14ac:dyDescent="0.25">
      <c r="A113" s="10"/>
      <c r="B113" s="23" t="s">
        <v>21</v>
      </c>
      <c r="C113" s="23"/>
      <c r="D113" s="17"/>
      <c r="E113" s="17"/>
      <c r="F113" s="25"/>
      <c r="G113" s="25">
        <f>G110+G84</f>
        <v>100</v>
      </c>
      <c r="H113" s="25">
        <f>H110+H84</f>
        <v>121</v>
      </c>
      <c r="I113" s="25"/>
      <c r="K113" s="10"/>
      <c r="L113" s="23" t="str">
        <f>B113</f>
        <v>TOTAAL BOUW- +BIJKOMENDE KOSTEN</v>
      </c>
      <c r="M113" s="23"/>
      <c r="N113" s="17"/>
      <c r="O113" s="17"/>
      <c r="P113" s="25"/>
      <c r="Q113" s="25">
        <f>Q110+Q84</f>
        <v>0</v>
      </c>
      <c r="R113" s="25">
        <f>R110+R84</f>
        <v>0</v>
      </c>
      <c r="T113" s="79"/>
      <c r="U113" s="35" t="str">
        <f>B113</f>
        <v>TOTAAL BOUW- +BIJKOMENDE KOSTEN</v>
      </c>
      <c r="V113" s="35"/>
      <c r="W113" s="36"/>
      <c r="X113" s="36"/>
      <c r="Y113" s="37"/>
      <c r="Z113" s="37">
        <f>Z110+Z84</f>
        <v>0</v>
      </c>
      <c r="AA113" s="37">
        <f>AA110+AA84</f>
        <v>0</v>
      </c>
    </row>
    <row r="114" spans="1:33" s="5" customFormat="1" ht="13.5" customHeight="1" x14ac:dyDescent="0.25">
      <c r="B114" s="109"/>
      <c r="C114" s="109"/>
      <c r="D114" s="110">
        <f>D2</f>
        <v>100</v>
      </c>
      <c r="E114" s="5" t="s">
        <v>6</v>
      </c>
      <c r="G114" s="111">
        <f>SUM(G113/D114)</f>
        <v>1</v>
      </c>
      <c r="H114" s="111">
        <f>SUM(H113/D114)</f>
        <v>1.21</v>
      </c>
      <c r="I114" s="111"/>
      <c r="L114" s="109"/>
      <c r="M114" s="109"/>
      <c r="N114" s="110">
        <f>N$2</f>
        <v>100</v>
      </c>
      <c r="O114" s="5" t="s">
        <v>6</v>
      </c>
      <c r="Q114" s="111">
        <f>SUM(Q113/N114)</f>
        <v>0</v>
      </c>
      <c r="R114" s="111">
        <f>SUM(R113/N114)</f>
        <v>0</v>
      </c>
      <c r="T114" s="1"/>
      <c r="U114" s="6"/>
      <c r="V114" s="6"/>
      <c r="W114" s="110">
        <f>W$2</f>
        <v>100</v>
      </c>
      <c r="X114" s="5" t="s">
        <v>6</v>
      </c>
      <c r="Z114" s="111">
        <f>SUM(Z113/W114)</f>
        <v>0</v>
      </c>
      <c r="AA114" s="111">
        <f>SUM(AA113/W114)</f>
        <v>0</v>
      </c>
      <c r="AB114" s="1"/>
      <c r="AC114" s="1"/>
    </row>
    <row r="115" spans="1:33" x14ac:dyDescent="0.25">
      <c r="A115" s="76"/>
      <c r="B115" s="6"/>
      <c r="C115" s="6"/>
      <c r="G115" s="7"/>
      <c r="H115" s="7"/>
      <c r="I115" s="7"/>
      <c r="K115" s="10"/>
      <c r="T115" s="79"/>
    </row>
    <row r="116" spans="1:33" x14ac:dyDescent="0.25">
      <c r="A116" s="75"/>
      <c r="B116" s="75" t="s">
        <v>85</v>
      </c>
      <c r="C116" s="38"/>
      <c r="D116" s="38"/>
      <c r="E116" s="38"/>
      <c r="F116" s="51"/>
      <c r="G116" s="39"/>
      <c r="H116" s="39"/>
      <c r="I116" s="39"/>
      <c r="K116" s="10"/>
      <c r="T116" s="79"/>
      <c r="AG116" s="8"/>
    </row>
    <row r="117" spans="1:33" ht="6" customHeight="1" x14ac:dyDescent="0.25">
      <c r="A117" s="76"/>
      <c r="K117" s="10"/>
      <c r="T117" s="79"/>
    </row>
    <row r="118" spans="1:33" ht="12" customHeight="1" x14ac:dyDescent="0.3">
      <c r="A118" s="76"/>
      <c r="B118" s="52" t="s">
        <v>86</v>
      </c>
      <c r="C118" s="38"/>
      <c r="D118" s="67"/>
      <c r="E118" s="38"/>
      <c r="F118" s="38"/>
      <c r="G118" s="39"/>
      <c r="H118" s="39"/>
      <c r="I118" s="39"/>
      <c r="K118" s="10"/>
      <c r="L118" s="114"/>
      <c r="M118" s="115" t="s">
        <v>125</v>
      </c>
      <c r="N118" s="76"/>
      <c r="O118" s="76"/>
      <c r="P118" s="76"/>
      <c r="Q118" s="76"/>
      <c r="R118" s="76"/>
      <c r="T118" s="79"/>
      <c r="U118" s="3"/>
      <c r="V118" s="108" t="s">
        <v>125</v>
      </c>
    </row>
    <row r="119" spans="1:33" x14ac:dyDescent="0.25">
      <c r="A119" s="76"/>
      <c r="B119" s="3"/>
      <c r="C119" s="43" t="s">
        <v>87</v>
      </c>
      <c r="E119" s="43" t="s">
        <v>92</v>
      </c>
      <c r="G119" s="72">
        <v>0</v>
      </c>
      <c r="H119" s="71">
        <f>G119</f>
        <v>0</v>
      </c>
      <c r="I119" s="71"/>
      <c r="K119" s="10"/>
      <c r="L119" s="114"/>
      <c r="M119" s="118" t="s">
        <v>19</v>
      </c>
      <c r="N119" s="116"/>
      <c r="O119" s="119" t="s">
        <v>92</v>
      </c>
      <c r="P119" s="76"/>
      <c r="Q119" s="117">
        <v>0</v>
      </c>
      <c r="R119" s="117">
        <f t="shared" ref="R119:R120" si="68">SUM(Q119*1.21)</f>
        <v>0</v>
      </c>
      <c r="S119" s="59"/>
      <c r="T119" s="79"/>
      <c r="U119" s="3"/>
      <c r="V119" s="59" t="s">
        <v>124</v>
      </c>
      <c r="W119" s="131">
        <v>0</v>
      </c>
      <c r="X119" s="1" t="s">
        <v>6</v>
      </c>
      <c r="Y119" s="7">
        <v>100</v>
      </c>
      <c r="Z119" s="7">
        <f>W119*Y119</f>
        <v>0</v>
      </c>
      <c r="AA119" s="12">
        <f>Z119</f>
        <v>0</v>
      </c>
      <c r="AB119" s="43"/>
    </row>
    <row r="120" spans="1:33" x14ac:dyDescent="0.25">
      <c r="A120" s="76"/>
      <c r="B120" s="3"/>
      <c r="C120" s="43" t="s">
        <v>88</v>
      </c>
      <c r="E120" s="43" t="s">
        <v>92</v>
      </c>
      <c r="G120" s="72">
        <v>0</v>
      </c>
      <c r="H120" s="7">
        <f t="shared" ref="H120:H123" si="69">SUM(G120*1.21)</f>
        <v>0</v>
      </c>
      <c r="I120" s="7"/>
      <c r="K120" s="10"/>
      <c r="L120" s="114"/>
      <c r="M120" s="118" t="s">
        <v>19</v>
      </c>
      <c r="N120" s="116"/>
      <c r="O120" s="119" t="s">
        <v>92</v>
      </c>
      <c r="P120" s="76"/>
      <c r="Q120" s="117">
        <v>0</v>
      </c>
      <c r="R120" s="117">
        <f t="shared" si="68"/>
        <v>0</v>
      </c>
      <c r="S120" s="59"/>
      <c r="T120" s="79"/>
    </row>
    <row r="121" spans="1:33" x14ac:dyDescent="0.25">
      <c r="A121" s="76"/>
      <c r="B121" s="3"/>
      <c r="C121" s="59" t="s">
        <v>89</v>
      </c>
      <c r="E121" s="43" t="s">
        <v>92</v>
      </c>
      <c r="G121" s="72">
        <v>0</v>
      </c>
      <c r="H121" s="7">
        <f t="shared" si="69"/>
        <v>0</v>
      </c>
      <c r="I121" s="7"/>
      <c r="K121" s="10"/>
      <c r="L121" s="114"/>
      <c r="M121" s="118" t="s">
        <v>19</v>
      </c>
      <c r="N121" s="116"/>
      <c r="O121" s="119" t="s">
        <v>92</v>
      </c>
      <c r="P121" s="76"/>
      <c r="Q121" s="117">
        <v>0</v>
      </c>
      <c r="R121" s="117">
        <f t="shared" ref="R121:R122" si="70">SUM(Q121*1.21)</f>
        <v>0</v>
      </c>
      <c r="S121" s="59"/>
      <c r="T121" s="79"/>
    </row>
    <row r="122" spans="1:33" x14ac:dyDescent="0.25">
      <c r="A122" s="76"/>
      <c r="B122" s="3"/>
      <c r="C122" s="43" t="s">
        <v>90</v>
      </c>
      <c r="E122" s="43" t="s">
        <v>92</v>
      </c>
      <c r="G122" s="72">
        <v>0</v>
      </c>
      <c r="H122" s="7">
        <f t="shared" si="69"/>
        <v>0</v>
      </c>
      <c r="I122" s="7"/>
      <c r="K122" s="10"/>
      <c r="L122" s="114"/>
      <c r="M122" s="118" t="s">
        <v>19</v>
      </c>
      <c r="N122" s="116"/>
      <c r="O122" s="119" t="s">
        <v>92</v>
      </c>
      <c r="P122" s="76"/>
      <c r="Q122" s="117">
        <v>0</v>
      </c>
      <c r="R122" s="117">
        <f t="shared" si="70"/>
        <v>0</v>
      </c>
      <c r="S122" s="59"/>
      <c r="T122" s="79"/>
      <c r="U122" s="3"/>
      <c r="V122" s="34"/>
      <c r="X122" s="43"/>
      <c r="Y122" s="7"/>
    </row>
    <row r="123" spans="1:33" x14ac:dyDescent="0.25">
      <c r="A123" s="76"/>
      <c r="B123" s="3"/>
      <c r="C123" s="43" t="s">
        <v>91</v>
      </c>
      <c r="E123" s="43" t="s">
        <v>92</v>
      </c>
      <c r="G123" s="72">
        <v>0</v>
      </c>
      <c r="H123" s="7">
        <f t="shared" si="69"/>
        <v>0</v>
      </c>
      <c r="I123" s="7"/>
      <c r="K123" s="10"/>
      <c r="Q123" s="7"/>
      <c r="R123" s="7"/>
      <c r="S123" s="59"/>
      <c r="T123" s="79"/>
      <c r="Z123" s="7"/>
      <c r="AA123" s="7"/>
    </row>
    <row r="124" spans="1:33" ht="14.4" x14ac:dyDescent="0.3">
      <c r="A124" s="76"/>
      <c r="B124" s="3"/>
      <c r="C124" s="120" t="s">
        <v>148</v>
      </c>
      <c r="E124" s="43" t="s">
        <v>92</v>
      </c>
      <c r="G124" s="72">
        <v>0</v>
      </c>
      <c r="H124" s="7">
        <f t="shared" ref="H124" si="71">SUM(G124*1.21)</f>
        <v>0</v>
      </c>
      <c r="I124" s="7"/>
      <c r="K124" s="92"/>
      <c r="L124" s="40" t="s">
        <v>157</v>
      </c>
      <c r="M124" s="92"/>
      <c r="N124" s="92"/>
      <c r="O124" s="92"/>
      <c r="P124" s="92"/>
      <c r="Q124" s="93">
        <f>SUM(Q119:Q122)+Q113</f>
        <v>0</v>
      </c>
      <c r="R124" s="93">
        <f>SUM(R119:R122)+R113</f>
        <v>0</v>
      </c>
      <c r="S124"/>
      <c r="T124" s="83"/>
      <c r="U124" s="80" t="s">
        <v>109</v>
      </c>
      <c r="V124" s="83"/>
      <c r="W124" s="83"/>
      <c r="X124" s="83"/>
      <c r="Y124" s="83"/>
      <c r="Z124" s="84">
        <f>Z119+Z113</f>
        <v>0</v>
      </c>
      <c r="AA124" s="84">
        <f>AA119+AA113</f>
        <v>0</v>
      </c>
      <c r="AB124" s="78"/>
    </row>
    <row r="125" spans="1:33" ht="14.4" x14ac:dyDescent="0.3">
      <c r="A125" s="76"/>
      <c r="B125" s="3"/>
      <c r="C125" s="136" t="s">
        <v>19</v>
      </c>
      <c r="E125" s="43" t="s">
        <v>92</v>
      </c>
      <c r="G125" s="72">
        <v>0</v>
      </c>
      <c r="H125" s="7">
        <f t="shared" ref="H125" si="72">SUM(G125*1.21)</f>
        <v>0</v>
      </c>
      <c r="I125" s="7"/>
      <c r="N125" s="112">
        <f t="shared" ref="N125" si="73">N$2</f>
        <v>100</v>
      </c>
      <c r="O125" s="5" t="s">
        <v>6</v>
      </c>
      <c r="P125" s="5"/>
      <c r="Q125" s="111">
        <f>Q124/N125</f>
        <v>0</v>
      </c>
      <c r="R125" s="111">
        <f>R124/N125</f>
        <v>0</v>
      </c>
      <c r="T125"/>
      <c r="U125"/>
      <c r="V125"/>
      <c r="W125" s="112">
        <f t="shared" ref="W125" si="74">W$2</f>
        <v>100</v>
      </c>
      <c r="X125" s="5" t="s">
        <v>6</v>
      </c>
      <c r="Y125" s="5"/>
      <c r="Z125" s="111">
        <f>Z124/W125</f>
        <v>0</v>
      </c>
      <c r="AA125" s="111">
        <f>AA124/W125</f>
        <v>0</v>
      </c>
    </row>
    <row r="126" spans="1:33" ht="14.4" x14ac:dyDescent="0.3">
      <c r="A126" s="76"/>
      <c r="B126" s="5"/>
      <c r="C126" s="70" t="s">
        <v>94</v>
      </c>
      <c r="D126" s="68"/>
      <c r="E126" s="38"/>
      <c r="F126" s="38"/>
      <c r="G126" s="69">
        <f>SUM(G119:G125)</f>
        <v>0</v>
      </c>
      <c r="H126" s="69">
        <f>SUM(H119:H125)</f>
        <v>0</v>
      </c>
      <c r="I126" s="69"/>
      <c r="K126"/>
      <c r="L126"/>
      <c r="M126"/>
      <c r="AB126"/>
    </row>
    <row r="127" spans="1:33" ht="6" customHeight="1" x14ac:dyDescent="0.25">
      <c r="A127" s="76"/>
      <c r="G127" s="7"/>
      <c r="H127" s="7"/>
      <c r="I127" s="7"/>
      <c r="K127" s="5"/>
      <c r="L127" s="5"/>
      <c r="M127" s="5"/>
    </row>
    <row r="128" spans="1:33" ht="14.4" x14ac:dyDescent="0.3">
      <c r="A128" s="76"/>
      <c r="B128" s="52" t="s">
        <v>95</v>
      </c>
      <c r="C128" s="38"/>
      <c r="D128" s="67"/>
      <c r="E128" s="38"/>
      <c r="F128" s="38"/>
      <c r="G128" s="71"/>
      <c r="H128" s="71"/>
      <c r="I128" s="71"/>
    </row>
    <row r="129" spans="1:33" ht="12.75" customHeight="1" x14ac:dyDescent="0.25">
      <c r="A129" s="76"/>
      <c r="B129" s="3"/>
      <c r="C129" s="59" t="s">
        <v>96</v>
      </c>
      <c r="E129" s="43" t="s">
        <v>92</v>
      </c>
      <c r="G129" s="72">
        <v>0</v>
      </c>
      <c r="H129" s="7">
        <f t="shared" ref="H129" si="75">SUM(G129*1.21)</f>
        <v>0</v>
      </c>
      <c r="I129" s="7"/>
    </row>
    <row r="130" spans="1:33" ht="12.75" customHeight="1" thickBot="1" x14ac:dyDescent="0.3">
      <c r="A130" s="76"/>
      <c r="B130" s="3"/>
      <c r="C130" s="59" t="s">
        <v>97</v>
      </c>
      <c r="E130" s="43" t="s">
        <v>92</v>
      </c>
      <c r="G130" s="72">
        <v>0</v>
      </c>
      <c r="H130" s="7">
        <f t="shared" ref="H130:H135" si="76">SUM(G130*1.21)</f>
        <v>0</v>
      </c>
      <c r="I130" s="7"/>
    </row>
    <row r="131" spans="1:33" ht="12.75" customHeight="1" x14ac:dyDescent="0.25">
      <c r="A131" s="76"/>
      <c r="B131" s="3"/>
      <c r="C131" s="59" t="s">
        <v>98</v>
      </c>
      <c r="E131" s="43" t="s">
        <v>92</v>
      </c>
      <c r="G131" s="72">
        <v>0</v>
      </c>
      <c r="H131" s="7">
        <f t="shared" si="76"/>
        <v>0</v>
      </c>
      <c r="I131" s="7"/>
      <c r="M131" s="166" t="s">
        <v>173</v>
      </c>
      <c r="N131" s="167"/>
      <c r="O131" s="167"/>
      <c r="P131" s="167"/>
      <c r="Q131" s="167"/>
      <c r="R131" s="168"/>
      <c r="V131" s="166" t="s">
        <v>174</v>
      </c>
      <c r="W131" s="167"/>
      <c r="X131" s="167"/>
      <c r="Y131" s="167"/>
      <c r="Z131" s="167"/>
      <c r="AA131" s="168"/>
    </row>
    <row r="132" spans="1:33" ht="12.75" customHeight="1" x14ac:dyDescent="0.25">
      <c r="A132" s="76"/>
      <c r="B132" s="3"/>
      <c r="C132" s="59" t="s">
        <v>99</v>
      </c>
      <c r="E132" s="43" t="s">
        <v>92</v>
      </c>
      <c r="G132" s="72">
        <v>0</v>
      </c>
      <c r="H132" s="7">
        <f t="shared" si="76"/>
        <v>0</v>
      </c>
      <c r="I132" s="7"/>
      <c r="M132" s="169"/>
      <c r="N132" s="170"/>
      <c r="O132" s="170"/>
      <c r="P132" s="170"/>
      <c r="Q132" s="170"/>
      <c r="R132" s="171"/>
      <c r="V132" s="169"/>
      <c r="W132" s="170"/>
      <c r="X132" s="170"/>
      <c r="Y132" s="170"/>
      <c r="Z132" s="170"/>
      <c r="AA132" s="171"/>
    </row>
    <row r="133" spans="1:33" ht="12.75" customHeight="1" x14ac:dyDescent="0.25">
      <c r="A133" s="76"/>
      <c r="B133" s="3"/>
      <c r="C133" s="59" t="s">
        <v>100</v>
      </c>
      <c r="E133" s="43" t="s">
        <v>92</v>
      </c>
      <c r="G133" s="72">
        <v>0</v>
      </c>
      <c r="H133" s="7">
        <f t="shared" si="76"/>
        <v>0</v>
      </c>
      <c r="I133" s="7"/>
      <c r="M133" s="169"/>
      <c r="N133" s="170"/>
      <c r="O133" s="170"/>
      <c r="P133" s="170"/>
      <c r="Q133" s="170"/>
      <c r="R133" s="171"/>
      <c r="V133" s="169"/>
      <c r="W133" s="170"/>
      <c r="X133" s="170"/>
      <c r="Y133" s="170"/>
      <c r="Z133" s="170"/>
      <c r="AA133" s="171"/>
    </row>
    <row r="134" spans="1:33" ht="12.75" customHeight="1" thickBot="1" x14ac:dyDescent="0.3">
      <c r="A134" s="76"/>
      <c r="B134" s="3"/>
      <c r="C134" s="136" t="s">
        <v>19</v>
      </c>
      <c r="E134" s="43" t="s">
        <v>92</v>
      </c>
      <c r="G134" s="62">
        <v>0</v>
      </c>
      <c r="H134" s="7">
        <f t="shared" si="76"/>
        <v>0</v>
      </c>
      <c r="I134" s="7"/>
      <c r="M134" s="172"/>
      <c r="N134" s="173"/>
      <c r="O134" s="173"/>
      <c r="P134" s="173"/>
      <c r="Q134" s="173"/>
      <c r="R134" s="174"/>
      <c r="V134" s="172"/>
      <c r="W134" s="173"/>
      <c r="X134" s="173"/>
      <c r="Y134" s="173"/>
      <c r="Z134" s="173"/>
      <c r="AA134" s="174"/>
    </row>
    <row r="135" spans="1:33" ht="12.75" customHeight="1" x14ac:dyDescent="0.25">
      <c r="A135" s="76"/>
      <c r="B135" s="3"/>
      <c r="C135" s="136" t="s">
        <v>19</v>
      </c>
      <c r="E135" s="43" t="s">
        <v>92</v>
      </c>
      <c r="G135" s="72">
        <v>0</v>
      </c>
      <c r="H135" s="7">
        <f t="shared" si="76"/>
        <v>0</v>
      </c>
      <c r="I135" s="7"/>
      <c r="AG135" s="4"/>
    </row>
    <row r="136" spans="1:33" ht="14.4" x14ac:dyDescent="0.3">
      <c r="A136" s="76"/>
      <c r="B136" s="5"/>
      <c r="C136" s="70" t="s">
        <v>101</v>
      </c>
      <c r="D136" s="68"/>
      <c r="E136" s="38"/>
      <c r="F136" s="38"/>
      <c r="G136" s="69">
        <f>SUM(G129:G135)</f>
        <v>0</v>
      </c>
      <c r="H136" s="69">
        <f>SUM(H129:H135)</f>
        <v>0</v>
      </c>
      <c r="I136" s="69"/>
    </row>
    <row r="137" spans="1:33" ht="6" customHeight="1" x14ac:dyDescent="0.25">
      <c r="A137" s="76"/>
    </row>
    <row r="138" spans="1:33" ht="12" hidden="1" customHeight="1" x14ac:dyDescent="0.3">
      <c r="A138" s="76"/>
      <c r="B138" s="52" t="s">
        <v>102</v>
      </c>
      <c r="C138" s="38"/>
      <c r="D138" s="67"/>
      <c r="E138" s="38"/>
      <c r="F138" s="38"/>
      <c r="G138" s="39"/>
      <c r="H138" s="39"/>
      <c r="I138" s="39"/>
    </row>
    <row r="139" spans="1:33" hidden="1" x14ac:dyDescent="0.25">
      <c r="A139" s="76"/>
      <c r="B139" s="3"/>
      <c r="C139" s="59" t="s">
        <v>104</v>
      </c>
      <c r="E139" s="43" t="s">
        <v>92</v>
      </c>
      <c r="G139" s="72">
        <v>0</v>
      </c>
      <c r="H139" s="7">
        <f t="shared" ref="H139" si="77">SUM(G139*1.21)</f>
        <v>0</v>
      </c>
      <c r="I139" s="7"/>
    </row>
    <row r="140" spans="1:33" hidden="1" x14ac:dyDescent="0.25">
      <c r="A140" s="76"/>
      <c r="B140" s="3"/>
      <c r="C140" s="156" t="s">
        <v>105</v>
      </c>
      <c r="E140" s="43" t="s">
        <v>92</v>
      </c>
      <c r="G140" s="72">
        <v>0</v>
      </c>
      <c r="H140" s="7">
        <f t="shared" ref="H140:H142" si="78">SUM(G140*1.21)</f>
        <v>0</v>
      </c>
      <c r="I140" s="7"/>
    </row>
    <row r="141" spans="1:33" hidden="1" x14ac:dyDescent="0.25">
      <c r="A141" s="76"/>
      <c r="B141" s="3"/>
      <c r="C141" s="59" t="s">
        <v>106</v>
      </c>
      <c r="E141" s="43" t="s">
        <v>92</v>
      </c>
      <c r="G141" s="72">
        <v>0</v>
      </c>
      <c r="H141" s="7">
        <f t="shared" ref="H141" si="79">SUM(G141*1.21)</f>
        <v>0</v>
      </c>
      <c r="I141" s="7"/>
    </row>
    <row r="142" spans="1:33" hidden="1" x14ac:dyDescent="0.25">
      <c r="A142" s="76"/>
      <c r="B142" s="3"/>
      <c r="C142" s="136" t="s">
        <v>19</v>
      </c>
      <c r="E142" s="43" t="s">
        <v>92</v>
      </c>
      <c r="G142" s="72">
        <v>0</v>
      </c>
      <c r="H142" s="7">
        <f t="shared" si="78"/>
        <v>0</v>
      </c>
      <c r="I142" s="7"/>
    </row>
    <row r="143" spans="1:33" ht="14.4" hidden="1" x14ac:dyDescent="0.3">
      <c r="A143" s="76"/>
      <c r="B143" s="77"/>
      <c r="C143" s="70" t="s">
        <v>103</v>
      </c>
      <c r="D143" s="68"/>
      <c r="E143" s="38"/>
      <c r="F143" s="38"/>
      <c r="G143" s="69">
        <f>SUM(G139:G142)</f>
        <v>0</v>
      </c>
      <c r="H143" s="69">
        <f>SUM(H139:H142)</f>
        <v>0</v>
      </c>
      <c r="I143" s="69"/>
    </row>
    <row r="144" spans="1:33" s="5" customFormat="1" hidden="1" x14ac:dyDescent="0.25">
      <c r="A144" s="77"/>
      <c r="B144" s="3"/>
      <c r="D144" s="110">
        <f>D34</f>
        <v>100</v>
      </c>
      <c r="E144" s="5" t="s">
        <v>6</v>
      </c>
      <c r="G144" s="111">
        <f>SUM(G143/D144)</f>
        <v>0</v>
      </c>
      <c r="H144" s="111">
        <f>SUM(H143/D144)</f>
        <v>0</v>
      </c>
      <c r="I144" s="111"/>
      <c r="K144" s="1"/>
      <c r="L144" s="1"/>
      <c r="M144" s="1"/>
      <c r="N144" s="1"/>
      <c r="O144" s="1"/>
      <c r="P144" s="1"/>
      <c r="Q144" s="1"/>
      <c r="R144" s="1"/>
      <c r="S144" s="1"/>
      <c r="T144" s="1"/>
      <c r="U144" s="1"/>
      <c r="V144" s="1"/>
      <c r="W144" s="1"/>
      <c r="X144" s="1"/>
      <c r="Y144" s="1"/>
      <c r="Z144" s="1"/>
      <c r="AA144" s="1"/>
      <c r="AB144" s="1"/>
      <c r="AC144" s="1"/>
    </row>
    <row r="145" spans="1:39" customFormat="1" ht="3" customHeight="1" x14ac:dyDescent="0.3">
      <c r="A145" s="67"/>
      <c r="J145" s="1"/>
      <c r="K145" s="1"/>
      <c r="L145" s="1"/>
      <c r="M145" s="1"/>
      <c r="N145" s="1"/>
      <c r="O145" s="1"/>
      <c r="P145" s="1"/>
      <c r="Q145" s="1"/>
      <c r="R145" s="1"/>
      <c r="S145" s="1"/>
      <c r="T145" s="1"/>
      <c r="U145" s="1"/>
      <c r="V145" s="1"/>
      <c r="W145" s="1"/>
      <c r="X145" s="1"/>
      <c r="Y145" s="1"/>
      <c r="Z145" s="1"/>
      <c r="AA145" s="1"/>
      <c r="AB145" s="1"/>
      <c r="AC145" s="1"/>
      <c r="AE145" s="21"/>
      <c r="AF145" s="21"/>
      <c r="AG145" s="21"/>
      <c r="AH145" s="21"/>
      <c r="AI145" s="21"/>
      <c r="AJ145" s="21"/>
      <c r="AM145" s="1"/>
    </row>
    <row r="146" spans="1:39" x14ac:dyDescent="0.25">
      <c r="A146" s="76"/>
      <c r="B146" s="148"/>
      <c r="C146" s="148" t="s">
        <v>154</v>
      </c>
      <c r="D146" s="38"/>
      <c r="E146" s="38"/>
      <c r="F146" s="149"/>
      <c r="G146" s="149">
        <f>G136+G126</f>
        <v>0</v>
      </c>
      <c r="H146" s="149">
        <f>H136+H126</f>
        <v>0</v>
      </c>
      <c r="I146" s="69"/>
    </row>
    <row r="147" spans="1:39" ht="6" customHeight="1" x14ac:dyDescent="0.25">
      <c r="G147" s="7"/>
      <c r="H147" s="7"/>
      <c r="I147" s="7"/>
    </row>
    <row r="148" spans="1:39" s="78" customFormat="1" ht="18.75" customHeight="1" x14ac:dyDescent="0.25">
      <c r="A148" s="85"/>
      <c r="B148" s="86" t="s">
        <v>107</v>
      </c>
      <c r="C148" s="85"/>
      <c r="D148" s="85"/>
      <c r="E148" s="85"/>
      <c r="F148" s="85"/>
      <c r="G148" s="87">
        <f>G146+G113</f>
        <v>100</v>
      </c>
      <c r="H148" s="87">
        <f>H143+H136+H126+H113</f>
        <v>121</v>
      </c>
      <c r="I148" s="87"/>
      <c r="K148" s="1"/>
      <c r="L148" s="1"/>
      <c r="M148" s="1"/>
      <c r="N148" s="1"/>
      <c r="O148" s="1"/>
      <c r="P148" s="1"/>
      <c r="Q148" s="1"/>
      <c r="R148" s="1"/>
      <c r="S148" s="1"/>
      <c r="T148" s="1"/>
      <c r="U148" s="1"/>
      <c r="V148" s="1"/>
      <c r="W148" s="1"/>
      <c r="X148" s="1"/>
      <c r="Y148" s="1"/>
      <c r="Z148" s="1"/>
      <c r="AA148" s="1"/>
      <c r="AB148" s="1"/>
      <c r="AC148" s="1"/>
    </row>
    <row r="149" spans="1:39" s="154" customFormat="1" ht="12.75" customHeight="1" x14ac:dyDescent="0.25">
      <c r="A149" s="155"/>
      <c r="G149" s="111">
        <f>SUM(G148/$D$2)</f>
        <v>1</v>
      </c>
      <c r="H149" s="111">
        <f>SUM(H148/$D$2)</f>
        <v>1.21</v>
      </c>
      <c r="I149" s="111"/>
      <c r="J149" s="5" t="s">
        <v>160</v>
      </c>
    </row>
    <row r="150" spans="1:39" ht="12.75" customHeight="1" x14ac:dyDescent="0.25"/>
    <row r="151" spans="1:39" ht="15" customHeight="1" x14ac:dyDescent="0.25">
      <c r="C151" s="90" t="s">
        <v>111</v>
      </c>
      <c r="D151" s="90"/>
      <c r="E151" s="90"/>
      <c r="F151" s="104"/>
      <c r="G151" s="104">
        <v>0</v>
      </c>
      <c r="H151" s="104">
        <f>G151*1.21</f>
        <v>0</v>
      </c>
      <c r="I151" s="91"/>
      <c r="J151" s="5" t="s">
        <v>155</v>
      </c>
    </row>
    <row r="152" spans="1:39" customFormat="1" ht="3" customHeight="1" x14ac:dyDescent="0.3">
      <c r="K152" s="10"/>
      <c r="L152" s="10"/>
      <c r="M152" s="10"/>
      <c r="N152" s="10"/>
      <c r="O152" s="10"/>
      <c r="P152" s="10"/>
      <c r="Q152" s="10"/>
      <c r="R152" s="10"/>
      <c r="S152" s="1"/>
      <c r="T152" s="1"/>
      <c r="U152" s="1"/>
      <c r="V152" s="1"/>
      <c r="W152" s="1"/>
      <c r="X152" s="1"/>
      <c r="Y152" s="1"/>
      <c r="Z152" s="1"/>
      <c r="AA152" s="1"/>
      <c r="AB152" s="1"/>
      <c r="AC152" s="1"/>
      <c r="AE152" s="21"/>
      <c r="AF152" s="21"/>
      <c r="AG152" s="21"/>
      <c r="AH152" s="21"/>
      <c r="AI152" s="21"/>
      <c r="AJ152" s="21"/>
      <c r="AM152" s="1"/>
    </row>
    <row r="153" spans="1:39" s="78" customFormat="1" ht="20.100000000000001" customHeight="1" x14ac:dyDescent="0.3">
      <c r="C153" s="40" t="s">
        <v>158</v>
      </c>
      <c r="D153" s="92"/>
      <c r="E153" s="92"/>
      <c r="F153" s="137"/>
      <c r="G153" s="137">
        <f>Q153</f>
        <v>0</v>
      </c>
      <c r="H153" s="137">
        <f>R153</f>
        <v>0</v>
      </c>
      <c r="I153" s="137"/>
      <c r="J153" s="138" t="s">
        <v>151</v>
      </c>
      <c r="K153" s="139"/>
      <c r="L153" s="139"/>
      <c r="M153" s="139"/>
      <c r="N153" s="139"/>
      <c r="O153" s="139"/>
      <c r="P153" s="139"/>
      <c r="Q153" s="137">
        <f>Q124</f>
        <v>0</v>
      </c>
      <c r="R153" s="137">
        <f>R124</f>
        <v>0</v>
      </c>
    </row>
    <row r="154" spans="1:39" s="140" customFormat="1" ht="3" customHeight="1" x14ac:dyDescent="0.3">
      <c r="J154" s="138"/>
      <c r="K154" s="78"/>
      <c r="L154" s="78"/>
      <c r="M154" s="78"/>
      <c r="N154" s="78"/>
      <c r="O154" s="78"/>
      <c r="P154" s="78"/>
      <c r="Q154" s="78"/>
      <c r="R154" s="78"/>
      <c r="S154" s="78"/>
      <c r="T154" s="78"/>
      <c r="U154" s="78"/>
      <c r="V154" s="78"/>
      <c r="W154" s="78"/>
      <c r="X154" s="78"/>
      <c r="Y154" s="78"/>
      <c r="Z154" s="78"/>
      <c r="AA154" s="78"/>
      <c r="AB154" s="78"/>
      <c r="AC154" s="78"/>
      <c r="AE154" s="141"/>
      <c r="AF154" s="141"/>
      <c r="AG154" s="141"/>
      <c r="AH154" s="141"/>
      <c r="AI154" s="141"/>
      <c r="AJ154" s="141"/>
      <c r="AM154" s="78"/>
    </row>
    <row r="155" spans="1:39" s="78" customFormat="1" ht="20.100000000000001" customHeight="1" x14ac:dyDescent="0.3">
      <c r="C155" s="80" t="s">
        <v>20</v>
      </c>
      <c r="D155" s="83"/>
      <c r="E155" s="83"/>
      <c r="F155" s="142"/>
      <c r="G155" s="142">
        <f>Z155</f>
        <v>0</v>
      </c>
      <c r="H155" s="142">
        <f>AA155</f>
        <v>0</v>
      </c>
      <c r="I155" s="142"/>
      <c r="J155" s="138" t="s">
        <v>152</v>
      </c>
      <c r="T155" s="143"/>
      <c r="U155" s="143"/>
      <c r="V155" s="143"/>
      <c r="W155" s="143"/>
      <c r="X155" s="143"/>
      <c r="Y155" s="143"/>
      <c r="Z155" s="144">
        <f>Z124</f>
        <v>0</v>
      </c>
      <c r="AA155" s="144">
        <f>AA124</f>
        <v>0</v>
      </c>
    </row>
    <row r="156" spans="1:39" customFormat="1" ht="3" customHeight="1" x14ac:dyDescent="0.3">
      <c r="K156" s="1"/>
      <c r="L156" s="1"/>
      <c r="M156" s="1"/>
      <c r="N156" s="1"/>
      <c r="O156" s="1"/>
      <c r="P156" s="1"/>
      <c r="Q156" s="1"/>
      <c r="R156" s="1"/>
      <c r="S156" s="1"/>
      <c r="T156" s="1"/>
      <c r="U156" s="1"/>
      <c r="V156" s="1"/>
      <c r="W156" s="1"/>
      <c r="X156" s="1"/>
      <c r="Y156" s="1"/>
      <c r="Z156" s="1"/>
      <c r="AA156" s="1"/>
      <c r="AB156" s="1"/>
      <c r="AC156" s="1"/>
      <c r="AE156" s="21"/>
      <c r="AF156" s="21"/>
      <c r="AG156" s="21"/>
      <c r="AH156" s="21"/>
      <c r="AI156" s="21"/>
      <c r="AJ156" s="21"/>
      <c r="AM156" s="1"/>
    </row>
    <row r="157" spans="1:39" ht="42" customHeight="1" x14ac:dyDescent="0.25">
      <c r="A157" s="76"/>
    </row>
    <row r="158" spans="1:39" ht="12" customHeight="1" x14ac:dyDescent="0.3">
      <c r="A158" s="76"/>
      <c r="B158" s="52" t="s">
        <v>164</v>
      </c>
      <c r="C158" s="38"/>
      <c r="D158" s="67"/>
      <c r="E158" s="38"/>
      <c r="F158" s="38"/>
      <c r="G158" s="39"/>
      <c r="H158" s="39"/>
      <c r="I158" s="39"/>
    </row>
    <row r="159" spans="1:39" x14ac:dyDescent="0.25">
      <c r="A159" s="76"/>
      <c r="B159" s="3"/>
      <c r="C159" s="153" t="s">
        <v>163</v>
      </c>
      <c r="E159" s="43" t="s">
        <v>92</v>
      </c>
      <c r="G159" s="72">
        <v>0</v>
      </c>
      <c r="H159" s="7">
        <f t="shared" ref="H159:H161" si="80">SUM(G159*1.21)</f>
        <v>0</v>
      </c>
      <c r="I159" s="7"/>
    </row>
    <row r="160" spans="1:39" x14ac:dyDescent="0.25">
      <c r="A160" s="76"/>
      <c r="B160" s="3"/>
      <c r="C160" s="153" t="s">
        <v>162</v>
      </c>
      <c r="E160" s="43" t="s">
        <v>92</v>
      </c>
      <c r="G160" s="72">
        <v>0</v>
      </c>
      <c r="H160" s="7">
        <f t="shared" ref="H160" si="81">SUM(G160*1.21)</f>
        <v>0</v>
      </c>
      <c r="I160" s="7"/>
    </row>
    <row r="161" spans="1:29" x14ac:dyDescent="0.25">
      <c r="A161" s="76"/>
      <c r="B161" s="3"/>
      <c r="C161" s="136" t="s">
        <v>19</v>
      </c>
      <c r="E161" s="43" t="s">
        <v>92</v>
      </c>
      <c r="G161" s="72">
        <v>0</v>
      </c>
      <c r="H161" s="7">
        <f t="shared" si="80"/>
        <v>0</v>
      </c>
      <c r="I161" s="7"/>
    </row>
    <row r="162" spans="1:29" ht="14.4" x14ac:dyDescent="0.3">
      <c r="A162" s="76"/>
      <c r="B162" s="77"/>
      <c r="C162" s="157" t="s">
        <v>103</v>
      </c>
      <c r="D162" s="68"/>
      <c r="E162" s="38"/>
      <c r="F162" s="38"/>
      <c r="G162" s="69">
        <f>SUM(G159:G161)</f>
        <v>0</v>
      </c>
      <c r="H162" s="69">
        <f>SUM(H159:H161)</f>
        <v>0</v>
      </c>
      <c r="I162" s="69"/>
    </row>
    <row r="163" spans="1:29" s="5" customFormat="1" x14ac:dyDescent="0.25">
      <c r="A163" s="77"/>
      <c r="B163" s="3"/>
      <c r="D163" s="110">
        <f>D53</f>
        <v>100</v>
      </c>
      <c r="E163" s="5" t="s">
        <v>6</v>
      </c>
      <c r="G163" s="111">
        <f>SUM(G162/D163)</f>
        <v>0</v>
      </c>
      <c r="H163" s="111">
        <f>SUM(H162/D163)</f>
        <v>0</v>
      </c>
      <c r="I163" s="111"/>
      <c r="K163" s="1"/>
      <c r="L163" s="1"/>
      <c r="M163" s="1"/>
      <c r="N163" s="1"/>
      <c r="O163" s="1"/>
      <c r="P163" s="1"/>
      <c r="Q163" s="1"/>
      <c r="R163" s="1"/>
      <c r="S163" s="1"/>
      <c r="T163" s="1"/>
      <c r="U163" s="1"/>
      <c r="V163" s="1"/>
      <c r="W163" s="1"/>
      <c r="X163" s="1"/>
      <c r="Y163" s="1"/>
      <c r="Z163" s="1"/>
      <c r="AA163" s="1"/>
      <c r="AB163" s="1"/>
      <c r="AC163" s="1"/>
    </row>
    <row r="164" spans="1:29" ht="42" customHeight="1" x14ac:dyDescent="0.25">
      <c r="A164" s="10"/>
    </row>
    <row r="165" spans="1:29" ht="12" customHeight="1" x14ac:dyDescent="0.3">
      <c r="A165" s="10"/>
      <c r="B165" s="90" t="s">
        <v>182</v>
      </c>
      <c r="C165" s="102"/>
      <c r="D165" s="74"/>
      <c r="E165" s="102"/>
      <c r="F165" s="102"/>
      <c r="G165" s="103"/>
      <c r="H165" s="103"/>
      <c r="I165" s="103"/>
    </row>
    <row r="166" spans="1:29" x14ac:dyDescent="0.25">
      <c r="A166" s="10"/>
      <c r="B166" s="94"/>
      <c r="C166" s="98" t="s">
        <v>113</v>
      </c>
      <c r="D166" s="95"/>
      <c r="E166" s="95" t="s">
        <v>6</v>
      </c>
      <c r="F166" s="95"/>
      <c r="G166" s="97">
        <v>0</v>
      </c>
      <c r="H166" s="146">
        <f>G166</f>
        <v>0</v>
      </c>
      <c r="I166" s="43"/>
      <c r="J166" s="43" t="s">
        <v>83</v>
      </c>
    </row>
    <row r="167" spans="1:29" x14ac:dyDescent="0.25">
      <c r="A167" s="10"/>
      <c r="B167" s="94"/>
      <c r="C167" s="165" t="s">
        <v>183</v>
      </c>
      <c r="D167" s="95"/>
      <c r="E167" s="96" t="s">
        <v>92</v>
      </c>
      <c r="F167" s="95"/>
      <c r="G167" s="97">
        <v>0</v>
      </c>
      <c r="H167" s="146">
        <f t="shared" ref="H167" si="82">G167</f>
        <v>0</v>
      </c>
      <c r="I167" s="7"/>
      <c r="J167" s="43" t="s">
        <v>83</v>
      </c>
    </row>
    <row r="168" spans="1:29" x14ac:dyDescent="0.25">
      <c r="A168" s="10"/>
      <c r="B168" s="94"/>
      <c r="C168" s="98" t="s">
        <v>114</v>
      </c>
      <c r="D168" s="95"/>
      <c r="E168" s="96" t="s">
        <v>92</v>
      </c>
      <c r="F168" s="95"/>
      <c r="G168" s="97">
        <v>0</v>
      </c>
      <c r="H168" s="146">
        <f t="shared" ref="H168:H170" si="83">G168</f>
        <v>0</v>
      </c>
      <c r="I168" s="7"/>
      <c r="J168" s="43" t="s">
        <v>83</v>
      </c>
    </row>
    <row r="169" spans="1:29" x14ac:dyDescent="0.25">
      <c r="A169" s="10"/>
      <c r="B169" s="94"/>
      <c r="C169" s="98" t="s">
        <v>115</v>
      </c>
      <c r="D169" s="95"/>
      <c r="E169" s="98" t="s">
        <v>22</v>
      </c>
      <c r="F169" s="95"/>
      <c r="G169" s="97">
        <v>0</v>
      </c>
      <c r="H169" s="146">
        <f t="shared" si="83"/>
        <v>0</v>
      </c>
      <c r="I169" s="7"/>
      <c r="J169" s="43" t="s">
        <v>83</v>
      </c>
    </row>
    <row r="170" spans="1:29" x14ac:dyDescent="0.25">
      <c r="A170" s="10"/>
      <c r="B170" s="94"/>
      <c r="C170" s="126" t="s">
        <v>149</v>
      </c>
      <c r="D170" s="95"/>
      <c r="E170" s="98" t="s">
        <v>22</v>
      </c>
      <c r="F170" s="95"/>
      <c r="G170" s="97">
        <v>0</v>
      </c>
      <c r="H170" s="146">
        <f t="shared" si="83"/>
        <v>0</v>
      </c>
      <c r="I170" s="7"/>
      <c r="J170" s="43" t="s">
        <v>83</v>
      </c>
    </row>
    <row r="171" spans="1:29" ht="14.4" x14ac:dyDescent="0.3">
      <c r="A171" s="145"/>
      <c r="B171" s="90"/>
      <c r="C171" s="24" t="s">
        <v>116</v>
      </c>
      <c r="D171" s="100"/>
      <c r="E171" s="17"/>
      <c r="F171" s="17"/>
      <c r="G171" s="101">
        <f>SUM(G166:G170)</f>
        <v>0</v>
      </c>
      <c r="H171" s="101">
        <f>SUM(H166:H170)</f>
        <v>0</v>
      </c>
      <c r="I171" s="99"/>
    </row>
    <row r="172" spans="1:29" ht="12.75" customHeight="1" x14ac:dyDescent="0.25">
      <c r="A172" s="10"/>
      <c r="G172" s="7"/>
      <c r="H172" s="7"/>
      <c r="I172" s="7"/>
    </row>
    <row r="173" spans="1:29" s="78" customFormat="1" ht="26.25" customHeight="1" x14ac:dyDescent="0.25">
      <c r="A173" s="92"/>
      <c r="B173" s="40" t="s">
        <v>112</v>
      </c>
      <c r="C173" s="92"/>
      <c r="D173" s="92"/>
      <c r="E173" s="92"/>
      <c r="F173" s="92"/>
      <c r="G173" s="93">
        <f>G148+G171-G155</f>
        <v>100</v>
      </c>
      <c r="H173" s="93">
        <f>H148+G171-H155</f>
        <v>121</v>
      </c>
      <c r="I173" s="93"/>
      <c r="K173" s="1"/>
      <c r="L173" s="1"/>
      <c r="M173" s="1"/>
      <c r="N173" s="1"/>
      <c r="O173" s="1"/>
      <c r="P173" s="1"/>
      <c r="Q173" s="1"/>
      <c r="R173" s="1"/>
      <c r="S173" s="1"/>
      <c r="T173" s="1"/>
      <c r="U173" s="1"/>
      <c r="V173" s="1"/>
      <c r="W173" s="1"/>
      <c r="X173" s="1"/>
      <c r="Y173" s="1"/>
      <c r="Z173" s="1"/>
      <c r="AA173" s="1"/>
      <c r="AB173" s="1"/>
      <c r="AC173" s="1"/>
    </row>
    <row r="174" spans="1:29" s="5" customFormat="1" x14ac:dyDescent="0.25">
      <c r="D174" s="112">
        <f t="shared" ref="D174" si="84">D$2</f>
        <v>100</v>
      </c>
      <c r="E174" s="5" t="s">
        <v>6</v>
      </c>
      <c r="G174" s="111">
        <f>SUM(G173/D174)</f>
        <v>1</v>
      </c>
      <c r="H174" s="111">
        <f>SUM(H173/D174)</f>
        <v>1.21</v>
      </c>
      <c r="I174" s="111"/>
      <c r="J174" s="5" t="s">
        <v>160</v>
      </c>
    </row>
  </sheetData>
  <mergeCells count="7">
    <mergeCell ref="M131:R134"/>
    <mergeCell ref="T4:V4"/>
    <mergeCell ref="V131:AA134"/>
    <mergeCell ref="V35:AA38"/>
    <mergeCell ref="A4:C4"/>
    <mergeCell ref="K4:M4"/>
    <mergeCell ref="M20:R23"/>
  </mergeCells>
  <printOptions horizontalCentered="1"/>
  <pageMargins left="0.31496062992125984" right="0.31496062992125984" top="0.74803149606299213" bottom="0.35433070866141736" header="0.31496062992125984" footer="0.31496062992125984"/>
  <pageSetup paperSize="9" scale="45" fitToHeight="2" orientation="landscape" r:id="rId1"/>
  <headerFooter>
    <oddFooter>&amp;R&amp;P / &amp;N
&amp;D</oddFooter>
  </headerFooter>
  <rowBreaks count="1" manualBreakCount="1">
    <brk id="85" max="27" man="1"/>
  </rowBreaks>
  <ignoredErrors>
    <ignoredError sqref="H136 Q102:R105 Z102:Z10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e58045-5805-4bb7-8b9c-905022bbb59d" xsi:nil="true"/>
    <lcf76f155ced4ddcb4097134ff3c332f xmlns="4a62155b-35d2-4e36-99a0-ff8bae193b4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8B92216A38114788A5802BF7320C6E" ma:contentTypeVersion="22" ma:contentTypeDescription="Een nieuw document maken." ma:contentTypeScope="" ma:versionID="d7530c8620fd8fc3ea17cc97aea8a847">
  <xsd:schema xmlns:xsd="http://www.w3.org/2001/XMLSchema" xmlns:xs="http://www.w3.org/2001/XMLSchema" xmlns:p="http://schemas.microsoft.com/office/2006/metadata/properties" xmlns:ns2="4a62155b-35d2-4e36-99a0-ff8bae193b4f" xmlns:ns3="cee58045-5805-4bb7-8b9c-905022bbb59d" targetNamespace="http://schemas.microsoft.com/office/2006/metadata/properties" ma:root="true" ma:fieldsID="f56db7293231a06d5c8bac2173fc6802" ns2:_="" ns3:_="">
    <xsd:import namespace="4a62155b-35d2-4e36-99a0-ff8bae193b4f"/>
    <xsd:import namespace="cee58045-5805-4bb7-8b9c-905022bbb5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2155b-35d2-4e36-99a0-ff8bae193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3d28165c-53e3-41dd-a5f5-2fe598defd67"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e58045-5805-4bb7-8b9c-905022bbb59d"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ce898997-cc49-42bd-b770-8c722a997fa3}" ma:internalName="TaxCatchAll" ma:showField="CatchAllData" ma:web="cee58045-5805-4bb7-8b9c-905022bbb5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FAEB8-FB74-4C95-821A-3A2520FD8ACC}">
  <ds:schemaRefs>
    <ds:schemaRef ds:uri="297192f8-5660-4037-b22f-c6d74536f35d"/>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http://purl.org/dc/elements/1.1/"/>
    <ds:schemaRef ds:uri="5c892a34-9330-4c31-914e-d9fce212e2a9"/>
    <ds:schemaRef ds:uri="cee58045-5805-4bb7-8b9c-905022bbb59d"/>
    <ds:schemaRef ds:uri="4a62155b-35d2-4e36-99a0-ff8bae193b4f"/>
  </ds:schemaRefs>
</ds:datastoreItem>
</file>

<file path=customXml/itemProps2.xml><?xml version="1.0" encoding="utf-8"?>
<ds:datastoreItem xmlns:ds="http://schemas.openxmlformats.org/officeDocument/2006/customXml" ds:itemID="{5F05B1E0-4D56-4DFE-A978-70F1F6C9B9BD}">
  <ds:schemaRefs>
    <ds:schemaRef ds:uri="http://schemas.microsoft.com/sharepoint/v3/contenttype/forms"/>
  </ds:schemaRefs>
</ds:datastoreItem>
</file>

<file path=customXml/itemProps3.xml><?xml version="1.0" encoding="utf-8"?>
<ds:datastoreItem xmlns:ds="http://schemas.openxmlformats.org/officeDocument/2006/customXml" ds:itemID="{D5E9C13F-D9DE-441C-A0F3-C64040CB6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2155b-35d2-4e36-99a0-ff8bae193b4f"/>
    <ds:schemaRef ds:uri="cee58045-5805-4bb7-8b9c-905022bbb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stichtingskostenraming</vt:lpstr>
      <vt:lpstr>stichtingskostenraming!Afdrukbereik</vt:lpstr>
      <vt:lpstr>stichtingskostenraming!Afdruktitels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jd.schriel@rotterdam.nl</dc:creator>
  <cp:lastModifiedBy>Linda Neijensteijn</cp:lastModifiedBy>
  <cp:lastPrinted>2024-04-12T12:15:40Z</cp:lastPrinted>
  <dcterms:created xsi:type="dcterms:W3CDTF">2021-02-18T14:52:58Z</dcterms:created>
  <dcterms:modified xsi:type="dcterms:W3CDTF">2026-01-21T14:53:22Z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0x010100FE8B92216A38114788A5802BF7320C6E</vt:lpwstr>
  </property>
  <property fmtid="{D5CDD505-2E9C-101B-9397-08002B2CF9AE}" pid="3" name="MediaServiceImageTags">
    <vt:lpwstr/>
  </property>
  <property fmtid="{D5CDD505-2E9C-101B-9397-08002B2CF9AE}" pid="4" name="MSIP_Label_ea871968-df67-4817-ac85-f4a5f5ebb5dd_Enabled">
    <vt:lpwstr>true</vt:lpwstr>
  </property>
  <property fmtid="{D5CDD505-2E9C-101B-9397-08002B2CF9AE}" pid="5" name="MSIP_Label_ea871968-df67-4817-ac85-f4a5f5ebb5dd_SetDate">
    <vt:lpwstr>2024-03-12T11:26:10Z</vt:lpwstr>
  </property>
  <property fmtid="{D5CDD505-2E9C-101B-9397-08002B2CF9AE}" pid="6" name="MSIP_Label_ea871968-df67-4817-ac85-f4a5f5ebb5dd_Method">
    <vt:lpwstr>Standard</vt:lpwstr>
  </property>
  <property fmtid="{D5CDD505-2E9C-101B-9397-08002B2CF9AE}" pid="7" name="MSIP_Label_ea871968-df67-4817-ac85-f4a5f5ebb5dd_Name">
    <vt:lpwstr>Bedrijfsvertrouwelijk</vt:lpwstr>
  </property>
  <property fmtid="{D5CDD505-2E9C-101B-9397-08002B2CF9AE}" pid="8" name="MSIP_Label_ea871968-df67-4817-ac85-f4a5f5ebb5dd_SiteId">
    <vt:lpwstr>49c4cd82-8f65-4d6a-9a3b-0ecd07c0cf5b</vt:lpwstr>
  </property>
  <property fmtid="{D5CDD505-2E9C-101B-9397-08002B2CF9AE}" pid="9" name="MSIP_Label_ea871968-df67-4817-ac85-f4a5f5ebb5dd_ActionId">
    <vt:lpwstr>a0921624-f48d-4492-9628-a5a229132bdf</vt:lpwstr>
  </property>
  <property fmtid="{D5CDD505-2E9C-101B-9397-08002B2CF9AE}" pid="10" name="MSIP_Label_ea871968-df67-4817-ac85-f4a5f5ebb5dd_ContentBits">
    <vt:lpwstr>0</vt:lpwstr>
  </property>
</Properties>
</file>