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Uitmaaien en korven watergangen/02 Specificatie/01 Aanvraag/02 Definitief/"/>
    </mc:Choice>
  </mc:AlternateContent>
  <xr:revisionPtr revIDLastSave="0" documentId="8_{AED02B48-9F4D-4E32-AC32-9D10110EF17D}" xr6:coauthVersionLast="47" xr6:coauthVersionMax="47" xr10:uidLastSave="{00000000-0000-0000-0000-000000000000}"/>
  <bookViews>
    <workbookView xWindow="-120" yWindow="-120" windowWidth="29040" windowHeight="15720" xr2:uid="{BB65B33E-437D-4F7A-85CB-7139DC80F7D6}"/>
  </bookViews>
  <sheets>
    <sheet name="Invulblad" sheetId="2" r:id="rId1"/>
    <sheet name="Perceel 1" sheetId="1" r:id="rId2"/>
    <sheet name="Perceel 2" sheetId="10" r:id="rId3"/>
    <sheet name="Perceel 3" sheetId="13" r:id="rId4"/>
    <sheet name="Perceel 4" sheetId="14" r:id="rId5"/>
    <sheet name="Verzamelblad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E11" i="3"/>
  <c r="E10" i="3"/>
  <c r="E9" i="3"/>
  <c r="E8" i="3"/>
  <c r="E7" i="3"/>
  <c r="D13" i="3"/>
  <c r="D11" i="3"/>
  <c r="D10" i="3"/>
  <c r="D9" i="3"/>
  <c r="D8" i="3"/>
  <c r="D7" i="3"/>
  <c r="E5" i="3"/>
  <c r="G13" i="3"/>
  <c r="G11" i="3"/>
  <c r="G10" i="3"/>
  <c r="G9" i="3"/>
  <c r="G8" i="3"/>
  <c r="G7" i="3"/>
  <c r="F13" i="3"/>
  <c r="F11" i="3"/>
  <c r="F10" i="3"/>
  <c r="F9" i="3"/>
  <c r="F8" i="3"/>
  <c r="F7" i="3"/>
  <c r="B89" i="14"/>
  <c r="C89" i="14" s="1"/>
  <c r="B85" i="14"/>
  <c r="A84" i="14"/>
  <c r="K80" i="14"/>
  <c r="B78" i="14"/>
  <c r="B76" i="14"/>
  <c r="A75" i="14"/>
  <c r="H68" i="14"/>
  <c r="K65" i="14"/>
  <c r="I65" i="14"/>
  <c r="G65" i="14"/>
  <c r="E65" i="14"/>
  <c r="C65" i="14"/>
  <c r="B65" i="14"/>
  <c r="K64" i="14"/>
  <c r="I64" i="14"/>
  <c r="G64" i="14"/>
  <c r="E64" i="14"/>
  <c r="C64" i="14"/>
  <c r="B64" i="14"/>
  <c r="K63" i="14"/>
  <c r="I63" i="14"/>
  <c r="G63" i="14"/>
  <c r="E63" i="14"/>
  <c r="C63" i="14"/>
  <c r="B63" i="14"/>
  <c r="K62" i="14"/>
  <c r="I62" i="14"/>
  <c r="G62" i="14"/>
  <c r="E62" i="14"/>
  <c r="C62" i="14"/>
  <c r="B62" i="14"/>
  <c r="K61" i="14"/>
  <c r="I61" i="14"/>
  <c r="G61" i="14"/>
  <c r="E61" i="14"/>
  <c r="C61" i="14"/>
  <c r="B61" i="14"/>
  <c r="K60" i="14"/>
  <c r="I60" i="14"/>
  <c r="G60" i="14"/>
  <c r="E60" i="14"/>
  <c r="C60" i="14"/>
  <c r="B60" i="14"/>
  <c r="K59" i="14"/>
  <c r="I59" i="14"/>
  <c r="G59" i="14"/>
  <c r="E59" i="14"/>
  <c r="C59" i="14"/>
  <c r="B59" i="14"/>
  <c r="K58" i="14"/>
  <c r="I58" i="14"/>
  <c r="G58" i="14"/>
  <c r="E58" i="14"/>
  <c r="C58" i="14"/>
  <c r="B58" i="14"/>
  <c r="K57" i="14"/>
  <c r="I57" i="14"/>
  <c r="G57" i="14"/>
  <c r="E57" i="14"/>
  <c r="C57" i="14"/>
  <c r="B57" i="14"/>
  <c r="K56" i="14"/>
  <c r="I56" i="14"/>
  <c r="G56" i="14"/>
  <c r="E56" i="14"/>
  <c r="C56" i="14"/>
  <c r="B56" i="14"/>
  <c r="K55" i="14"/>
  <c r="I55" i="14"/>
  <c r="G55" i="14"/>
  <c r="E55" i="14"/>
  <c r="C55" i="14"/>
  <c r="M54" i="14"/>
  <c r="K54" i="14"/>
  <c r="I54" i="14"/>
  <c r="G54" i="14"/>
  <c r="E54" i="14"/>
  <c r="C54" i="14"/>
  <c r="B53" i="14"/>
  <c r="A52" i="14"/>
  <c r="K49" i="14"/>
  <c r="I49" i="14"/>
  <c r="G49" i="14"/>
  <c r="E49" i="14"/>
  <c r="C49" i="14"/>
  <c r="B49" i="14"/>
  <c r="K48" i="14"/>
  <c r="I48" i="14"/>
  <c r="G48" i="14"/>
  <c r="E48" i="14"/>
  <c r="C48" i="14"/>
  <c r="B48" i="14"/>
  <c r="K47" i="14"/>
  <c r="I47" i="14"/>
  <c r="G47" i="14"/>
  <c r="E47" i="14"/>
  <c r="C47" i="14"/>
  <c r="B47" i="14"/>
  <c r="K46" i="14"/>
  <c r="I46" i="14"/>
  <c r="G46" i="14"/>
  <c r="E46" i="14"/>
  <c r="C46" i="14"/>
  <c r="B46" i="14"/>
  <c r="K45" i="14"/>
  <c r="I45" i="14"/>
  <c r="G45" i="14"/>
  <c r="E45" i="14"/>
  <c r="C45" i="14"/>
  <c r="B45" i="14"/>
  <c r="K44" i="14"/>
  <c r="I44" i="14"/>
  <c r="G44" i="14"/>
  <c r="E44" i="14"/>
  <c r="C44" i="14"/>
  <c r="B44" i="14"/>
  <c r="K43" i="14"/>
  <c r="I43" i="14"/>
  <c r="G43" i="14"/>
  <c r="E43" i="14"/>
  <c r="C43" i="14"/>
  <c r="B43" i="14"/>
  <c r="K42" i="14"/>
  <c r="I42" i="14"/>
  <c r="G42" i="14"/>
  <c r="E42" i="14"/>
  <c r="C42" i="14"/>
  <c r="B42" i="14"/>
  <c r="K41" i="14"/>
  <c r="I41" i="14"/>
  <c r="G41" i="14"/>
  <c r="E41" i="14"/>
  <c r="C41" i="14"/>
  <c r="B41" i="14"/>
  <c r="K40" i="14"/>
  <c r="I40" i="14"/>
  <c r="G40" i="14"/>
  <c r="E40" i="14"/>
  <c r="C40" i="14"/>
  <c r="B40" i="14"/>
  <c r="K39" i="14"/>
  <c r="I39" i="14"/>
  <c r="G39" i="14"/>
  <c r="E39" i="14"/>
  <c r="C39" i="14"/>
  <c r="M38" i="14"/>
  <c r="K38" i="14"/>
  <c r="I38" i="14"/>
  <c r="G38" i="14"/>
  <c r="E38" i="14"/>
  <c r="C38" i="14"/>
  <c r="B37" i="14"/>
  <c r="A36" i="14"/>
  <c r="K33" i="14"/>
  <c r="I33" i="14"/>
  <c r="G33" i="14"/>
  <c r="E33" i="14"/>
  <c r="C33" i="14"/>
  <c r="B33" i="14"/>
  <c r="K32" i="14"/>
  <c r="I32" i="14"/>
  <c r="G32" i="14"/>
  <c r="E32" i="14"/>
  <c r="C32" i="14"/>
  <c r="B32" i="14"/>
  <c r="K31" i="14"/>
  <c r="I31" i="14"/>
  <c r="G31" i="14"/>
  <c r="E31" i="14"/>
  <c r="C31" i="14"/>
  <c r="B31" i="14"/>
  <c r="K30" i="14"/>
  <c r="I30" i="14"/>
  <c r="G30" i="14"/>
  <c r="E30" i="14"/>
  <c r="C30" i="14"/>
  <c r="B30" i="14"/>
  <c r="K29" i="14"/>
  <c r="I29" i="14"/>
  <c r="G29" i="14"/>
  <c r="E29" i="14"/>
  <c r="C29" i="14"/>
  <c r="B29" i="14"/>
  <c r="K28" i="14"/>
  <c r="I28" i="14"/>
  <c r="G28" i="14"/>
  <c r="E28" i="14"/>
  <c r="C28" i="14"/>
  <c r="B28" i="14"/>
  <c r="K27" i="14"/>
  <c r="I27" i="14"/>
  <c r="G27" i="14"/>
  <c r="E27" i="14"/>
  <c r="C27" i="14"/>
  <c r="B27" i="14"/>
  <c r="K26" i="14"/>
  <c r="I26" i="14"/>
  <c r="G26" i="14"/>
  <c r="E26" i="14"/>
  <c r="C26" i="14"/>
  <c r="B26" i="14"/>
  <c r="K25" i="14"/>
  <c r="I25" i="14"/>
  <c r="G25" i="14"/>
  <c r="E25" i="14"/>
  <c r="C25" i="14"/>
  <c r="B25" i="14"/>
  <c r="K24" i="14"/>
  <c r="I24" i="14"/>
  <c r="G24" i="14"/>
  <c r="E24" i="14"/>
  <c r="C24" i="14"/>
  <c r="B24" i="14"/>
  <c r="K23" i="14"/>
  <c r="I23" i="14"/>
  <c r="G23" i="14"/>
  <c r="E23" i="14"/>
  <c r="C23" i="14"/>
  <c r="M22" i="14"/>
  <c r="K22" i="14"/>
  <c r="I22" i="14"/>
  <c r="G22" i="14"/>
  <c r="E22" i="14"/>
  <c r="C22" i="14"/>
  <c r="B21" i="14"/>
  <c r="A20" i="14"/>
  <c r="K17" i="14"/>
  <c r="I17" i="14"/>
  <c r="G17" i="14"/>
  <c r="E17" i="14"/>
  <c r="C17" i="14"/>
  <c r="B17" i="14"/>
  <c r="A17" i="14"/>
  <c r="K16" i="14"/>
  <c r="I16" i="14"/>
  <c r="G16" i="14"/>
  <c r="E16" i="14"/>
  <c r="C16" i="14"/>
  <c r="B16" i="14"/>
  <c r="A16" i="14"/>
  <c r="K15" i="14"/>
  <c r="I15" i="14"/>
  <c r="G15" i="14"/>
  <c r="E15" i="14"/>
  <c r="C15" i="14"/>
  <c r="B15" i="14"/>
  <c r="A15" i="14"/>
  <c r="K14" i="14"/>
  <c r="I14" i="14"/>
  <c r="G14" i="14"/>
  <c r="E14" i="14"/>
  <c r="C14" i="14"/>
  <c r="B14" i="14"/>
  <c r="A14" i="14"/>
  <c r="K13" i="14"/>
  <c r="I13" i="14"/>
  <c r="G13" i="14"/>
  <c r="E13" i="14"/>
  <c r="C13" i="14"/>
  <c r="B13" i="14"/>
  <c r="A13" i="14"/>
  <c r="K12" i="14"/>
  <c r="I12" i="14"/>
  <c r="G12" i="14"/>
  <c r="E12" i="14"/>
  <c r="C12" i="14"/>
  <c r="B12" i="14"/>
  <c r="A12" i="14"/>
  <c r="K11" i="14"/>
  <c r="I11" i="14"/>
  <c r="G11" i="14"/>
  <c r="E11" i="14"/>
  <c r="C11" i="14"/>
  <c r="B11" i="14"/>
  <c r="A11" i="14"/>
  <c r="K10" i="14"/>
  <c r="I10" i="14"/>
  <c r="G10" i="14"/>
  <c r="E10" i="14"/>
  <c r="C10" i="14"/>
  <c r="B10" i="14"/>
  <c r="A10" i="14"/>
  <c r="K9" i="14"/>
  <c r="I9" i="14"/>
  <c r="G9" i="14"/>
  <c r="E9" i="14"/>
  <c r="C9" i="14"/>
  <c r="B9" i="14"/>
  <c r="A9" i="14"/>
  <c r="K8" i="14"/>
  <c r="I8" i="14"/>
  <c r="G8" i="14"/>
  <c r="E8" i="14"/>
  <c r="C8" i="14"/>
  <c r="B8" i="14"/>
  <c r="A8" i="14"/>
  <c r="B5" i="14"/>
  <c r="A4" i="14"/>
  <c r="B89" i="13"/>
  <c r="C89" i="13" s="1"/>
  <c r="B85" i="13"/>
  <c r="A84" i="13"/>
  <c r="K80" i="13"/>
  <c r="B78" i="13"/>
  <c r="B76" i="13"/>
  <c r="A75" i="13"/>
  <c r="H68" i="13"/>
  <c r="K65" i="13"/>
  <c r="I65" i="13"/>
  <c r="G65" i="13"/>
  <c r="E65" i="13"/>
  <c r="C65" i="13"/>
  <c r="B65" i="13"/>
  <c r="K64" i="13"/>
  <c r="I64" i="13"/>
  <c r="G64" i="13"/>
  <c r="E64" i="13"/>
  <c r="C64" i="13"/>
  <c r="B64" i="13"/>
  <c r="K63" i="13"/>
  <c r="I63" i="13"/>
  <c r="G63" i="13"/>
  <c r="E63" i="13"/>
  <c r="C63" i="13"/>
  <c r="B63" i="13"/>
  <c r="K62" i="13"/>
  <c r="I62" i="13"/>
  <c r="G62" i="13"/>
  <c r="E62" i="13"/>
  <c r="C62" i="13"/>
  <c r="B62" i="13"/>
  <c r="K61" i="13"/>
  <c r="I61" i="13"/>
  <c r="G61" i="13"/>
  <c r="E61" i="13"/>
  <c r="C61" i="13"/>
  <c r="B61" i="13"/>
  <c r="K60" i="13"/>
  <c r="I60" i="13"/>
  <c r="G60" i="13"/>
  <c r="E60" i="13"/>
  <c r="C60" i="13"/>
  <c r="B60" i="13"/>
  <c r="K59" i="13"/>
  <c r="I59" i="13"/>
  <c r="G59" i="13"/>
  <c r="E59" i="13"/>
  <c r="C59" i="13"/>
  <c r="B59" i="13"/>
  <c r="K58" i="13"/>
  <c r="I58" i="13"/>
  <c r="G58" i="13"/>
  <c r="E58" i="13"/>
  <c r="C58" i="13"/>
  <c r="B58" i="13"/>
  <c r="K57" i="13"/>
  <c r="I57" i="13"/>
  <c r="G57" i="13"/>
  <c r="E57" i="13"/>
  <c r="C57" i="13"/>
  <c r="B57" i="13"/>
  <c r="K56" i="13"/>
  <c r="I56" i="13"/>
  <c r="G56" i="13"/>
  <c r="E56" i="13"/>
  <c r="C56" i="13"/>
  <c r="B56" i="13"/>
  <c r="K55" i="13"/>
  <c r="I55" i="13"/>
  <c r="G55" i="13"/>
  <c r="E55" i="13"/>
  <c r="C55" i="13"/>
  <c r="M54" i="13"/>
  <c r="K54" i="13"/>
  <c r="I54" i="13"/>
  <c r="G54" i="13"/>
  <c r="E54" i="13"/>
  <c r="C54" i="13"/>
  <c r="B53" i="13"/>
  <c r="A52" i="13"/>
  <c r="K49" i="13"/>
  <c r="I49" i="13"/>
  <c r="G49" i="13"/>
  <c r="E49" i="13"/>
  <c r="C49" i="13"/>
  <c r="B49" i="13"/>
  <c r="K48" i="13"/>
  <c r="I48" i="13"/>
  <c r="G48" i="13"/>
  <c r="E48" i="13"/>
  <c r="C48" i="13"/>
  <c r="B48" i="13"/>
  <c r="K47" i="13"/>
  <c r="I47" i="13"/>
  <c r="G47" i="13"/>
  <c r="E47" i="13"/>
  <c r="C47" i="13"/>
  <c r="B47" i="13"/>
  <c r="K46" i="13"/>
  <c r="I46" i="13"/>
  <c r="G46" i="13"/>
  <c r="E46" i="13"/>
  <c r="C46" i="13"/>
  <c r="B46" i="13"/>
  <c r="K45" i="13"/>
  <c r="I45" i="13"/>
  <c r="G45" i="13"/>
  <c r="E45" i="13"/>
  <c r="C45" i="13"/>
  <c r="B45" i="13"/>
  <c r="K44" i="13"/>
  <c r="I44" i="13"/>
  <c r="G44" i="13"/>
  <c r="E44" i="13"/>
  <c r="C44" i="13"/>
  <c r="B44" i="13"/>
  <c r="K43" i="13"/>
  <c r="I43" i="13"/>
  <c r="G43" i="13"/>
  <c r="E43" i="13"/>
  <c r="C43" i="13"/>
  <c r="B43" i="13"/>
  <c r="K42" i="13"/>
  <c r="I42" i="13"/>
  <c r="G42" i="13"/>
  <c r="E42" i="13"/>
  <c r="C42" i="13"/>
  <c r="B42" i="13"/>
  <c r="K41" i="13"/>
  <c r="I41" i="13"/>
  <c r="G41" i="13"/>
  <c r="E41" i="13"/>
  <c r="C41" i="13"/>
  <c r="B41" i="13"/>
  <c r="K40" i="13"/>
  <c r="I40" i="13"/>
  <c r="G40" i="13"/>
  <c r="E40" i="13"/>
  <c r="C40" i="13"/>
  <c r="B40" i="13"/>
  <c r="K39" i="13"/>
  <c r="I39" i="13"/>
  <c r="G39" i="13"/>
  <c r="E39" i="13"/>
  <c r="C39" i="13"/>
  <c r="M38" i="13"/>
  <c r="K38" i="13"/>
  <c r="I38" i="13"/>
  <c r="G38" i="13"/>
  <c r="E38" i="13"/>
  <c r="C38" i="13"/>
  <c r="B37" i="13"/>
  <c r="A36" i="13"/>
  <c r="K33" i="13"/>
  <c r="I33" i="13"/>
  <c r="G33" i="13"/>
  <c r="E33" i="13"/>
  <c r="C33" i="13"/>
  <c r="B33" i="13"/>
  <c r="K32" i="13"/>
  <c r="I32" i="13"/>
  <c r="G32" i="13"/>
  <c r="E32" i="13"/>
  <c r="C32" i="13"/>
  <c r="B32" i="13"/>
  <c r="K31" i="13"/>
  <c r="I31" i="13"/>
  <c r="G31" i="13"/>
  <c r="E31" i="13"/>
  <c r="C31" i="13"/>
  <c r="B31" i="13"/>
  <c r="K30" i="13"/>
  <c r="I30" i="13"/>
  <c r="G30" i="13"/>
  <c r="E30" i="13"/>
  <c r="C30" i="13"/>
  <c r="B30" i="13"/>
  <c r="K29" i="13"/>
  <c r="I29" i="13"/>
  <c r="G29" i="13"/>
  <c r="E29" i="13"/>
  <c r="C29" i="13"/>
  <c r="B29" i="13"/>
  <c r="K28" i="13"/>
  <c r="I28" i="13"/>
  <c r="G28" i="13"/>
  <c r="E28" i="13"/>
  <c r="C28" i="13"/>
  <c r="B28" i="13"/>
  <c r="K27" i="13"/>
  <c r="I27" i="13"/>
  <c r="G27" i="13"/>
  <c r="E27" i="13"/>
  <c r="C27" i="13"/>
  <c r="B27" i="13"/>
  <c r="K26" i="13"/>
  <c r="I26" i="13"/>
  <c r="G26" i="13"/>
  <c r="E26" i="13"/>
  <c r="C26" i="13"/>
  <c r="B26" i="13"/>
  <c r="K25" i="13"/>
  <c r="I25" i="13"/>
  <c r="G25" i="13"/>
  <c r="E25" i="13"/>
  <c r="C25" i="13"/>
  <c r="B25" i="13"/>
  <c r="K24" i="13"/>
  <c r="I24" i="13"/>
  <c r="G24" i="13"/>
  <c r="E24" i="13"/>
  <c r="C24" i="13"/>
  <c r="B24" i="13"/>
  <c r="K23" i="13"/>
  <c r="I23" i="13"/>
  <c r="G23" i="13"/>
  <c r="E23" i="13"/>
  <c r="C23" i="13"/>
  <c r="M22" i="13"/>
  <c r="K22" i="13"/>
  <c r="I22" i="13"/>
  <c r="G22" i="13"/>
  <c r="E22" i="13"/>
  <c r="C22" i="13"/>
  <c r="B21" i="13"/>
  <c r="A20" i="13"/>
  <c r="K17" i="13"/>
  <c r="I17" i="13"/>
  <c r="G17" i="13"/>
  <c r="E17" i="13"/>
  <c r="C17" i="13"/>
  <c r="B17" i="13"/>
  <c r="A17" i="13"/>
  <c r="K16" i="13"/>
  <c r="I16" i="13"/>
  <c r="G16" i="13"/>
  <c r="E16" i="13"/>
  <c r="C16" i="13"/>
  <c r="B16" i="13"/>
  <c r="A16" i="13"/>
  <c r="K15" i="13"/>
  <c r="I15" i="13"/>
  <c r="G15" i="13"/>
  <c r="E15" i="13"/>
  <c r="C15" i="13"/>
  <c r="B15" i="13"/>
  <c r="A15" i="13"/>
  <c r="K14" i="13"/>
  <c r="I14" i="13"/>
  <c r="G14" i="13"/>
  <c r="E14" i="13"/>
  <c r="C14" i="13"/>
  <c r="B14" i="13"/>
  <c r="A14" i="13"/>
  <c r="K13" i="13"/>
  <c r="I13" i="13"/>
  <c r="G13" i="13"/>
  <c r="E13" i="13"/>
  <c r="C13" i="13"/>
  <c r="B13" i="13"/>
  <c r="A13" i="13"/>
  <c r="K12" i="13"/>
  <c r="I12" i="13"/>
  <c r="G12" i="13"/>
  <c r="E12" i="13"/>
  <c r="C12" i="13"/>
  <c r="B12" i="13"/>
  <c r="A12" i="13"/>
  <c r="K11" i="13"/>
  <c r="I11" i="13"/>
  <c r="G11" i="13"/>
  <c r="E11" i="13"/>
  <c r="C11" i="13"/>
  <c r="B11" i="13"/>
  <c r="A11" i="13"/>
  <c r="K10" i="13"/>
  <c r="I10" i="13"/>
  <c r="G10" i="13"/>
  <c r="E10" i="13"/>
  <c r="C10" i="13"/>
  <c r="B10" i="13"/>
  <c r="A10" i="13"/>
  <c r="K9" i="13"/>
  <c r="I9" i="13"/>
  <c r="G9" i="13"/>
  <c r="E9" i="13"/>
  <c r="C9" i="13"/>
  <c r="B9" i="13"/>
  <c r="A9" i="13"/>
  <c r="K8" i="13"/>
  <c r="I8" i="13"/>
  <c r="G8" i="13"/>
  <c r="E8" i="13"/>
  <c r="C8" i="13"/>
  <c r="B8" i="13"/>
  <c r="A8" i="13"/>
  <c r="B5" i="13"/>
  <c r="A4" i="13"/>
  <c r="H68" i="10"/>
  <c r="H68" i="1"/>
  <c r="B89" i="10"/>
  <c r="C89" i="10" s="1"/>
  <c r="B85" i="10"/>
  <c r="A84" i="10"/>
  <c r="K80" i="10"/>
  <c r="B78" i="10"/>
  <c r="B76" i="10"/>
  <c r="A75" i="10"/>
  <c r="K65" i="10"/>
  <c r="I65" i="10"/>
  <c r="G65" i="10"/>
  <c r="E65" i="10"/>
  <c r="C65" i="10"/>
  <c r="B65" i="10"/>
  <c r="K64" i="10"/>
  <c r="I64" i="10"/>
  <c r="G64" i="10"/>
  <c r="E64" i="10"/>
  <c r="C64" i="10"/>
  <c r="B64" i="10"/>
  <c r="K63" i="10"/>
  <c r="I63" i="10"/>
  <c r="G63" i="10"/>
  <c r="E63" i="10"/>
  <c r="C63" i="10"/>
  <c r="B63" i="10"/>
  <c r="K62" i="10"/>
  <c r="I62" i="10"/>
  <c r="G62" i="10"/>
  <c r="E62" i="10"/>
  <c r="C62" i="10"/>
  <c r="B62" i="10"/>
  <c r="K61" i="10"/>
  <c r="I61" i="10"/>
  <c r="G61" i="10"/>
  <c r="E61" i="10"/>
  <c r="C61" i="10"/>
  <c r="B61" i="10"/>
  <c r="K60" i="10"/>
  <c r="I60" i="10"/>
  <c r="G60" i="10"/>
  <c r="E60" i="10"/>
  <c r="C60" i="10"/>
  <c r="B60" i="10"/>
  <c r="K59" i="10"/>
  <c r="I59" i="10"/>
  <c r="G59" i="10"/>
  <c r="E59" i="10"/>
  <c r="C59" i="10"/>
  <c r="B59" i="10"/>
  <c r="K58" i="10"/>
  <c r="I58" i="10"/>
  <c r="G58" i="10"/>
  <c r="E58" i="10"/>
  <c r="C58" i="10"/>
  <c r="B58" i="10"/>
  <c r="K57" i="10"/>
  <c r="I57" i="10"/>
  <c r="G57" i="10"/>
  <c r="E57" i="10"/>
  <c r="C57" i="10"/>
  <c r="B57" i="10"/>
  <c r="K56" i="10"/>
  <c r="I56" i="10"/>
  <c r="G56" i="10"/>
  <c r="E56" i="10"/>
  <c r="C56" i="10"/>
  <c r="B56" i="10"/>
  <c r="K55" i="10"/>
  <c r="I55" i="10"/>
  <c r="G55" i="10"/>
  <c r="E55" i="10"/>
  <c r="C55" i="10"/>
  <c r="M54" i="10"/>
  <c r="K54" i="10"/>
  <c r="I54" i="10"/>
  <c r="G54" i="10"/>
  <c r="E54" i="10"/>
  <c r="C54" i="10"/>
  <c r="B53" i="10"/>
  <c r="A52" i="10"/>
  <c r="K49" i="10"/>
  <c r="I49" i="10"/>
  <c r="G49" i="10"/>
  <c r="E49" i="10"/>
  <c r="C49" i="10"/>
  <c r="B49" i="10"/>
  <c r="K48" i="10"/>
  <c r="I48" i="10"/>
  <c r="G48" i="10"/>
  <c r="E48" i="10"/>
  <c r="C48" i="10"/>
  <c r="B48" i="10"/>
  <c r="K47" i="10"/>
  <c r="I47" i="10"/>
  <c r="G47" i="10"/>
  <c r="E47" i="10"/>
  <c r="C47" i="10"/>
  <c r="B47" i="10"/>
  <c r="K46" i="10"/>
  <c r="I46" i="10"/>
  <c r="G46" i="10"/>
  <c r="E46" i="10"/>
  <c r="C46" i="10"/>
  <c r="B46" i="10"/>
  <c r="K45" i="10"/>
  <c r="I45" i="10"/>
  <c r="G45" i="10"/>
  <c r="E45" i="10"/>
  <c r="C45" i="10"/>
  <c r="B45" i="10"/>
  <c r="K44" i="10"/>
  <c r="I44" i="10"/>
  <c r="G44" i="10"/>
  <c r="E44" i="10"/>
  <c r="C44" i="10"/>
  <c r="B44" i="10"/>
  <c r="K43" i="10"/>
  <c r="I43" i="10"/>
  <c r="G43" i="10"/>
  <c r="E43" i="10"/>
  <c r="C43" i="10"/>
  <c r="B43" i="10"/>
  <c r="K42" i="10"/>
  <c r="I42" i="10"/>
  <c r="G42" i="10"/>
  <c r="E42" i="10"/>
  <c r="C42" i="10"/>
  <c r="B42" i="10"/>
  <c r="K41" i="10"/>
  <c r="I41" i="10"/>
  <c r="G41" i="10"/>
  <c r="E41" i="10"/>
  <c r="C41" i="10"/>
  <c r="B41" i="10"/>
  <c r="K40" i="10"/>
  <c r="I40" i="10"/>
  <c r="G40" i="10"/>
  <c r="E40" i="10"/>
  <c r="C40" i="10"/>
  <c r="B40" i="10"/>
  <c r="K39" i="10"/>
  <c r="I39" i="10"/>
  <c r="G39" i="10"/>
  <c r="E39" i="10"/>
  <c r="C39" i="10"/>
  <c r="M38" i="10"/>
  <c r="K38" i="10"/>
  <c r="I38" i="10"/>
  <c r="G38" i="10"/>
  <c r="E38" i="10"/>
  <c r="C38" i="10"/>
  <c r="B37" i="10"/>
  <c r="A36" i="10"/>
  <c r="K33" i="10"/>
  <c r="I33" i="10"/>
  <c r="G33" i="10"/>
  <c r="E33" i="10"/>
  <c r="C33" i="10"/>
  <c r="B33" i="10"/>
  <c r="K32" i="10"/>
  <c r="I32" i="10"/>
  <c r="G32" i="10"/>
  <c r="E32" i="10"/>
  <c r="C32" i="10"/>
  <c r="B32" i="10"/>
  <c r="K31" i="10"/>
  <c r="I31" i="10"/>
  <c r="G31" i="10"/>
  <c r="E31" i="10"/>
  <c r="C31" i="10"/>
  <c r="B31" i="10"/>
  <c r="K30" i="10"/>
  <c r="I30" i="10"/>
  <c r="G30" i="10"/>
  <c r="E30" i="10"/>
  <c r="C30" i="10"/>
  <c r="B30" i="10"/>
  <c r="K29" i="10"/>
  <c r="I29" i="10"/>
  <c r="G29" i="10"/>
  <c r="E29" i="10"/>
  <c r="C29" i="10"/>
  <c r="B29" i="10"/>
  <c r="K28" i="10"/>
  <c r="I28" i="10"/>
  <c r="G28" i="10"/>
  <c r="E28" i="10"/>
  <c r="C28" i="10"/>
  <c r="B28" i="10"/>
  <c r="K27" i="10"/>
  <c r="I27" i="10"/>
  <c r="G27" i="10"/>
  <c r="E27" i="10"/>
  <c r="C27" i="10"/>
  <c r="B27" i="10"/>
  <c r="K26" i="10"/>
  <c r="I26" i="10"/>
  <c r="G26" i="10"/>
  <c r="E26" i="10"/>
  <c r="C26" i="10"/>
  <c r="B26" i="10"/>
  <c r="K25" i="10"/>
  <c r="I25" i="10"/>
  <c r="G25" i="10"/>
  <c r="E25" i="10"/>
  <c r="C25" i="10"/>
  <c r="B25" i="10"/>
  <c r="K24" i="10"/>
  <c r="I24" i="10"/>
  <c r="G24" i="10"/>
  <c r="E24" i="10"/>
  <c r="C24" i="10"/>
  <c r="B24" i="10"/>
  <c r="K23" i="10"/>
  <c r="I23" i="10"/>
  <c r="G23" i="10"/>
  <c r="E23" i="10"/>
  <c r="C23" i="10"/>
  <c r="M22" i="10"/>
  <c r="K22" i="10"/>
  <c r="I22" i="10"/>
  <c r="G22" i="10"/>
  <c r="E22" i="10"/>
  <c r="C22" i="10"/>
  <c r="B21" i="10"/>
  <c r="A20" i="10"/>
  <c r="K17" i="10"/>
  <c r="I17" i="10"/>
  <c r="G17" i="10"/>
  <c r="E17" i="10"/>
  <c r="C17" i="10"/>
  <c r="B17" i="10"/>
  <c r="A17" i="10"/>
  <c r="K16" i="10"/>
  <c r="I16" i="10"/>
  <c r="G16" i="10"/>
  <c r="E16" i="10"/>
  <c r="C16" i="10"/>
  <c r="B16" i="10"/>
  <c r="A16" i="10"/>
  <c r="K15" i="10"/>
  <c r="I15" i="10"/>
  <c r="G15" i="10"/>
  <c r="E15" i="10"/>
  <c r="C15" i="10"/>
  <c r="B15" i="10"/>
  <c r="A15" i="10"/>
  <c r="K14" i="10"/>
  <c r="I14" i="10"/>
  <c r="G14" i="10"/>
  <c r="E14" i="10"/>
  <c r="C14" i="10"/>
  <c r="B14" i="10"/>
  <c r="A14" i="10"/>
  <c r="K13" i="10"/>
  <c r="I13" i="10"/>
  <c r="G13" i="10"/>
  <c r="E13" i="10"/>
  <c r="C13" i="10"/>
  <c r="B13" i="10"/>
  <c r="A13" i="10"/>
  <c r="K12" i="10"/>
  <c r="I12" i="10"/>
  <c r="G12" i="10"/>
  <c r="E12" i="10"/>
  <c r="C12" i="10"/>
  <c r="B12" i="10"/>
  <c r="A12" i="10"/>
  <c r="K11" i="10"/>
  <c r="I11" i="10"/>
  <c r="G11" i="10"/>
  <c r="E11" i="10"/>
  <c r="C11" i="10"/>
  <c r="B11" i="10"/>
  <c r="A11" i="10"/>
  <c r="K10" i="10"/>
  <c r="I10" i="10"/>
  <c r="G10" i="10"/>
  <c r="E10" i="10"/>
  <c r="C10" i="10"/>
  <c r="B10" i="10"/>
  <c r="A10" i="10"/>
  <c r="K9" i="10"/>
  <c r="I9" i="10"/>
  <c r="G9" i="10"/>
  <c r="E9" i="10"/>
  <c r="C9" i="10"/>
  <c r="B9" i="10"/>
  <c r="A9" i="10"/>
  <c r="K8" i="10"/>
  <c r="I8" i="10"/>
  <c r="G8" i="10"/>
  <c r="E8" i="10"/>
  <c r="C8" i="10"/>
  <c r="B8" i="10"/>
  <c r="A8" i="10"/>
  <c r="B5" i="10"/>
  <c r="A4" i="10"/>
  <c r="H57" i="2"/>
  <c r="H58" i="2"/>
  <c r="H59" i="2"/>
  <c r="H60" i="2"/>
  <c r="H61" i="2"/>
  <c r="H62" i="2"/>
  <c r="H63" i="2"/>
  <c r="H64" i="2"/>
  <c r="H65" i="2"/>
  <c r="H56" i="2"/>
  <c r="H47" i="2"/>
  <c r="H48" i="2"/>
  <c r="H49" i="2"/>
  <c r="H31" i="2"/>
  <c r="H32" i="2"/>
  <c r="H33" i="2"/>
  <c r="C8" i="1"/>
  <c r="A75" i="1"/>
  <c r="L17" i="14" l="1"/>
  <c r="J17" i="14"/>
  <c r="H17" i="14"/>
  <c r="F17" i="14"/>
  <c r="D17" i="14"/>
  <c r="L16" i="14"/>
  <c r="J16" i="14"/>
  <c r="H16" i="14"/>
  <c r="F16" i="14"/>
  <c r="D16" i="14"/>
  <c r="L15" i="14"/>
  <c r="J15" i="14"/>
  <c r="H15" i="14"/>
  <c r="F15" i="14"/>
  <c r="D15" i="14"/>
  <c r="L14" i="14"/>
  <c r="J14" i="14"/>
  <c r="H14" i="14"/>
  <c r="F14" i="14"/>
  <c r="D14" i="14"/>
  <c r="L13" i="14"/>
  <c r="J13" i="14"/>
  <c r="H13" i="14"/>
  <c r="F13" i="14"/>
  <c r="D13" i="14"/>
  <c r="L12" i="14"/>
  <c r="J12" i="14"/>
  <c r="H12" i="14"/>
  <c r="F12" i="14"/>
  <c r="D12" i="14"/>
  <c r="L11" i="14"/>
  <c r="J11" i="14"/>
  <c r="H11" i="14"/>
  <c r="F11" i="14"/>
  <c r="D11" i="14"/>
  <c r="L10" i="14"/>
  <c r="J10" i="14"/>
  <c r="H10" i="14"/>
  <c r="F10" i="14"/>
  <c r="D10" i="14"/>
  <c r="L9" i="14"/>
  <c r="J9" i="14"/>
  <c r="H9" i="14"/>
  <c r="F9" i="14"/>
  <c r="D9" i="14"/>
  <c r="L8" i="14"/>
  <c r="J8" i="14"/>
  <c r="H8" i="14"/>
  <c r="F8" i="14"/>
  <c r="D8" i="14"/>
  <c r="B18" i="14"/>
  <c r="O8" i="14"/>
  <c r="N8" i="14" s="1"/>
  <c r="M8" i="14"/>
  <c r="O9" i="14"/>
  <c r="N9" i="14" s="1"/>
  <c r="M9" i="14"/>
  <c r="O10" i="14"/>
  <c r="N10" i="14" s="1"/>
  <c r="M10" i="14"/>
  <c r="O11" i="14"/>
  <c r="N11" i="14" s="1"/>
  <c r="M11" i="14"/>
  <c r="O12" i="14"/>
  <c r="N12" i="14" s="1"/>
  <c r="M12" i="14"/>
  <c r="O13" i="14"/>
  <c r="N13" i="14" s="1"/>
  <c r="M13" i="14"/>
  <c r="O14" i="14"/>
  <c r="N14" i="14" s="1"/>
  <c r="M14" i="14"/>
  <c r="O15" i="14"/>
  <c r="N15" i="14" s="1"/>
  <c r="M15" i="14"/>
  <c r="O16" i="14"/>
  <c r="N16" i="14" s="1"/>
  <c r="M16" i="14"/>
  <c r="O17" i="14"/>
  <c r="N17" i="14" s="1"/>
  <c r="M17" i="14"/>
  <c r="L33" i="14"/>
  <c r="J33" i="14"/>
  <c r="H33" i="14"/>
  <c r="F33" i="14"/>
  <c r="D33" i="14"/>
  <c r="L32" i="14"/>
  <c r="J32" i="14"/>
  <c r="H32" i="14"/>
  <c r="F32" i="14"/>
  <c r="D32" i="14"/>
  <c r="L31" i="14"/>
  <c r="J31" i="14"/>
  <c r="H31" i="14"/>
  <c r="F31" i="14"/>
  <c r="D31" i="14"/>
  <c r="L30" i="14"/>
  <c r="J30" i="14"/>
  <c r="H30" i="14"/>
  <c r="F30" i="14"/>
  <c r="D30" i="14"/>
  <c r="L29" i="14"/>
  <c r="J29" i="14"/>
  <c r="H29" i="14"/>
  <c r="F29" i="14"/>
  <c r="D29" i="14"/>
  <c r="L28" i="14"/>
  <c r="J28" i="14"/>
  <c r="H28" i="14"/>
  <c r="F28" i="14"/>
  <c r="D28" i="14"/>
  <c r="L27" i="14"/>
  <c r="J27" i="14"/>
  <c r="H27" i="14"/>
  <c r="F27" i="14"/>
  <c r="D27" i="14"/>
  <c r="L26" i="14"/>
  <c r="J26" i="14"/>
  <c r="H26" i="14"/>
  <c r="F26" i="14"/>
  <c r="D26" i="14"/>
  <c r="L25" i="14"/>
  <c r="J25" i="14"/>
  <c r="H25" i="14"/>
  <c r="F25" i="14"/>
  <c r="D25" i="14"/>
  <c r="L24" i="14"/>
  <c r="J24" i="14"/>
  <c r="H24" i="14"/>
  <c r="F24" i="14"/>
  <c r="D24" i="14"/>
  <c r="B34" i="14"/>
  <c r="O24" i="14"/>
  <c r="N24" i="14" s="1"/>
  <c r="M24" i="14"/>
  <c r="O25" i="14"/>
  <c r="N25" i="14" s="1"/>
  <c r="M25" i="14"/>
  <c r="O26" i="14"/>
  <c r="N26" i="14" s="1"/>
  <c r="M26" i="14"/>
  <c r="O27" i="14"/>
  <c r="N27" i="14" s="1"/>
  <c r="M27" i="14"/>
  <c r="O28" i="14"/>
  <c r="N28" i="14" s="1"/>
  <c r="M28" i="14"/>
  <c r="O29" i="14"/>
  <c r="N29" i="14" s="1"/>
  <c r="M29" i="14"/>
  <c r="O30" i="14"/>
  <c r="N30" i="14" s="1"/>
  <c r="M30" i="14"/>
  <c r="O31" i="14"/>
  <c r="N31" i="14" s="1"/>
  <c r="M31" i="14"/>
  <c r="O32" i="14"/>
  <c r="N32" i="14" s="1"/>
  <c r="M32" i="14"/>
  <c r="O33" i="14"/>
  <c r="N33" i="14" s="1"/>
  <c r="M33" i="14"/>
  <c r="L49" i="14"/>
  <c r="J49" i="14"/>
  <c r="H49" i="14"/>
  <c r="F49" i="14"/>
  <c r="D49" i="14"/>
  <c r="L48" i="14"/>
  <c r="J48" i="14"/>
  <c r="H48" i="14"/>
  <c r="F48" i="14"/>
  <c r="D48" i="14"/>
  <c r="L47" i="14"/>
  <c r="J47" i="14"/>
  <c r="H47" i="14"/>
  <c r="F47" i="14"/>
  <c r="D47" i="14"/>
  <c r="L46" i="14"/>
  <c r="J46" i="14"/>
  <c r="H46" i="14"/>
  <c r="F46" i="14"/>
  <c r="D46" i="14"/>
  <c r="L45" i="14"/>
  <c r="J45" i="14"/>
  <c r="H45" i="14"/>
  <c r="F45" i="14"/>
  <c r="D45" i="14"/>
  <c r="L44" i="14"/>
  <c r="J44" i="14"/>
  <c r="H44" i="14"/>
  <c r="F44" i="14"/>
  <c r="D44" i="14"/>
  <c r="L43" i="14"/>
  <c r="J43" i="14"/>
  <c r="H43" i="14"/>
  <c r="F43" i="14"/>
  <c r="D43" i="14"/>
  <c r="L42" i="14"/>
  <c r="J42" i="14"/>
  <c r="H42" i="14"/>
  <c r="F42" i="14"/>
  <c r="D42" i="14"/>
  <c r="L41" i="14"/>
  <c r="J41" i="14"/>
  <c r="H41" i="14"/>
  <c r="F41" i="14"/>
  <c r="D41" i="14"/>
  <c r="L40" i="14"/>
  <c r="J40" i="14"/>
  <c r="H40" i="14"/>
  <c r="F40" i="14"/>
  <c r="D40" i="14"/>
  <c r="B50" i="14"/>
  <c r="O40" i="14"/>
  <c r="N40" i="14" s="1"/>
  <c r="M40" i="14"/>
  <c r="O41" i="14"/>
  <c r="N41" i="14" s="1"/>
  <c r="M41" i="14"/>
  <c r="O42" i="14"/>
  <c r="N42" i="14" s="1"/>
  <c r="M42" i="14"/>
  <c r="O43" i="14"/>
  <c r="N43" i="14" s="1"/>
  <c r="M43" i="14"/>
  <c r="O44" i="14"/>
  <c r="N44" i="14" s="1"/>
  <c r="M44" i="14"/>
  <c r="O45" i="14"/>
  <c r="N45" i="14" s="1"/>
  <c r="M45" i="14"/>
  <c r="O46" i="14"/>
  <c r="N46" i="14" s="1"/>
  <c r="M46" i="14"/>
  <c r="O47" i="14"/>
  <c r="N47" i="14" s="1"/>
  <c r="M47" i="14"/>
  <c r="O48" i="14"/>
  <c r="N48" i="14" s="1"/>
  <c r="M48" i="14"/>
  <c r="O49" i="14"/>
  <c r="N49" i="14" s="1"/>
  <c r="M49" i="14"/>
  <c r="L65" i="14"/>
  <c r="J65" i="14"/>
  <c r="H65" i="14"/>
  <c r="F65" i="14"/>
  <c r="D65" i="14"/>
  <c r="L64" i="14"/>
  <c r="J64" i="14"/>
  <c r="H64" i="14"/>
  <c r="F64" i="14"/>
  <c r="D64" i="14"/>
  <c r="L63" i="14"/>
  <c r="J63" i="14"/>
  <c r="H63" i="14"/>
  <c r="F63" i="14"/>
  <c r="D63" i="14"/>
  <c r="L62" i="14"/>
  <c r="J62" i="14"/>
  <c r="H62" i="14"/>
  <c r="F62" i="14"/>
  <c r="D62" i="14"/>
  <c r="L61" i="14"/>
  <c r="J61" i="14"/>
  <c r="H61" i="14"/>
  <c r="F61" i="14"/>
  <c r="D61" i="14"/>
  <c r="L60" i="14"/>
  <c r="J60" i="14"/>
  <c r="H60" i="14"/>
  <c r="F60" i="14"/>
  <c r="D60" i="14"/>
  <c r="L59" i="14"/>
  <c r="J59" i="14"/>
  <c r="H59" i="14"/>
  <c r="F59" i="14"/>
  <c r="D59" i="14"/>
  <c r="L58" i="14"/>
  <c r="J58" i="14"/>
  <c r="H58" i="14"/>
  <c r="F58" i="14"/>
  <c r="D58" i="14"/>
  <c r="L57" i="14"/>
  <c r="J57" i="14"/>
  <c r="H57" i="14"/>
  <c r="F57" i="14"/>
  <c r="D57" i="14"/>
  <c r="L56" i="14"/>
  <c r="J56" i="14"/>
  <c r="H56" i="14"/>
  <c r="F56" i="14"/>
  <c r="D56" i="14"/>
  <c r="B66" i="14"/>
  <c r="O56" i="14"/>
  <c r="N56" i="14" s="1"/>
  <c r="M56" i="14"/>
  <c r="O57" i="14"/>
  <c r="N57" i="14" s="1"/>
  <c r="M57" i="14"/>
  <c r="O58" i="14"/>
  <c r="N58" i="14" s="1"/>
  <c r="M58" i="14"/>
  <c r="O59" i="14"/>
  <c r="N59" i="14" s="1"/>
  <c r="M59" i="14"/>
  <c r="O60" i="14"/>
  <c r="N60" i="14" s="1"/>
  <c r="M60" i="14"/>
  <c r="O61" i="14"/>
  <c r="N61" i="14" s="1"/>
  <c r="M61" i="14"/>
  <c r="O62" i="14"/>
  <c r="N62" i="14" s="1"/>
  <c r="M62" i="14"/>
  <c r="O63" i="14"/>
  <c r="N63" i="14" s="1"/>
  <c r="M63" i="14"/>
  <c r="O64" i="14"/>
  <c r="N64" i="14" s="1"/>
  <c r="M64" i="14"/>
  <c r="O65" i="14"/>
  <c r="N65" i="14" s="1"/>
  <c r="M65" i="14"/>
  <c r="C78" i="14"/>
  <c r="L17" i="13"/>
  <c r="J17" i="13"/>
  <c r="H17" i="13"/>
  <c r="F17" i="13"/>
  <c r="D17" i="13"/>
  <c r="L16" i="13"/>
  <c r="J16" i="13"/>
  <c r="H16" i="13"/>
  <c r="F16" i="13"/>
  <c r="D16" i="13"/>
  <c r="L15" i="13"/>
  <c r="J15" i="13"/>
  <c r="H15" i="13"/>
  <c r="F15" i="13"/>
  <c r="D15" i="13"/>
  <c r="L14" i="13"/>
  <c r="J14" i="13"/>
  <c r="H14" i="13"/>
  <c r="F14" i="13"/>
  <c r="D14" i="13"/>
  <c r="L13" i="13"/>
  <c r="J13" i="13"/>
  <c r="H13" i="13"/>
  <c r="F13" i="13"/>
  <c r="D13" i="13"/>
  <c r="L12" i="13"/>
  <c r="J12" i="13"/>
  <c r="H12" i="13"/>
  <c r="F12" i="13"/>
  <c r="D12" i="13"/>
  <c r="L11" i="13"/>
  <c r="J11" i="13"/>
  <c r="H11" i="13"/>
  <c r="F11" i="13"/>
  <c r="D11" i="13"/>
  <c r="L10" i="13"/>
  <c r="J10" i="13"/>
  <c r="H10" i="13"/>
  <c r="F10" i="13"/>
  <c r="D10" i="13"/>
  <c r="L9" i="13"/>
  <c r="J9" i="13"/>
  <c r="H9" i="13"/>
  <c r="F9" i="13"/>
  <c r="D9" i="13"/>
  <c r="L8" i="13"/>
  <c r="J8" i="13"/>
  <c r="H8" i="13"/>
  <c r="F8" i="13"/>
  <c r="D8" i="13"/>
  <c r="B18" i="13"/>
  <c r="O8" i="13"/>
  <c r="N8" i="13" s="1"/>
  <c r="M8" i="13"/>
  <c r="O9" i="13"/>
  <c r="N9" i="13" s="1"/>
  <c r="M9" i="13"/>
  <c r="O10" i="13"/>
  <c r="N10" i="13" s="1"/>
  <c r="M10" i="13"/>
  <c r="O11" i="13"/>
  <c r="N11" i="13" s="1"/>
  <c r="M11" i="13"/>
  <c r="O12" i="13"/>
  <c r="N12" i="13" s="1"/>
  <c r="M12" i="13"/>
  <c r="O13" i="13"/>
  <c r="N13" i="13" s="1"/>
  <c r="M13" i="13"/>
  <c r="O14" i="13"/>
  <c r="N14" i="13" s="1"/>
  <c r="M14" i="13"/>
  <c r="O15" i="13"/>
  <c r="N15" i="13" s="1"/>
  <c r="M15" i="13"/>
  <c r="O16" i="13"/>
  <c r="N16" i="13" s="1"/>
  <c r="M16" i="13"/>
  <c r="O17" i="13"/>
  <c r="N17" i="13" s="1"/>
  <c r="M17" i="13"/>
  <c r="L33" i="13"/>
  <c r="J33" i="13"/>
  <c r="H33" i="13"/>
  <c r="F33" i="13"/>
  <c r="D33" i="13"/>
  <c r="L32" i="13"/>
  <c r="J32" i="13"/>
  <c r="H32" i="13"/>
  <c r="F32" i="13"/>
  <c r="D32" i="13"/>
  <c r="L31" i="13"/>
  <c r="J31" i="13"/>
  <c r="H31" i="13"/>
  <c r="F31" i="13"/>
  <c r="D31" i="13"/>
  <c r="L30" i="13"/>
  <c r="J30" i="13"/>
  <c r="H30" i="13"/>
  <c r="F30" i="13"/>
  <c r="D30" i="13"/>
  <c r="L29" i="13"/>
  <c r="J29" i="13"/>
  <c r="H29" i="13"/>
  <c r="F29" i="13"/>
  <c r="D29" i="13"/>
  <c r="L28" i="13"/>
  <c r="J28" i="13"/>
  <c r="H28" i="13"/>
  <c r="F28" i="13"/>
  <c r="D28" i="13"/>
  <c r="L27" i="13"/>
  <c r="J27" i="13"/>
  <c r="H27" i="13"/>
  <c r="F27" i="13"/>
  <c r="D27" i="13"/>
  <c r="L26" i="13"/>
  <c r="J26" i="13"/>
  <c r="H26" i="13"/>
  <c r="F26" i="13"/>
  <c r="D26" i="13"/>
  <c r="L25" i="13"/>
  <c r="J25" i="13"/>
  <c r="H25" i="13"/>
  <c r="F25" i="13"/>
  <c r="D25" i="13"/>
  <c r="L24" i="13"/>
  <c r="J24" i="13"/>
  <c r="H24" i="13"/>
  <c r="F24" i="13"/>
  <c r="D24" i="13"/>
  <c r="B34" i="13"/>
  <c r="O24" i="13"/>
  <c r="N24" i="13" s="1"/>
  <c r="M24" i="13"/>
  <c r="O25" i="13"/>
  <c r="N25" i="13" s="1"/>
  <c r="M25" i="13"/>
  <c r="O26" i="13"/>
  <c r="N26" i="13" s="1"/>
  <c r="M26" i="13"/>
  <c r="O27" i="13"/>
  <c r="N27" i="13" s="1"/>
  <c r="M27" i="13"/>
  <c r="O28" i="13"/>
  <c r="N28" i="13" s="1"/>
  <c r="M28" i="13"/>
  <c r="O29" i="13"/>
  <c r="N29" i="13" s="1"/>
  <c r="M29" i="13"/>
  <c r="O30" i="13"/>
  <c r="N30" i="13" s="1"/>
  <c r="M30" i="13"/>
  <c r="O31" i="13"/>
  <c r="N31" i="13" s="1"/>
  <c r="M31" i="13"/>
  <c r="O32" i="13"/>
  <c r="N32" i="13" s="1"/>
  <c r="M32" i="13"/>
  <c r="O33" i="13"/>
  <c r="N33" i="13" s="1"/>
  <c r="M33" i="13"/>
  <c r="L49" i="13"/>
  <c r="J49" i="13"/>
  <c r="H49" i="13"/>
  <c r="F49" i="13"/>
  <c r="D49" i="13"/>
  <c r="L48" i="13"/>
  <c r="J48" i="13"/>
  <c r="H48" i="13"/>
  <c r="F48" i="13"/>
  <c r="D48" i="13"/>
  <c r="L47" i="13"/>
  <c r="J47" i="13"/>
  <c r="H47" i="13"/>
  <c r="F47" i="13"/>
  <c r="D47" i="13"/>
  <c r="L46" i="13"/>
  <c r="J46" i="13"/>
  <c r="H46" i="13"/>
  <c r="F46" i="13"/>
  <c r="D46" i="13"/>
  <c r="L45" i="13"/>
  <c r="J45" i="13"/>
  <c r="H45" i="13"/>
  <c r="F45" i="13"/>
  <c r="D45" i="13"/>
  <c r="L44" i="13"/>
  <c r="J44" i="13"/>
  <c r="H44" i="13"/>
  <c r="F44" i="13"/>
  <c r="D44" i="13"/>
  <c r="L43" i="13"/>
  <c r="J43" i="13"/>
  <c r="H43" i="13"/>
  <c r="F43" i="13"/>
  <c r="D43" i="13"/>
  <c r="L42" i="13"/>
  <c r="J42" i="13"/>
  <c r="H42" i="13"/>
  <c r="F42" i="13"/>
  <c r="D42" i="13"/>
  <c r="L41" i="13"/>
  <c r="J41" i="13"/>
  <c r="H41" i="13"/>
  <c r="F41" i="13"/>
  <c r="D41" i="13"/>
  <c r="L40" i="13"/>
  <c r="J40" i="13"/>
  <c r="H40" i="13"/>
  <c r="F40" i="13"/>
  <c r="D40" i="13"/>
  <c r="B50" i="13"/>
  <c r="O40" i="13"/>
  <c r="N40" i="13" s="1"/>
  <c r="M40" i="13"/>
  <c r="O41" i="13"/>
  <c r="N41" i="13" s="1"/>
  <c r="M41" i="13"/>
  <c r="O42" i="13"/>
  <c r="N42" i="13" s="1"/>
  <c r="M42" i="13"/>
  <c r="O43" i="13"/>
  <c r="N43" i="13" s="1"/>
  <c r="M43" i="13"/>
  <c r="O44" i="13"/>
  <c r="N44" i="13" s="1"/>
  <c r="M44" i="13"/>
  <c r="O45" i="13"/>
  <c r="N45" i="13" s="1"/>
  <c r="M45" i="13"/>
  <c r="O46" i="13"/>
  <c r="N46" i="13" s="1"/>
  <c r="M46" i="13"/>
  <c r="O47" i="13"/>
  <c r="N47" i="13" s="1"/>
  <c r="M47" i="13"/>
  <c r="O48" i="13"/>
  <c r="N48" i="13" s="1"/>
  <c r="M48" i="13"/>
  <c r="O49" i="13"/>
  <c r="N49" i="13" s="1"/>
  <c r="M49" i="13"/>
  <c r="L65" i="13"/>
  <c r="J65" i="13"/>
  <c r="H65" i="13"/>
  <c r="F65" i="13"/>
  <c r="D65" i="13"/>
  <c r="L64" i="13"/>
  <c r="J64" i="13"/>
  <c r="H64" i="13"/>
  <c r="F64" i="13"/>
  <c r="D64" i="13"/>
  <c r="L63" i="13"/>
  <c r="J63" i="13"/>
  <c r="H63" i="13"/>
  <c r="F63" i="13"/>
  <c r="D63" i="13"/>
  <c r="L62" i="13"/>
  <c r="J62" i="13"/>
  <c r="H62" i="13"/>
  <c r="F62" i="13"/>
  <c r="D62" i="13"/>
  <c r="L61" i="13"/>
  <c r="J61" i="13"/>
  <c r="H61" i="13"/>
  <c r="F61" i="13"/>
  <c r="D61" i="13"/>
  <c r="L60" i="13"/>
  <c r="J60" i="13"/>
  <c r="H60" i="13"/>
  <c r="F60" i="13"/>
  <c r="D60" i="13"/>
  <c r="L59" i="13"/>
  <c r="J59" i="13"/>
  <c r="H59" i="13"/>
  <c r="F59" i="13"/>
  <c r="D59" i="13"/>
  <c r="L58" i="13"/>
  <c r="J58" i="13"/>
  <c r="H58" i="13"/>
  <c r="F58" i="13"/>
  <c r="D58" i="13"/>
  <c r="L57" i="13"/>
  <c r="J57" i="13"/>
  <c r="H57" i="13"/>
  <c r="F57" i="13"/>
  <c r="D57" i="13"/>
  <c r="L56" i="13"/>
  <c r="J56" i="13"/>
  <c r="H56" i="13"/>
  <c r="F56" i="13"/>
  <c r="D56" i="13"/>
  <c r="B66" i="13"/>
  <c r="O56" i="13"/>
  <c r="N56" i="13" s="1"/>
  <c r="M56" i="13"/>
  <c r="O57" i="13"/>
  <c r="N57" i="13" s="1"/>
  <c r="M57" i="13"/>
  <c r="O58" i="13"/>
  <c r="N58" i="13" s="1"/>
  <c r="M58" i="13"/>
  <c r="O59" i="13"/>
  <c r="N59" i="13" s="1"/>
  <c r="M59" i="13"/>
  <c r="O60" i="13"/>
  <c r="N60" i="13" s="1"/>
  <c r="M60" i="13"/>
  <c r="O61" i="13"/>
  <c r="N61" i="13" s="1"/>
  <c r="M61" i="13"/>
  <c r="O62" i="13"/>
  <c r="N62" i="13" s="1"/>
  <c r="M62" i="13"/>
  <c r="O63" i="13"/>
  <c r="N63" i="13" s="1"/>
  <c r="M63" i="13"/>
  <c r="O64" i="13"/>
  <c r="N64" i="13" s="1"/>
  <c r="M64" i="13"/>
  <c r="O65" i="13"/>
  <c r="N65" i="13" s="1"/>
  <c r="M65" i="13"/>
  <c r="C78" i="13"/>
  <c r="L17" i="10"/>
  <c r="J17" i="10"/>
  <c r="H17" i="10"/>
  <c r="F17" i="10"/>
  <c r="D17" i="10"/>
  <c r="L16" i="10"/>
  <c r="J16" i="10"/>
  <c r="H16" i="10"/>
  <c r="F16" i="10"/>
  <c r="D16" i="10"/>
  <c r="L15" i="10"/>
  <c r="J15" i="10"/>
  <c r="H15" i="10"/>
  <c r="F15" i="10"/>
  <c r="D15" i="10"/>
  <c r="L14" i="10"/>
  <c r="J14" i="10"/>
  <c r="H14" i="10"/>
  <c r="F14" i="10"/>
  <c r="D14" i="10"/>
  <c r="L13" i="10"/>
  <c r="J13" i="10"/>
  <c r="H13" i="10"/>
  <c r="F13" i="10"/>
  <c r="D13" i="10"/>
  <c r="L12" i="10"/>
  <c r="J12" i="10"/>
  <c r="H12" i="10"/>
  <c r="F12" i="10"/>
  <c r="D12" i="10"/>
  <c r="L11" i="10"/>
  <c r="J11" i="10"/>
  <c r="H11" i="10"/>
  <c r="F11" i="10"/>
  <c r="D11" i="10"/>
  <c r="L10" i="10"/>
  <c r="J10" i="10"/>
  <c r="H10" i="10"/>
  <c r="F10" i="10"/>
  <c r="D10" i="10"/>
  <c r="L9" i="10"/>
  <c r="J9" i="10"/>
  <c r="H9" i="10"/>
  <c r="F9" i="10"/>
  <c r="D9" i="10"/>
  <c r="L8" i="10"/>
  <c r="J8" i="10"/>
  <c r="H8" i="10"/>
  <c r="F8" i="10"/>
  <c r="D8" i="10"/>
  <c r="B18" i="10"/>
  <c r="O8" i="10"/>
  <c r="N8" i="10" s="1"/>
  <c r="M8" i="10"/>
  <c r="O9" i="10"/>
  <c r="N9" i="10" s="1"/>
  <c r="M9" i="10"/>
  <c r="O10" i="10"/>
  <c r="N10" i="10" s="1"/>
  <c r="M10" i="10"/>
  <c r="O11" i="10"/>
  <c r="N11" i="10" s="1"/>
  <c r="M11" i="10"/>
  <c r="O12" i="10"/>
  <c r="N12" i="10" s="1"/>
  <c r="M12" i="10"/>
  <c r="O13" i="10"/>
  <c r="N13" i="10" s="1"/>
  <c r="M13" i="10"/>
  <c r="O14" i="10"/>
  <c r="N14" i="10" s="1"/>
  <c r="M14" i="10"/>
  <c r="O15" i="10"/>
  <c r="N15" i="10" s="1"/>
  <c r="M15" i="10"/>
  <c r="O16" i="10"/>
  <c r="N16" i="10" s="1"/>
  <c r="M16" i="10"/>
  <c r="O17" i="10"/>
  <c r="N17" i="10" s="1"/>
  <c r="M17" i="10"/>
  <c r="L33" i="10"/>
  <c r="J33" i="10"/>
  <c r="H33" i="10"/>
  <c r="F33" i="10"/>
  <c r="D33" i="10"/>
  <c r="L32" i="10"/>
  <c r="J32" i="10"/>
  <c r="H32" i="10"/>
  <c r="F32" i="10"/>
  <c r="D32" i="10"/>
  <c r="L31" i="10"/>
  <c r="J31" i="10"/>
  <c r="H31" i="10"/>
  <c r="F31" i="10"/>
  <c r="D31" i="10"/>
  <c r="L30" i="10"/>
  <c r="J30" i="10"/>
  <c r="H30" i="10"/>
  <c r="F30" i="10"/>
  <c r="D30" i="10"/>
  <c r="L29" i="10"/>
  <c r="J29" i="10"/>
  <c r="H29" i="10"/>
  <c r="F29" i="10"/>
  <c r="D29" i="10"/>
  <c r="L28" i="10"/>
  <c r="J28" i="10"/>
  <c r="H28" i="10"/>
  <c r="F28" i="10"/>
  <c r="D28" i="10"/>
  <c r="L27" i="10"/>
  <c r="J27" i="10"/>
  <c r="H27" i="10"/>
  <c r="F27" i="10"/>
  <c r="D27" i="10"/>
  <c r="L26" i="10"/>
  <c r="J26" i="10"/>
  <c r="H26" i="10"/>
  <c r="F26" i="10"/>
  <c r="D26" i="10"/>
  <c r="L25" i="10"/>
  <c r="J25" i="10"/>
  <c r="H25" i="10"/>
  <c r="F25" i="10"/>
  <c r="D25" i="10"/>
  <c r="L24" i="10"/>
  <c r="J24" i="10"/>
  <c r="H24" i="10"/>
  <c r="F24" i="10"/>
  <c r="D24" i="10"/>
  <c r="B34" i="10"/>
  <c r="O24" i="10"/>
  <c r="N24" i="10" s="1"/>
  <c r="M24" i="10"/>
  <c r="O25" i="10"/>
  <c r="N25" i="10" s="1"/>
  <c r="M25" i="10"/>
  <c r="O26" i="10"/>
  <c r="N26" i="10" s="1"/>
  <c r="M26" i="10"/>
  <c r="O27" i="10"/>
  <c r="N27" i="10" s="1"/>
  <c r="M27" i="10"/>
  <c r="O28" i="10"/>
  <c r="N28" i="10" s="1"/>
  <c r="M28" i="10"/>
  <c r="O29" i="10"/>
  <c r="N29" i="10" s="1"/>
  <c r="M29" i="10"/>
  <c r="O30" i="10"/>
  <c r="N30" i="10" s="1"/>
  <c r="M30" i="10"/>
  <c r="O31" i="10"/>
  <c r="N31" i="10" s="1"/>
  <c r="M31" i="10"/>
  <c r="O32" i="10"/>
  <c r="N32" i="10" s="1"/>
  <c r="M32" i="10"/>
  <c r="O33" i="10"/>
  <c r="N33" i="10" s="1"/>
  <c r="M33" i="10"/>
  <c r="L49" i="10"/>
  <c r="J49" i="10"/>
  <c r="H49" i="10"/>
  <c r="F49" i="10"/>
  <c r="D49" i="10"/>
  <c r="L48" i="10"/>
  <c r="J48" i="10"/>
  <c r="H48" i="10"/>
  <c r="F48" i="10"/>
  <c r="D48" i="10"/>
  <c r="L47" i="10"/>
  <c r="J47" i="10"/>
  <c r="H47" i="10"/>
  <c r="F47" i="10"/>
  <c r="D47" i="10"/>
  <c r="L46" i="10"/>
  <c r="J46" i="10"/>
  <c r="H46" i="10"/>
  <c r="F46" i="10"/>
  <c r="D46" i="10"/>
  <c r="L45" i="10"/>
  <c r="J45" i="10"/>
  <c r="H45" i="10"/>
  <c r="F45" i="10"/>
  <c r="D45" i="10"/>
  <c r="L44" i="10"/>
  <c r="J44" i="10"/>
  <c r="H44" i="10"/>
  <c r="F44" i="10"/>
  <c r="D44" i="10"/>
  <c r="L43" i="10"/>
  <c r="J43" i="10"/>
  <c r="H43" i="10"/>
  <c r="F43" i="10"/>
  <c r="D43" i="10"/>
  <c r="L42" i="10"/>
  <c r="J42" i="10"/>
  <c r="H42" i="10"/>
  <c r="F42" i="10"/>
  <c r="D42" i="10"/>
  <c r="L41" i="10"/>
  <c r="J41" i="10"/>
  <c r="H41" i="10"/>
  <c r="F41" i="10"/>
  <c r="D41" i="10"/>
  <c r="L40" i="10"/>
  <c r="J40" i="10"/>
  <c r="H40" i="10"/>
  <c r="F40" i="10"/>
  <c r="D40" i="10"/>
  <c r="B50" i="10"/>
  <c r="O40" i="10"/>
  <c r="N40" i="10" s="1"/>
  <c r="M40" i="10"/>
  <c r="O41" i="10"/>
  <c r="N41" i="10" s="1"/>
  <c r="M41" i="10"/>
  <c r="O42" i="10"/>
  <c r="N42" i="10" s="1"/>
  <c r="M42" i="10"/>
  <c r="O43" i="10"/>
  <c r="N43" i="10" s="1"/>
  <c r="M43" i="10"/>
  <c r="O44" i="10"/>
  <c r="N44" i="10" s="1"/>
  <c r="M44" i="10"/>
  <c r="O45" i="10"/>
  <c r="N45" i="10" s="1"/>
  <c r="M45" i="10"/>
  <c r="O46" i="10"/>
  <c r="N46" i="10" s="1"/>
  <c r="M46" i="10"/>
  <c r="O47" i="10"/>
  <c r="N47" i="10" s="1"/>
  <c r="M47" i="10"/>
  <c r="O48" i="10"/>
  <c r="N48" i="10" s="1"/>
  <c r="M48" i="10"/>
  <c r="O49" i="10"/>
  <c r="N49" i="10" s="1"/>
  <c r="M49" i="10"/>
  <c r="L65" i="10"/>
  <c r="J65" i="10"/>
  <c r="H65" i="10"/>
  <c r="F65" i="10"/>
  <c r="D65" i="10"/>
  <c r="L64" i="10"/>
  <c r="J64" i="10"/>
  <c r="H64" i="10"/>
  <c r="F64" i="10"/>
  <c r="D64" i="10"/>
  <c r="L63" i="10"/>
  <c r="J63" i="10"/>
  <c r="H63" i="10"/>
  <c r="F63" i="10"/>
  <c r="D63" i="10"/>
  <c r="L62" i="10"/>
  <c r="J62" i="10"/>
  <c r="H62" i="10"/>
  <c r="F62" i="10"/>
  <c r="D62" i="10"/>
  <c r="L61" i="10"/>
  <c r="J61" i="10"/>
  <c r="H61" i="10"/>
  <c r="F61" i="10"/>
  <c r="D61" i="10"/>
  <c r="L60" i="10"/>
  <c r="J60" i="10"/>
  <c r="H60" i="10"/>
  <c r="F60" i="10"/>
  <c r="D60" i="10"/>
  <c r="L59" i="10"/>
  <c r="J59" i="10"/>
  <c r="H59" i="10"/>
  <c r="F59" i="10"/>
  <c r="D59" i="10"/>
  <c r="L58" i="10"/>
  <c r="J58" i="10"/>
  <c r="H58" i="10"/>
  <c r="F58" i="10"/>
  <c r="D58" i="10"/>
  <c r="L57" i="10"/>
  <c r="J57" i="10"/>
  <c r="H57" i="10"/>
  <c r="F57" i="10"/>
  <c r="D57" i="10"/>
  <c r="L56" i="10"/>
  <c r="J56" i="10"/>
  <c r="H56" i="10"/>
  <c r="F56" i="10"/>
  <c r="D56" i="10"/>
  <c r="B66" i="10"/>
  <c r="O56" i="10"/>
  <c r="N56" i="10" s="1"/>
  <c r="M56" i="10"/>
  <c r="O57" i="10"/>
  <c r="N57" i="10" s="1"/>
  <c r="M57" i="10"/>
  <c r="O58" i="10"/>
  <c r="N58" i="10" s="1"/>
  <c r="M58" i="10"/>
  <c r="O59" i="10"/>
  <c r="N59" i="10" s="1"/>
  <c r="M59" i="10"/>
  <c r="O60" i="10"/>
  <c r="N60" i="10" s="1"/>
  <c r="M60" i="10"/>
  <c r="O61" i="10"/>
  <c r="N61" i="10" s="1"/>
  <c r="M61" i="10"/>
  <c r="O62" i="10"/>
  <c r="N62" i="10" s="1"/>
  <c r="M62" i="10"/>
  <c r="O63" i="10"/>
  <c r="N63" i="10" s="1"/>
  <c r="M63" i="10"/>
  <c r="O64" i="10"/>
  <c r="N64" i="10" s="1"/>
  <c r="M64" i="10"/>
  <c r="O65" i="10"/>
  <c r="N65" i="10" s="1"/>
  <c r="M65" i="10"/>
  <c r="C78" i="10"/>
  <c r="O66" i="14" l="1"/>
  <c r="N66" i="14"/>
  <c r="F66" i="14"/>
  <c r="O50" i="14"/>
  <c r="N50" i="14"/>
  <c r="F50" i="14"/>
  <c r="O34" i="14"/>
  <c r="N34" i="14"/>
  <c r="F34" i="14"/>
  <c r="O18" i="14"/>
  <c r="N18" i="14"/>
  <c r="F18" i="14"/>
  <c r="O66" i="13"/>
  <c r="N66" i="13"/>
  <c r="F66" i="13"/>
  <c r="O50" i="13"/>
  <c r="N50" i="13"/>
  <c r="F50" i="13"/>
  <c r="O34" i="13"/>
  <c r="N34" i="13"/>
  <c r="F34" i="13"/>
  <c r="O18" i="13"/>
  <c r="N18" i="13"/>
  <c r="N68" i="13" s="1"/>
  <c r="F18" i="13"/>
  <c r="O66" i="10"/>
  <c r="N66" i="10"/>
  <c r="F66" i="10"/>
  <c r="O50" i="10"/>
  <c r="N50" i="10"/>
  <c r="F50" i="10"/>
  <c r="O34" i="10"/>
  <c r="N34" i="10"/>
  <c r="F34" i="10"/>
  <c r="O18" i="10"/>
  <c r="N18" i="10"/>
  <c r="N68" i="10" s="1"/>
  <c r="F18" i="10"/>
  <c r="N68" i="14" l="1"/>
  <c r="C81" i="14"/>
  <c r="F92" i="14" s="1"/>
  <c r="C81" i="13"/>
  <c r="F92" i="13" s="1"/>
  <c r="C81" i="10"/>
  <c r="F92" i="10" s="1"/>
  <c r="B89" i="1" l="1"/>
  <c r="B78" i="1"/>
  <c r="K65" i="1"/>
  <c r="K64" i="1"/>
  <c r="K63" i="1"/>
  <c r="K62" i="1"/>
  <c r="K61" i="1"/>
  <c r="K60" i="1"/>
  <c r="K59" i="1"/>
  <c r="K58" i="1"/>
  <c r="K57" i="1"/>
  <c r="K56" i="1"/>
  <c r="I65" i="1"/>
  <c r="I64" i="1"/>
  <c r="I63" i="1"/>
  <c r="I62" i="1"/>
  <c r="I61" i="1"/>
  <c r="I60" i="1"/>
  <c r="I59" i="1"/>
  <c r="I58" i="1"/>
  <c r="I57" i="1"/>
  <c r="I56" i="1"/>
  <c r="G65" i="1"/>
  <c r="G64" i="1"/>
  <c r="G63" i="1"/>
  <c r="G62" i="1"/>
  <c r="G61" i="1"/>
  <c r="G60" i="1"/>
  <c r="G59" i="1"/>
  <c r="G58" i="1"/>
  <c r="G57" i="1"/>
  <c r="G56" i="1"/>
  <c r="E65" i="1"/>
  <c r="E64" i="1"/>
  <c r="E63" i="1"/>
  <c r="E62" i="1"/>
  <c r="E61" i="1"/>
  <c r="E60" i="1"/>
  <c r="E59" i="1"/>
  <c r="E58" i="1"/>
  <c r="E57" i="1"/>
  <c r="E56" i="1"/>
  <c r="C65" i="1"/>
  <c r="C64" i="1"/>
  <c r="C63" i="1"/>
  <c r="C62" i="1"/>
  <c r="C61" i="1"/>
  <c r="C60" i="1"/>
  <c r="C59" i="1"/>
  <c r="C58" i="1"/>
  <c r="C57" i="1"/>
  <c r="C56" i="1"/>
  <c r="K49" i="1"/>
  <c r="K48" i="1"/>
  <c r="K47" i="1"/>
  <c r="K46" i="1"/>
  <c r="K45" i="1"/>
  <c r="K44" i="1"/>
  <c r="K43" i="1"/>
  <c r="K42" i="1"/>
  <c r="K41" i="1"/>
  <c r="K40" i="1"/>
  <c r="I49" i="1"/>
  <c r="I48" i="1"/>
  <c r="I47" i="1"/>
  <c r="I46" i="1"/>
  <c r="I45" i="1"/>
  <c r="I44" i="1"/>
  <c r="I43" i="1"/>
  <c r="I42" i="1"/>
  <c r="I41" i="1"/>
  <c r="I40" i="1"/>
  <c r="G49" i="1"/>
  <c r="G48" i="1"/>
  <c r="G47" i="1"/>
  <c r="G46" i="1"/>
  <c r="G45" i="1"/>
  <c r="G44" i="1"/>
  <c r="G43" i="1"/>
  <c r="G42" i="1"/>
  <c r="G41" i="1"/>
  <c r="G40" i="1"/>
  <c r="E49" i="1"/>
  <c r="E48" i="1"/>
  <c r="E47" i="1"/>
  <c r="E46" i="1"/>
  <c r="E45" i="1"/>
  <c r="E44" i="1"/>
  <c r="E43" i="1"/>
  <c r="E42" i="1"/>
  <c r="E41" i="1"/>
  <c r="E40" i="1"/>
  <c r="C49" i="1"/>
  <c r="C48" i="1"/>
  <c r="C47" i="1"/>
  <c r="C46" i="1"/>
  <c r="C45" i="1"/>
  <c r="C44" i="1"/>
  <c r="C43" i="1"/>
  <c r="C42" i="1"/>
  <c r="C41" i="1"/>
  <c r="C40" i="1"/>
  <c r="B65" i="1"/>
  <c r="B64" i="1"/>
  <c r="B63" i="1"/>
  <c r="B62" i="1"/>
  <c r="B61" i="1"/>
  <c r="B60" i="1"/>
  <c r="B59" i="1"/>
  <c r="B58" i="1"/>
  <c r="B57" i="1"/>
  <c r="B56" i="1"/>
  <c r="B49" i="1"/>
  <c r="B48" i="1"/>
  <c r="B47" i="1"/>
  <c r="B46" i="1"/>
  <c r="B45" i="1"/>
  <c r="B44" i="1"/>
  <c r="B43" i="1"/>
  <c r="B42" i="1"/>
  <c r="B41" i="1"/>
  <c r="B40" i="1"/>
  <c r="B33" i="1"/>
  <c r="B32" i="1"/>
  <c r="B31" i="1"/>
  <c r="B30" i="1"/>
  <c r="B29" i="1"/>
  <c r="B28" i="1"/>
  <c r="B27" i="1"/>
  <c r="B26" i="1"/>
  <c r="B25" i="1"/>
  <c r="B24" i="1"/>
  <c r="K33" i="1"/>
  <c r="K32" i="1"/>
  <c r="K31" i="1"/>
  <c r="K30" i="1"/>
  <c r="K29" i="1"/>
  <c r="K28" i="1"/>
  <c r="K27" i="1"/>
  <c r="K26" i="1"/>
  <c r="K25" i="1"/>
  <c r="K24" i="1"/>
  <c r="I33" i="1"/>
  <c r="I32" i="1"/>
  <c r="I31" i="1"/>
  <c r="I30" i="1"/>
  <c r="I29" i="1"/>
  <c r="I28" i="1"/>
  <c r="I27" i="1"/>
  <c r="I26" i="1"/>
  <c r="I25" i="1"/>
  <c r="I24" i="1"/>
  <c r="G33" i="1"/>
  <c r="G32" i="1"/>
  <c r="G31" i="1"/>
  <c r="G30" i="1"/>
  <c r="G29" i="1"/>
  <c r="G28" i="1"/>
  <c r="G27" i="1"/>
  <c r="G26" i="1"/>
  <c r="G25" i="1"/>
  <c r="G24" i="1"/>
  <c r="E33" i="1"/>
  <c r="E32" i="1"/>
  <c r="E31" i="1"/>
  <c r="E30" i="1"/>
  <c r="E29" i="1"/>
  <c r="E28" i="1"/>
  <c r="E27" i="1"/>
  <c r="E26" i="1"/>
  <c r="E25" i="1"/>
  <c r="E24" i="1"/>
  <c r="C33" i="1"/>
  <c r="C32" i="1"/>
  <c r="C31" i="1"/>
  <c r="C30" i="1"/>
  <c r="C29" i="1"/>
  <c r="C28" i="1"/>
  <c r="C27" i="1"/>
  <c r="C26" i="1"/>
  <c r="C25" i="1"/>
  <c r="C24" i="1"/>
  <c r="K9" i="1"/>
  <c r="K10" i="1"/>
  <c r="K11" i="1"/>
  <c r="K12" i="1"/>
  <c r="K13" i="1"/>
  <c r="K14" i="1"/>
  <c r="K15" i="1"/>
  <c r="K16" i="1"/>
  <c r="K17" i="1"/>
  <c r="K8" i="1"/>
  <c r="I9" i="1"/>
  <c r="I10" i="1"/>
  <c r="I11" i="1"/>
  <c r="I12" i="1"/>
  <c r="I13" i="1"/>
  <c r="I14" i="1"/>
  <c r="I15" i="1"/>
  <c r="I16" i="1"/>
  <c r="I17" i="1"/>
  <c r="I8" i="1"/>
  <c r="G9" i="1"/>
  <c r="G10" i="1"/>
  <c r="G11" i="1"/>
  <c r="G12" i="1"/>
  <c r="G13" i="1"/>
  <c r="G14" i="1"/>
  <c r="G15" i="1"/>
  <c r="G16" i="1"/>
  <c r="G17" i="1"/>
  <c r="G8" i="1"/>
  <c r="E9" i="1"/>
  <c r="E10" i="1"/>
  <c r="E11" i="1"/>
  <c r="E12" i="1"/>
  <c r="E13" i="1"/>
  <c r="E14" i="1"/>
  <c r="E15" i="1"/>
  <c r="E16" i="1"/>
  <c r="E17" i="1"/>
  <c r="E8" i="1"/>
  <c r="C17" i="1"/>
  <c r="C16" i="1"/>
  <c r="C15" i="1"/>
  <c r="C14" i="1"/>
  <c r="C13" i="1"/>
  <c r="C12" i="1"/>
  <c r="C11" i="1"/>
  <c r="C10" i="1"/>
  <c r="C9" i="1"/>
  <c r="B17" i="1"/>
  <c r="B16" i="1"/>
  <c r="B15" i="1"/>
  <c r="B14" i="1"/>
  <c r="B13" i="1"/>
  <c r="B12" i="1"/>
  <c r="B11" i="1"/>
  <c r="B10" i="1"/>
  <c r="B9" i="1"/>
  <c r="B8" i="1"/>
  <c r="A9" i="1"/>
  <c r="A10" i="1"/>
  <c r="A11" i="1"/>
  <c r="A12" i="1"/>
  <c r="A13" i="1"/>
  <c r="A14" i="1"/>
  <c r="A15" i="1"/>
  <c r="A16" i="1"/>
  <c r="A17" i="1"/>
  <c r="A8" i="1"/>
  <c r="B66" i="2"/>
  <c r="I65" i="2"/>
  <c r="A65" i="2"/>
  <c r="I64" i="2"/>
  <c r="A64" i="2"/>
  <c r="I63" i="2"/>
  <c r="A63" i="2"/>
  <c r="I62" i="2"/>
  <c r="A62" i="2"/>
  <c r="I61" i="2"/>
  <c r="A61" i="2"/>
  <c r="I60" i="2"/>
  <c r="A60" i="2"/>
  <c r="I59" i="2"/>
  <c r="A59" i="2"/>
  <c r="I58" i="2"/>
  <c r="A58" i="2"/>
  <c r="I57" i="2"/>
  <c r="A57" i="2"/>
  <c r="I56" i="2"/>
  <c r="A56" i="2"/>
  <c r="G55" i="2"/>
  <c r="F55" i="2"/>
  <c r="E55" i="2"/>
  <c r="D55" i="2"/>
  <c r="C55" i="2"/>
  <c r="H54" i="2"/>
  <c r="G54" i="2"/>
  <c r="F54" i="2"/>
  <c r="E54" i="2"/>
  <c r="D54" i="2"/>
  <c r="C54" i="2"/>
  <c r="B50" i="2"/>
  <c r="I49" i="2"/>
  <c r="A49" i="2"/>
  <c r="I48" i="2"/>
  <c r="A48" i="2"/>
  <c r="I47" i="2"/>
  <c r="A47" i="2"/>
  <c r="I46" i="2"/>
  <c r="A46" i="2"/>
  <c r="I45" i="2"/>
  <c r="A45" i="2"/>
  <c r="I44" i="2"/>
  <c r="A44" i="2"/>
  <c r="I43" i="2"/>
  <c r="A43" i="2"/>
  <c r="I42" i="2"/>
  <c r="A42" i="2"/>
  <c r="I41" i="2"/>
  <c r="A41" i="2"/>
  <c r="I40" i="2"/>
  <c r="A40" i="2"/>
  <c r="G39" i="2"/>
  <c r="F39" i="2"/>
  <c r="E39" i="2"/>
  <c r="D39" i="2"/>
  <c r="C39" i="2"/>
  <c r="H38" i="2"/>
  <c r="G38" i="2"/>
  <c r="F38" i="2"/>
  <c r="E38" i="2"/>
  <c r="D38" i="2"/>
  <c r="C38" i="2"/>
  <c r="B34" i="2"/>
  <c r="I33" i="2"/>
  <c r="A33" i="2"/>
  <c r="I32" i="2"/>
  <c r="A32" i="2"/>
  <c r="I31" i="2"/>
  <c r="A31" i="2"/>
  <c r="I30" i="2"/>
  <c r="A30" i="2"/>
  <c r="I29" i="2"/>
  <c r="A29" i="2"/>
  <c r="I28" i="2"/>
  <c r="A28" i="2"/>
  <c r="I27" i="2"/>
  <c r="A27" i="2"/>
  <c r="I26" i="2"/>
  <c r="A26" i="2"/>
  <c r="I25" i="2"/>
  <c r="A25" i="2"/>
  <c r="I24" i="2"/>
  <c r="A24" i="2"/>
  <c r="G23" i="2"/>
  <c r="F23" i="2"/>
  <c r="E23" i="2"/>
  <c r="D23" i="2"/>
  <c r="C23" i="2"/>
  <c r="H22" i="2"/>
  <c r="G22" i="2"/>
  <c r="F22" i="2"/>
  <c r="E22" i="2"/>
  <c r="D22" i="2"/>
  <c r="C22" i="2"/>
  <c r="B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C89" i="1"/>
  <c r="B85" i="1"/>
  <c r="A84" i="1"/>
  <c r="K80" i="1"/>
  <c r="B76" i="1"/>
  <c r="C78" i="1" s="1"/>
  <c r="B66" i="1"/>
  <c r="F66" i="1" s="1"/>
  <c r="O65" i="1"/>
  <c r="M65" i="1"/>
  <c r="O64" i="1"/>
  <c r="M64" i="1"/>
  <c r="O63" i="1"/>
  <c r="M63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K55" i="1"/>
  <c r="I55" i="1"/>
  <c r="G55" i="1"/>
  <c r="E55" i="1"/>
  <c r="C55" i="1"/>
  <c r="M54" i="1"/>
  <c r="K54" i="1"/>
  <c r="I54" i="1"/>
  <c r="G54" i="1"/>
  <c r="E54" i="1"/>
  <c r="C54" i="1"/>
  <c r="B53" i="1"/>
  <c r="A52" i="1"/>
  <c r="B50" i="1"/>
  <c r="F50" i="1" s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F34" i="1" s="1"/>
  <c r="O33" i="1"/>
  <c r="M33" i="1"/>
  <c r="O32" i="1"/>
  <c r="M32" i="1"/>
  <c r="O31" i="1"/>
  <c r="M31" i="1"/>
  <c r="O30" i="1"/>
  <c r="O29" i="1"/>
  <c r="O28" i="1"/>
  <c r="O27" i="1"/>
  <c r="O26" i="1"/>
  <c r="O25" i="1"/>
  <c r="O24" i="1"/>
  <c r="K23" i="1"/>
  <c r="I23" i="1"/>
  <c r="G23" i="1"/>
  <c r="E23" i="1"/>
  <c r="C23" i="1"/>
  <c r="M22" i="1"/>
  <c r="K22" i="1"/>
  <c r="I22" i="1"/>
  <c r="G22" i="1"/>
  <c r="E22" i="1"/>
  <c r="C22" i="1"/>
  <c r="B21" i="1"/>
  <c r="A20" i="1"/>
  <c r="B18" i="1"/>
  <c r="F18" i="1" s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B5" i="1"/>
  <c r="A4" i="1"/>
  <c r="H25" i="2" l="1"/>
  <c r="H26" i="2"/>
  <c r="H27" i="2"/>
  <c r="H28" i="2"/>
  <c r="H29" i="2"/>
  <c r="H30" i="2"/>
  <c r="H24" i="2"/>
  <c r="A24" i="14"/>
  <c r="A24" i="13"/>
  <c r="A24" i="10"/>
  <c r="A24" i="1"/>
  <c r="A25" i="14"/>
  <c r="A25" i="13"/>
  <c r="A25" i="10"/>
  <c r="A25" i="1"/>
  <c r="A26" i="14"/>
  <c r="A26" i="13"/>
  <c r="A26" i="10"/>
  <c r="A26" i="1"/>
  <c r="A27" i="14"/>
  <c r="A27" i="13"/>
  <c r="A27" i="10"/>
  <c r="A27" i="1"/>
  <c r="A28" i="14"/>
  <c r="A28" i="13"/>
  <c r="A28" i="10"/>
  <c r="A28" i="1"/>
  <c r="A29" i="14"/>
  <c r="A29" i="13"/>
  <c r="A29" i="10"/>
  <c r="A29" i="1"/>
  <c r="A30" i="14"/>
  <c r="A30" i="13"/>
  <c r="A30" i="10"/>
  <c r="A31" i="14"/>
  <c r="A31" i="13"/>
  <c r="A31" i="10"/>
  <c r="A32" i="14"/>
  <c r="A32" i="13"/>
  <c r="A32" i="10"/>
  <c r="A33" i="14"/>
  <c r="A33" i="13"/>
  <c r="A33" i="10"/>
  <c r="H41" i="2"/>
  <c r="H42" i="2"/>
  <c r="H43" i="2"/>
  <c r="H44" i="2"/>
  <c r="H45" i="2"/>
  <c r="H46" i="2"/>
  <c r="H40" i="2"/>
  <c r="A40" i="14"/>
  <c r="A40" i="13"/>
  <c r="A40" i="10"/>
  <c r="A40" i="1"/>
  <c r="A41" i="14"/>
  <c r="A41" i="13"/>
  <c r="A41" i="10"/>
  <c r="A41" i="1"/>
  <c r="A42" i="14"/>
  <c r="A42" i="13"/>
  <c r="A42" i="10"/>
  <c r="A42" i="1"/>
  <c r="A43" i="14"/>
  <c r="A43" i="13"/>
  <c r="A43" i="10"/>
  <c r="A43" i="1"/>
  <c r="A44" i="14"/>
  <c r="A44" i="13"/>
  <c r="A44" i="10"/>
  <c r="A44" i="1"/>
  <c r="A45" i="14"/>
  <c r="A45" i="13"/>
  <c r="A45" i="10"/>
  <c r="A45" i="1"/>
  <c r="A46" i="14"/>
  <c r="A46" i="13"/>
  <c r="A46" i="10"/>
  <c r="A47" i="14"/>
  <c r="A47" i="13"/>
  <c r="A47" i="10"/>
  <c r="A48" i="14"/>
  <c r="A48" i="13"/>
  <c r="A48" i="10"/>
  <c r="A49" i="14"/>
  <c r="A49" i="13"/>
  <c r="A49" i="10"/>
  <c r="A56" i="14"/>
  <c r="A56" i="13"/>
  <c r="A56" i="10"/>
  <c r="A56" i="1"/>
  <c r="A57" i="14"/>
  <c r="A57" i="13"/>
  <c r="A57" i="10"/>
  <c r="A57" i="1"/>
  <c r="A58" i="14"/>
  <c r="A58" i="13"/>
  <c r="A58" i="10"/>
  <c r="A58" i="1"/>
  <c r="A59" i="14"/>
  <c r="A59" i="13"/>
  <c r="A59" i="10"/>
  <c r="A59" i="1"/>
  <c r="A60" i="14"/>
  <c r="A60" i="13"/>
  <c r="A60" i="10"/>
  <c r="A60" i="1"/>
  <c r="A61" i="14"/>
  <c r="A61" i="13"/>
  <c r="A61" i="10"/>
  <c r="A61" i="1"/>
  <c r="A62" i="14"/>
  <c r="A62" i="13"/>
  <c r="A62" i="10"/>
  <c r="A63" i="14"/>
  <c r="A63" i="13"/>
  <c r="A63" i="10"/>
  <c r="A64" i="14"/>
  <c r="A64" i="13"/>
  <c r="A64" i="10"/>
  <c r="A65" i="14"/>
  <c r="A65" i="13"/>
  <c r="A65" i="10"/>
  <c r="A30" i="1"/>
  <c r="A31" i="1"/>
  <c r="A32" i="1"/>
  <c r="A33" i="1"/>
  <c r="A46" i="1"/>
  <c r="A47" i="1"/>
  <c r="A48" i="1"/>
  <c r="A49" i="1"/>
  <c r="A62" i="1"/>
  <c r="A63" i="1"/>
  <c r="A64" i="1"/>
  <c r="A65" i="1"/>
  <c r="M30" i="1"/>
  <c r="M29" i="1"/>
  <c r="M28" i="1"/>
  <c r="M27" i="1"/>
  <c r="M26" i="1"/>
  <c r="M25" i="1"/>
  <c r="M24" i="1"/>
  <c r="I18" i="2"/>
  <c r="I34" i="2"/>
  <c r="I50" i="2"/>
  <c r="I66" i="2"/>
  <c r="L17" i="1"/>
  <c r="J17" i="1"/>
  <c r="H17" i="1"/>
  <c r="F17" i="1"/>
  <c r="D17" i="1"/>
  <c r="N17" i="1" s="1"/>
  <c r="L16" i="1"/>
  <c r="J16" i="1"/>
  <c r="H16" i="1"/>
  <c r="F16" i="1"/>
  <c r="D16" i="1"/>
  <c r="N16" i="1" s="1"/>
  <c r="L15" i="1"/>
  <c r="J15" i="1"/>
  <c r="H15" i="1"/>
  <c r="F15" i="1"/>
  <c r="D15" i="1"/>
  <c r="N15" i="1" s="1"/>
  <c r="L14" i="1"/>
  <c r="J14" i="1"/>
  <c r="H14" i="1"/>
  <c r="F14" i="1"/>
  <c r="D14" i="1"/>
  <c r="N14" i="1" s="1"/>
  <c r="L13" i="1"/>
  <c r="J13" i="1"/>
  <c r="H13" i="1"/>
  <c r="F13" i="1"/>
  <c r="D13" i="1"/>
  <c r="N13" i="1" s="1"/>
  <c r="L12" i="1"/>
  <c r="J12" i="1"/>
  <c r="H12" i="1"/>
  <c r="F12" i="1"/>
  <c r="D12" i="1"/>
  <c r="N12" i="1" s="1"/>
  <c r="L11" i="1"/>
  <c r="J11" i="1"/>
  <c r="H11" i="1"/>
  <c r="F11" i="1"/>
  <c r="D11" i="1"/>
  <c r="N11" i="1" s="1"/>
  <c r="L10" i="1"/>
  <c r="J10" i="1"/>
  <c r="H10" i="1"/>
  <c r="F10" i="1"/>
  <c r="D10" i="1"/>
  <c r="N10" i="1" s="1"/>
  <c r="L9" i="1"/>
  <c r="J9" i="1"/>
  <c r="H9" i="1"/>
  <c r="F9" i="1"/>
  <c r="D9" i="1"/>
  <c r="N9" i="1" s="1"/>
  <c r="L8" i="1"/>
  <c r="J8" i="1"/>
  <c r="H8" i="1"/>
  <c r="F8" i="1"/>
  <c r="D8" i="1"/>
  <c r="N8" i="1" s="1"/>
  <c r="O18" i="1"/>
  <c r="N18" i="1"/>
  <c r="L33" i="1"/>
  <c r="J33" i="1"/>
  <c r="H33" i="1"/>
  <c r="F33" i="1"/>
  <c r="D33" i="1"/>
  <c r="N33" i="1" s="1"/>
  <c r="L32" i="1"/>
  <c r="J32" i="1"/>
  <c r="H32" i="1"/>
  <c r="F32" i="1"/>
  <c r="D32" i="1"/>
  <c r="N32" i="1" s="1"/>
  <c r="L31" i="1"/>
  <c r="J31" i="1"/>
  <c r="H31" i="1"/>
  <c r="F31" i="1"/>
  <c r="D31" i="1"/>
  <c r="N31" i="1" s="1"/>
  <c r="L30" i="1"/>
  <c r="J30" i="1"/>
  <c r="H30" i="1"/>
  <c r="F30" i="1"/>
  <c r="D30" i="1"/>
  <c r="N30" i="1" s="1"/>
  <c r="L29" i="1"/>
  <c r="J29" i="1"/>
  <c r="H29" i="1"/>
  <c r="F29" i="1"/>
  <c r="D29" i="1"/>
  <c r="N29" i="1" s="1"/>
  <c r="L28" i="1"/>
  <c r="J28" i="1"/>
  <c r="H28" i="1"/>
  <c r="F28" i="1"/>
  <c r="D28" i="1"/>
  <c r="N28" i="1" s="1"/>
  <c r="L27" i="1"/>
  <c r="J27" i="1"/>
  <c r="H27" i="1"/>
  <c r="F27" i="1"/>
  <c r="D27" i="1"/>
  <c r="N27" i="1" s="1"/>
  <c r="L26" i="1"/>
  <c r="J26" i="1"/>
  <c r="H26" i="1"/>
  <c r="F26" i="1"/>
  <c r="D26" i="1"/>
  <c r="N26" i="1" s="1"/>
  <c r="L25" i="1"/>
  <c r="J25" i="1"/>
  <c r="H25" i="1"/>
  <c r="F25" i="1"/>
  <c r="D25" i="1"/>
  <c r="N25" i="1" s="1"/>
  <c r="L24" i="1"/>
  <c r="J24" i="1"/>
  <c r="H24" i="1"/>
  <c r="F24" i="1"/>
  <c r="D24" i="1"/>
  <c r="N24" i="1" s="1"/>
  <c r="O34" i="1"/>
  <c r="N34" i="1"/>
  <c r="L49" i="1"/>
  <c r="J49" i="1"/>
  <c r="H49" i="1"/>
  <c r="F49" i="1"/>
  <c r="D49" i="1"/>
  <c r="N49" i="1" s="1"/>
  <c r="L48" i="1"/>
  <c r="J48" i="1"/>
  <c r="H48" i="1"/>
  <c r="F48" i="1"/>
  <c r="D48" i="1"/>
  <c r="N48" i="1" s="1"/>
  <c r="L47" i="1"/>
  <c r="J47" i="1"/>
  <c r="H47" i="1"/>
  <c r="F47" i="1"/>
  <c r="D47" i="1"/>
  <c r="N47" i="1" s="1"/>
  <c r="L46" i="1"/>
  <c r="J46" i="1"/>
  <c r="H46" i="1"/>
  <c r="F46" i="1"/>
  <c r="D46" i="1"/>
  <c r="N46" i="1" s="1"/>
  <c r="L45" i="1"/>
  <c r="J45" i="1"/>
  <c r="H45" i="1"/>
  <c r="F45" i="1"/>
  <c r="D45" i="1"/>
  <c r="N45" i="1" s="1"/>
  <c r="L44" i="1"/>
  <c r="J44" i="1"/>
  <c r="H44" i="1"/>
  <c r="F44" i="1"/>
  <c r="D44" i="1"/>
  <c r="N44" i="1" s="1"/>
  <c r="L43" i="1"/>
  <c r="J43" i="1"/>
  <c r="H43" i="1"/>
  <c r="F43" i="1"/>
  <c r="D43" i="1"/>
  <c r="N43" i="1" s="1"/>
  <c r="L42" i="1"/>
  <c r="J42" i="1"/>
  <c r="H42" i="1"/>
  <c r="F42" i="1"/>
  <c r="D42" i="1"/>
  <c r="N42" i="1" s="1"/>
  <c r="L41" i="1"/>
  <c r="J41" i="1"/>
  <c r="H41" i="1"/>
  <c r="F41" i="1"/>
  <c r="D41" i="1"/>
  <c r="N41" i="1" s="1"/>
  <c r="L40" i="1"/>
  <c r="J40" i="1"/>
  <c r="H40" i="1"/>
  <c r="F40" i="1"/>
  <c r="D40" i="1"/>
  <c r="N40" i="1" s="1"/>
  <c r="O50" i="1"/>
  <c r="N50" i="1"/>
  <c r="L65" i="1"/>
  <c r="J65" i="1"/>
  <c r="H65" i="1"/>
  <c r="F65" i="1"/>
  <c r="D65" i="1"/>
  <c r="N65" i="1" s="1"/>
  <c r="L64" i="1"/>
  <c r="J64" i="1"/>
  <c r="H64" i="1"/>
  <c r="F64" i="1"/>
  <c r="D64" i="1"/>
  <c r="N64" i="1" s="1"/>
  <c r="L63" i="1"/>
  <c r="J63" i="1"/>
  <c r="H63" i="1"/>
  <c r="F63" i="1"/>
  <c r="D63" i="1"/>
  <c r="N63" i="1" s="1"/>
  <c r="L62" i="1"/>
  <c r="J62" i="1"/>
  <c r="H62" i="1"/>
  <c r="F62" i="1"/>
  <c r="D62" i="1"/>
  <c r="N62" i="1" s="1"/>
  <c r="L61" i="1"/>
  <c r="J61" i="1"/>
  <c r="H61" i="1"/>
  <c r="F61" i="1"/>
  <c r="D61" i="1"/>
  <c r="N61" i="1" s="1"/>
  <c r="L60" i="1"/>
  <c r="J60" i="1"/>
  <c r="H60" i="1"/>
  <c r="F60" i="1"/>
  <c r="D60" i="1"/>
  <c r="N60" i="1" s="1"/>
  <c r="L59" i="1"/>
  <c r="J59" i="1"/>
  <c r="H59" i="1"/>
  <c r="F59" i="1"/>
  <c r="D59" i="1"/>
  <c r="N59" i="1" s="1"/>
  <c r="L58" i="1"/>
  <c r="J58" i="1"/>
  <c r="H58" i="1"/>
  <c r="F58" i="1"/>
  <c r="D58" i="1"/>
  <c r="N58" i="1" s="1"/>
  <c r="L57" i="1"/>
  <c r="J57" i="1"/>
  <c r="H57" i="1"/>
  <c r="F57" i="1"/>
  <c r="D57" i="1"/>
  <c r="N57" i="1" s="1"/>
  <c r="L56" i="1"/>
  <c r="J56" i="1"/>
  <c r="H56" i="1"/>
  <c r="F56" i="1"/>
  <c r="D56" i="1"/>
  <c r="N56" i="1" s="1"/>
  <c r="O66" i="1"/>
  <c r="N66" i="1"/>
  <c r="N68" i="1" l="1"/>
  <c r="C81" i="1" l="1"/>
  <c r="F92" i="1" s="1"/>
</calcChain>
</file>

<file path=xl/sharedStrings.xml><?xml version="1.0" encoding="utf-8"?>
<sst xmlns="http://schemas.openxmlformats.org/spreadsheetml/2006/main" count="414" uniqueCount="85">
  <si>
    <t>K.2a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</si>
  <si>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</si>
  <si>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</si>
  <si>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</si>
  <si>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</si>
  <si>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</si>
  <si>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</si>
  <si>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</si>
  <si>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</si>
  <si>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</si>
  <si>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</si>
  <si>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</si>
  <si>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</si>
  <si>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</si>
  <si>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werkbus</t>
  </si>
  <si>
    <t>Hydaulische graafmachine met maaikorf</t>
  </si>
  <si>
    <t>Tractor met maaikorf</t>
  </si>
  <si>
    <t>maaizuigcombinatie incl. arm</t>
  </si>
  <si>
    <t>Hydraulische graafmachine 5 ton</t>
  </si>
  <si>
    <t xml:space="preserve">Bosmaaier </t>
  </si>
  <si>
    <t>Maaiboot</t>
  </si>
  <si>
    <t>Machine 10</t>
  </si>
  <si>
    <t>TOTAAL</t>
  </si>
  <si>
    <t>2e contractjaar</t>
  </si>
  <si>
    <t>3e en volgende contractjaren</t>
  </si>
  <si>
    <t>Maak keuze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</si>
  <si>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</si>
  <si>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</si>
  <si>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</si>
  <si>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</si>
  <si>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</si>
  <si>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K.2b</t>
  </si>
  <si>
    <t>'CO2-prestatieladder'</t>
  </si>
  <si>
    <t>De fictieve korting voor de CO2 prestatieladder wordt als volgt bepaald:</t>
  </si>
  <si>
    <t>Niveau</t>
  </si>
  <si>
    <t>Fictieve korting
'CO2-prestatieladder'</t>
  </si>
  <si>
    <t>Niveau inschrijver op inschrijvingsdatum</t>
  </si>
  <si>
    <t>Evaluatieprijs</t>
  </si>
  <si>
    <t>Geen certificaat</t>
  </si>
  <si>
    <t>Totaal fictieve korting voor K.2</t>
  </si>
  <si>
    <t>Getekend voor akkoord:</t>
  </si>
  <si>
    <t>Naam inschrijver</t>
  </si>
  <si>
    <t>K.4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</si>
  <si>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</si>
  <si>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</si>
  <si>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</si>
  <si>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</si>
  <si>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</si>
  <si>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</si>
  <si>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</si>
  <si>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</si>
  <si>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Totaal fictieve korting K.2a + K.2b + K.4</t>
  </si>
  <si>
    <t>versie:</t>
  </si>
  <si>
    <t>Alleen blauw gearceerde cellen invullen</t>
  </si>
  <si>
    <t>datum:</t>
  </si>
  <si>
    <t>Machine 8</t>
  </si>
  <si>
    <t>Machine 9</t>
  </si>
  <si>
    <t>PERCEEL 1</t>
  </si>
  <si>
    <t>Inschrijfsom P1</t>
  </si>
  <si>
    <t>Uitmaaien en korven watergangen 2026-2030 (SLW26050102_WBT)</t>
  </si>
  <si>
    <t>VERZAMELBLAD</t>
  </si>
  <si>
    <t>Perceel 1</t>
  </si>
  <si>
    <t>Perceel 2</t>
  </si>
  <si>
    <t>Perceel 3</t>
  </si>
  <si>
    <t>Perceel 4</t>
  </si>
  <si>
    <t>1.0</t>
  </si>
  <si>
    <t>PERCEEL 2</t>
  </si>
  <si>
    <t>Inschrijfsom P2</t>
  </si>
  <si>
    <t>Totaal fictieve korting K.2a + K.2b + K.4
PERCEEL 2</t>
  </si>
  <si>
    <t>Totaal fictieve korting K.2a + K.2b + K.4
PERCEEL 1</t>
  </si>
  <si>
    <t>PERCEEL 3</t>
  </si>
  <si>
    <t>Inschrijfsom P3</t>
  </si>
  <si>
    <t>Ingeschreven voor perceel?</t>
  </si>
  <si>
    <t>PERCEEL 4</t>
  </si>
  <si>
    <t>Inschrijfsom P4</t>
  </si>
  <si>
    <t>INVULBLAD</t>
  </si>
  <si>
    <t>Geldend voor alle percelen</t>
  </si>
  <si>
    <t>Totaal fictieve korting K.2a + K.2b + K.4
PERCEEL 3</t>
  </si>
  <si>
    <t>P1</t>
  </si>
  <si>
    <t>P2</t>
  </si>
  <si>
    <t>P3</t>
  </si>
  <si>
    <t>P4</t>
  </si>
  <si>
    <t>Totaal fictieve korting K.2a + K.2b + K.4
PERCEEL 4</t>
  </si>
  <si>
    <t>Voorkeursperceel</t>
  </si>
  <si>
    <t>In oranje gearceerde cellen nog een keuze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</si>
</sst>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3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9" fontId="0" fillId="7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9" fontId="8" fillId="7" borderId="2" xfId="1" applyFont="1" applyFill="1" applyBorder="1" applyAlignment="1" applyProtection="1">
      <alignment horizontal="center" vertical="center"/>
    </xf>
    <xf numFmtId="9" fontId="8" fillId="7" borderId="30" xfId="1" applyFont="1" applyFill="1" applyBorder="1" applyAlignment="1" applyProtection="1">
      <alignment horizontal="center" vertical="center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4" fillId="5" borderId="22" xfId="0" applyFont="1" applyFill="1" applyBorder="1" applyAlignment="1" applyProtection="1">
      <alignment horizontal="left" vertical="center"/>
      <protection locked="0"/>
    </xf>
    <xf numFmtId="0" fontId="14" fillId="5" borderId="23" xfId="0" applyFont="1" applyFill="1" applyBorder="1" applyAlignment="1" applyProtection="1">
      <alignment horizontal="left" vertical="center"/>
      <protection locked="0"/>
    </xf>
    <xf numFmtId="0" fontId="14" fillId="5" borderId="26" xfId="0" applyFont="1" applyFill="1" applyBorder="1" applyAlignment="1" applyProtection="1">
      <alignment horizontal="left" vertical="center"/>
      <protection locked="0"/>
    </xf>
    <xf numFmtId="0" fontId="14" fillId="5" borderId="27" xfId="0" applyFont="1" applyFill="1" applyBorder="1" applyAlignment="1" applyProtection="1">
      <alignment horizontal="left" vertical="center"/>
      <protection locked="0"/>
    </xf>
    <xf numFmtId="0" fontId="14" fillId="5" borderId="0" xfId="0" applyFont="1" applyFill="1" applyAlignment="1" applyProtection="1">
      <alignment horizontal="left" vertical="center"/>
      <protection locked="0"/>
    </xf>
    <xf numFmtId="0" fontId="14" fillId="5" borderId="37" xfId="0" applyFont="1" applyFill="1" applyBorder="1" applyAlignment="1" applyProtection="1">
      <alignment horizontal="left" vertical="center"/>
      <protection locked="0"/>
    </xf>
    <xf numFmtId="0" fontId="14" fillId="5" borderId="24" xfId="0" applyFont="1" applyFill="1" applyBorder="1" applyAlignment="1" applyProtection="1">
      <alignment horizontal="left" vertical="center"/>
      <protection locked="0"/>
    </xf>
    <xf numFmtId="0" fontId="14" fillId="5" borderId="21" xfId="0" applyFont="1" applyFill="1" applyBorder="1" applyAlignment="1" applyProtection="1">
      <alignment horizontal="left" vertical="center"/>
      <protection locked="0"/>
    </xf>
    <xf numFmtId="0" fontId="14" fillId="5" borderId="29" xfId="0" applyFont="1" applyFill="1" applyBorder="1" applyAlignment="1" applyProtection="1">
      <alignment horizontal="left" vertical="center"/>
      <protection locked="0"/>
    </xf>
    <xf numFmtId="0" fontId="13" fillId="5" borderId="5" xfId="0" applyFont="1" applyFill="1" applyBorder="1" applyAlignment="1" applyProtection="1">
      <alignment horizontal="left" vertical="center" wrapText="1"/>
      <protection locked="0"/>
    </xf>
    <xf numFmtId="0" fontId="13" fillId="5" borderId="6" xfId="0" applyFont="1" applyFill="1" applyBorder="1" applyAlignment="1" applyProtection="1">
      <alignment horizontal="left" vertical="center" wrapText="1"/>
      <protection locked="0"/>
    </xf>
    <xf numFmtId="0" fontId="13" fillId="5" borderId="7" xfId="0" applyFont="1" applyFill="1" applyBorder="1" applyAlignment="1" applyProtection="1">
      <alignment horizontal="left" vertical="center" wrapText="1"/>
      <protection locked="0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13" fillId="5" borderId="23" xfId="0" applyFont="1" applyFill="1" applyBorder="1" applyAlignment="1" applyProtection="1">
      <alignment horizontal="left" vertical="center" wrapText="1"/>
      <protection locked="0"/>
    </xf>
    <xf numFmtId="0" fontId="13" fillId="5" borderId="26" xfId="0" applyFont="1" applyFill="1" applyBorder="1" applyAlignment="1" applyProtection="1">
      <alignment horizontal="left" vertical="center" wrapText="1"/>
      <protection locked="0"/>
    </xf>
    <xf numFmtId="0" fontId="13" fillId="5" borderId="24" xfId="0" applyFont="1" applyFill="1" applyBorder="1" applyAlignment="1" applyProtection="1">
      <alignment horizontal="left" vertical="center" wrapText="1"/>
      <protection locked="0"/>
    </xf>
    <xf numFmtId="0" fontId="13" fillId="5" borderId="21" xfId="0" applyFont="1" applyFill="1" applyBorder="1" applyAlignment="1" applyProtection="1">
      <alignment horizontal="left" vertical="center" wrapText="1"/>
      <protection locked="0"/>
    </xf>
    <xf numFmtId="0" fontId="13" fillId="5" borderId="29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6" borderId="0" xfId="0" applyFont="1" applyFill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9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center" vertical="center" wrapText="1"/>
    </xf>
    <xf numFmtId="44" fontId="8" fillId="0" borderId="1" xfId="0" applyNumberFormat="1" applyFont="1" applyBorder="1" applyAlignment="1" applyProtection="1">
      <alignment vertical="center"/>
    </xf>
    <xf numFmtId="44" fontId="8" fillId="0" borderId="13" xfId="0" applyNumberFormat="1" applyFont="1" applyBorder="1" applyAlignment="1" applyProtection="1">
      <alignment vertical="center"/>
    </xf>
    <xf numFmtId="0" fontId="6" fillId="4" borderId="15" xfId="0" applyFont="1" applyFill="1" applyBorder="1" applyAlignment="1" applyProtection="1">
      <alignment horizontal="center" vertical="center" wrapText="1"/>
    </xf>
    <xf numFmtId="44" fontId="8" fillId="0" borderId="16" xfId="0" applyNumberFormat="1" applyFont="1" applyBorder="1" applyAlignment="1" applyProtection="1">
      <alignment vertical="center"/>
    </xf>
    <xf numFmtId="44" fontId="8" fillId="0" borderId="17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horizontal="center" vertical="center" wrapText="1"/>
    </xf>
    <xf numFmtId="0" fontId="13" fillId="5" borderId="0" xfId="0" applyFont="1" applyFill="1" applyAlignment="1" applyProtection="1">
      <alignment horizontal="center" vertical="center"/>
    </xf>
    <xf numFmtId="0" fontId="0" fillId="0" borderId="11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right" vertical="center"/>
    </xf>
    <xf numFmtId="0" fontId="0" fillId="0" borderId="12" xfId="0" applyBorder="1" applyAlignment="1" applyProtection="1">
      <alignment vertical="center"/>
    </xf>
    <xf numFmtId="0" fontId="0" fillId="0" borderId="2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44" fontId="8" fillId="0" borderId="1" xfId="0" applyNumberFormat="1" applyFont="1" applyBorder="1" applyAlignment="1" applyProtection="1">
      <alignment vertical="center" wrapText="1"/>
    </xf>
    <xf numFmtId="44" fontId="8" fillId="0" borderId="13" xfId="0" applyNumberFormat="1" applyFont="1" applyBorder="1" applyAlignment="1" applyProtection="1">
      <alignment vertical="center" wrapText="1"/>
    </xf>
    <xf numFmtId="44" fontId="8" fillId="0" borderId="16" xfId="0" applyNumberFormat="1" applyFont="1" applyBorder="1" applyAlignment="1" applyProtection="1">
      <alignment vertical="center" wrapText="1"/>
    </xf>
    <xf numFmtId="44" fontId="8" fillId="0" borderId="17" xfId="0" applyNumberFormat="1" applyFont="1" applyBorder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0" fillId="0" borderId="2" xfId="0" applyFont="1" applyBorder="1" applyProtection="1"/>
    <xf numFmtId="0" fontId="0" fillId="0" borderId="1" xfId="0" applyBorder="1" applyProtection="1"/>
    <xf numFmtId="0" fontId="0" fillId="0" borderId="3" xfId="0" applyBorder="1" applyProtection="1"/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44" fontId="0" fillId="0" borderId="1" xfId="0" applyNumberFormat="1" applyBorder="1" applyAlignment="1" applyProtection="1">
      <alignment vertical="top"/>
    </xf>
    <xf numFmtId="0" fontId="6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right" vertical="center"/>
    </xf>
    <xf numFmtId="44" fontId="4" fillId="8" borderId="1" xfId="0" applyNumberFormat="1" applyFont="1" applyFill="1" applyBorder="1" applyAlignment="1" applyProtection="1">
      <alignment vertical="center"/>
    </xf>
    <xf numFmtId="0" fontId="5" fillId="0" borderId="21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23" xfId="0" applyFont="1" applyBorder="1" applyAlignment="1" applyProtection="1">
      <alignment horizontal="right" vertical="center" wrapText="1"/>
    </xf>
    <xf numFmtId="0" fontId="13" fillId="0" borderId="24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3" fillId="0" borderId="27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  <xf numFmtId="0" fontId="6" fillId="9" borderId="0" xfId="0" applyFont="1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/>
    </xf>
  </cellXfs>
  <cellStyles count="2">
    <cellStyle name="Procent" xfId="1" builtinId="5"/>
    <cellStyle name="Standaard" xfId="0" builtinId="0"/>
  </cellStyles>
  <dxfs count="14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25</xdr:row>
      <xdr:rowOff>0</xdr:rowOff>
    </xdr:from>
    <xdr:to>
      <xdr:col>6</xdr:col>
      <xdr:colOff>666750</xdr:colOff>
      <xdr:row>27</xdr:row>
      <xdr:rowOff>28575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6E3BA166-8E61-4E3C-9D6C-8611D610D226}"/>
            </a:ext>
          </a:extLst>
        </xdr:cNvPr>
        <xdr:cNvSpPr/>
      </xdr:nvSpPr>
      <xdr:spPr>
        <a:xfrm>
          <a:off x="6429375" y="4000500"/>
          <a:ext cx="1152525" cy="3524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9357-82AC-43C7-A6DE-8D03F13B9DF5}">
  <sheetPr>
    <tabColor rgb="FFFF0000"/>
    <pageSetUpPr fitToPage="1"/>
  </sheetPr>
  <dimension ref="A1:I105"/>
  <sheetViews>
    <sheetView tabSelected="1" zoomScaleNormal="100" workbookViewId="0">
      <selection activeCell="C8" sqref="C8"/>
    </sheetView>
  </sheetViews>
  <sheetFormatPr defaultColWidth="8.85546875" defaultRowHeight="12.75" x14ac:dyDescent="0.2"/>
  <cols>
    <col min="1" max="1" width="25.7109375" style="136" customWidth="1"/>
    <col min="2" max="2" width="15.7109375" style="136" customWidth="1"/>
    <col min="3" max="3" width="11" style="136" bestFit="1" customWidth="1"/>
    <col min="4" max="4" width="14.7109375" style="136" customWidth="1"/>
    <col min="5" max="5" width="12.28515625" style="136" bestFit="1" customWidth="1"/>
    <col min="6" max="6" width="14.7109375" style="136" customWidth="1"/>
    <col min="7" max="7" width="12" style="136" bestFit="1" customWidth="1"/>
    <col min="8" max="8" width="11.28515625" style="136" bestFit="1" customWidth="1"/>
    <col min="9" max="9" width="12.85546875" style="136" bestFit="1" customWidth="1"/>
    <col min="10" max="16384" width="8.85546875" style="136"/>
  </cols>
  <sheetData>
    <row r="1" spans="1:9" ht="15.75" x14ac:dyDescent="0.25">
      <c r="A1" s="131" t="s">
        <v>75</v>
      </c>
      <c r="B1" s="131"/>
      <c r="C1" s="132" t="s">
        <v>59</v>
      </c>
      <c r="D1" s="132"/>
      <c r="E1" s="132"/>
      <c r="F1" s="132"/>
      <c r="G1" s="132"/>
      <c r="H1" s="132"/>
      <c r="I1" s="134"/>
    </row>
    <row r="2" spans="1:9" x14ac:dyDescent="0.2">
      <c r="A2" s="135"/>
      <c r="B2" s="135"/>
      <c r="C2" s="135"/>
      <c r="D2" s="135"/>
      <c r="E2" s="135"/>
      <c r="F2" s="135"/>
      <c r="G2" s="135"/>
      <c r="H2" s="135"/>
      <c r="I2" s="135"/>
    </row>
    <row r="3" spans="1:9" ht="15.75" x14ac:dyDescent="0.2">
      <c r="A3" s="138" t="s">
        <v>0</v>
      </c>
      <c r="B3" s="139" t="s">
        <v>1</v>
      </c>
      <c r="C3" s="140"/>
      <c r="D3" s="140"/>
      <c r="E3" s="141" t="s">
        <v>76</v>
      </c>
      <c r="F3" s="141"/>
      <c r="G3" s="141"/>
      <c r="H3" s="141"/>
      <c r="I3" s="135"/>
    </row>
    <row r="4" spans="1:9" x14ac:dyDescent="0.2">
      <c r="A4" s="137"/>
      <c r="B4" s="137"/>
      <c r="C4" s="137"/>
      <c r="D4" s="137"/>
      <c r="E4" s="135"/>
      <c r="F4" s="135"/>
      <c r="G4" s="135"/>
      <c r="H4" s="135"/>
      <c r="I4" s="135"/>
    </row>
    <row r="5" spans="1:9" x14ac:dyDescent="0.2">
      <c r="A5" s="137"/>
      <c r="B5" s="137"/>
      <c r="C5" s="142" t="s">
        <v>3</v>
      </c>
      <c r="D5" s="142"/>
      <c r="E5" s="142"/>
      <c r="F5" s="142"/>
      <c r="G5" s="142"/>
      <c r="H5" s="142"/>
      <c r="I5" s="135"/>
    </row>
    <row r="6" spans="1:9" ht="38.25" x14ac:dyDescent="0.2">
      <c r="A6" s="143" t="s">
        <v>4</v>
      </c>
      <c r="B6" s="144" t="s">
        <v>5</v>
      </c>
      <c r="C6" s="145" t="s">
        <v>6</v>
      </c>
      <c r="D6" s="145" t="s">
        <v>8</v>
      </c>
      <c r="E6" s="145" t="s">
        <v>9</v>
      </c>
      <c r="F6" s="145" t="s">
        <v>10</v>
      </c>
      <c r="G6" s="145" t="s">
        <v>11</v>
      </c>
      <c r="H6" s="144" t="s">
        <v>12</v>
      </c>
      <c r="I6" s="135"/>
    </row>
    <row r="7" spans="1:9" x14ac:dyDescent="0.2">
      <c r="A7" s="135"/>
      <c r="B7" s="146"/>
      <c r="C7" s="147">
        <v>1</v>
      </c>
      <c r="D7" s="147">
        <v>0.45</v>
      </c>
      <c r="E7" s="147">
        <v>1</v>
      </c>
      <c r="F7" s="147">
        <v>0.25</v>
      </c>
      <c r="G7" s="147">
        <v>0</v>
      </c>
      <c r="H7" s="146"/>
      <c r="I7" s="135"/>
    </row>
    <row r="8" spans="1:9" x14ac:dyDescent="0.2">
      <c r="A8" s="148" t="s">
        <v>14</v>
      </c>
      <c r="B8" s="2">
        <v>0.2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2">
        <f t="shared" ref="H8:H17" si="0">IF(B8=0%,"n.v.t.",(C8*C$7)+(D8*D$7)+(E8*E$7)+(F8*F$7)+(G8*G$7))</f>
        <v>0</v>
      </c>
      <c r="I8" s="149" t="str">
        <f t="shared" ref="I8:I17" si="1">IF(B8=0%,"n.v.t.",IF(SUM(C8+D8+E8+F8+G8)&lt;&gt;100%,"geen 100%","100% ingevuld"))</f>
        <v>geen 100%</v>
      </c>
    </row>
    <row r="9" spans="1:9" ht="25.5" x14ac:dyDescent="0.2">
      <c r="A9" s="148" t="s">
        <v>15</v>
      </c>
      <c r="B9" s="2">
        <v>0.2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2">
        <f t="shared" si="0"/>
        <v>0</v>
      </c>
      <c r="I9" s="149" t="str">
        <f t="shared" si="1"/>
        <v>geen 100%</v>
      </c>
    </row>
    <row r="10" spans="1:9" x14ac:dyDescent="0.2">
      <c r="A10" s="148" t="s">
        <v>16</v>
      </c>
      <c r="B10" s="2">
        <v>0.2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2">
        <f t="shared" si="0"/>
        <v>0</v>
      </c>
      <c r="I10" s="149" t="str">
        <f t="shared" si="1"/>
        <v>geen 100%</v>
      </c>
    </row>
    <row r="11" spans="1:9" ht="25.5" x14ac:dyDescent="0.2">
      <c r="A11" s="148" t="s">
        <v>17</v>
      </c>
      <c r="B11" s="2">
        <v>0.1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2">
        <f t="shared" si="0"/>
        <v>0</v>
      </c>
      <c r="I11" s="149" t="str">
        <f t="shared" si="1"/>
        <v>geen 100%</v>
      </c>
    </row>
    <row r="12" spans="1:9" ht="25.5" x14ac:dyDescent="0.2">
      <c r="A12" s="148" t="s">
        <v>18</v>
      </c>
      <c r="B12" s="2">
        <v>0.1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2">
        <f t="shared" si="0"/>
        <v>0</v>
      </c>
      <c r="I12" s="149" t="str">
        <f t="shared" si="1"/>
        <v>geen 100%</v>
      </c>
    </row>
    <row r="13" spans="1:9" x14ac:dyDescent="0.2">
      <c r="A13" s="148" t="s">
        <v>19</v>
      </c>
      <c r="B13" s="2">
        <v>0.15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2">
        <f t="shared" si="0"/>
        <v>0</v>
      </c>
      <c r="I13" s="149" t="str">
        <f t="shared" si="1"/>
        <v>geen 100%</v>
      </c>
    </row>
    <row r="14" spans="1:9" x14ac:dyDescent="0.2">
      <c r="A14" s="148" t="s">
        <v>20</v>
      </c>
      <c r="B14" s="2">
        <v>0.05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2">
        <f t="shared" si="0"/>
        <v>0</v>
      </c>
      <c r="I14" s="149" t="str">
        <f t="shared" si="1"/>
        <v>geen 100%</v>
      </c>
    </row>
    <row r="15" spans="1:9" hidden="1" x14ac:dyDescent="0.2">
      <c r="A15" s="148" t="s">
        <v>55</v>
      </c>
      <c r="B15" s="2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2" t="str">
        <f t="shared" si="0"/>
        <v>n.v.t.</v>
      </c>
      <c r="I15" s="149" t="str">
        <f t="shared" si="1"/>
        <v>n.v.t.</v>
      </c>
    </row>
    <row r="16" spans="1:9" hidden="1" x14ac:dyDescent="0.2">
      <c r="A16" s="148" t="s">
        <v>56</v>
      </c>
      <c r="B16" s="2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2" t="str">
        <f t="shared" si="0"/>
        <v>n.v.t.</v>
      </c>
      <c r="I16" s="149" t="str">
        <f t="shared" si="1"/>
        <v>n.v.t.</v>
      </c>
    </row>
    <row r="17" spans="1:9" hidden="1" x14ac:dyDescent="0.2">
      <c r="A17" s="148" t="s">
        <v>21</v>
      </c>
      <c r="B17" s="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2" t="str">
        <f t="shared" si="0"/>
        <v>n.v.t.</v>
      </c>
      <c r="I17" s="149" t="str">
        <f t="shared" si="1"/>
        <v>n.v.t.</v>
      </c>
    </row>
    <row r="18" spans="1:9" x14ac:dyDescent="0.2">
      <c r="A18" s="150" t="s">
        <v>22</v>
      </c>
      <c r="B18" s="151">
        <f>SUM(B8:B17)</f>
        <v>1</v>
      </c>
      <c r="C18" s="135"/>
      <c r="D18" s="135"/>
      <c r="E18" s="135"/>
      <c r="F18" s="135"/>
      <c r="G18" s="135"/>
      <c r="H18" s="135"/>
      <c r="I18" s="149" t="str">
        <f>IF(B18=0,"n.v.t.",IF(OR(SUM(B8:B17)=0,I8="geen 100%",I9="geen 100%",I10="geen 100%",I11="geen 100%",I12="geen 100%",I13="geen 100%",I14="geen 100%",I15="geen 100%",I16="geen 100%",I17="geen 100%"),"geen 100%","100% ingevuld"))</f>
        <v>geen 100%</v>
      </c>
    </row>
    <row r="19" spans="1:9" x14ac:dyDescent="0.2">
      <c r="A19" s="152"/>
      <c r="B19" s="152"/>
      <c r="C19" s="152"/>
      <c r="D19" s="152"/>
      <c r="E19" s="152"/>
      <c r="F19" s="152"/>
      <c r="G19" s="135"/>
      <c r="H19" s="135"/>
      <c r="I19" s="135"/>
    </row>
    <row r="20" spans="1:9" x14ac:dyDescent="0.2">
      <c r="A20" s="152"/>
      <c r="B20" s="152"/>
      <c r="C20" s="152"/>
      <c r="D20" s="152"/>
      <c r="E20" s="152"/>
      <c r="F20" s="152"/>
      <c r="G20" s="135"/>
      <c r="H20" s="135"/>
      <c r="I20" s="135"/>
    </row>
    <row r="21" spans="1:9" x14ac:dyDescent="0.2">
      <c r="A21" s="152"/>
      <c r="B21" s="152"/>
      <c r="C21" s="142" t="s">
        <v>3</v>
      </c>
      <c r="D21" s="142"/>
      <c r="E21" s="142"/>
      <c r="F21" s="142"/>
      <c r="G21" s="142"/>
      <c r="H21" s="142"/>
      <c r="I21" s="135"/>
    </row>
    <row r="22" spans="1:9" ht="38.25" x14ac:dyDescent="0.2">
      <c r="A22" s="143" t="s">
        <v>23</v>
      </c>
      <c r="B22" s="144" t="s">
        <v>5</v>
      </c>
      <c r="C22" s="153" t="str">
        <f>$C$6</f>
        <v>Electrisch / H2</v>
      </c>
      <c r="D22" s="153" t="str">
        <f>$D$6</f>
        <v>(Plug in) Hybride* met benzine</v>
      </c>
      <c r="E22" s="153" t="str">
        <f>$E$6</f>
        <v>HVO100  / Bio-CNG</v>
      </c>
      <c r="F22" s="153" t="str">
        <f>$F$6</f>
        <v>&gt;30HVO&lt;100 / BTL</v>
      </c>
      <c r="G22" s="153" t="str">
        <f>$G$6</f>
        <v>Conventio-neel / overig</v>
      </c>
      <c r="H22" s="144" t="str">
        <f>$H$6</f>
        <v>Totaal
duurzaam-
heidsper-
centage</v>
      </c>
      <c r="I22" s="135"/>
    </row>
    <row r="23" spans="1:9" x14ac:dyDescent="0.2">
      <c r="A23" s="135"/>
      <c r="B23" s="146"/>
      <c r="C23" s="147">
        <f>$C$7</f>
        <v>1</v>
      </c>
      <c r="D23" s="147">
        <f>$D$7</f>
        <v>0.45</v>
      </c>
      <c r="E23" s="147">
        <f>$E$7</f>
        <v>1</v>
      </c>
      <c r="F23" s="147">
        <f>$F$7</f>
        <v>0.25</v>
      </c>
      <c r="G23" s="147">
        <f>$G$7</f>
        <v>0</v>
      </c>
      <c r="H23" s="146"/>
      <c r="I23" s="135"/>
    </row>
    <row r="24" spans="1:9" x14ac:dyDescent="0.2">
      <c r="A24" s="148" t="str">
        <f>$A$8</f>
        <v>werkbus</v>
      </c>
      <c r="B24" s="2">
        <v>0.2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2">
        <f>IF(B24=0%,"n.v.t.",(C24*C$23)+(D24*D$23)+(E24*E$23)+(F24*F$23)+(G24*G$23))</f>
        <v>0</v>
      </c>
      <c r="I24" s="149" t="str">
        <f t="shared" ref="I24:I33" si="2">IF(B24=0%,"n.v.t.",IF(SUM(C24+D24+E24+F24+G24)&lt;&gt;100%,"geen 100%","100% ingevuld"))</f>
        <v>geen 100%</v>
      </c>
    </row>
    <row r="25" spans="1:9" ht="25.5" x14ac:dyDescent="0.2">
      <c r="A25" s="148" t="str">
        <f>$A$9</f>
        <v>Hydaulische graafmachine met maaikorf</v>
      </c>
      <c r="B25" s="2">
        <v>0.2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2">
        <f t="shared" ref="H25:H33" si="3">IF(B25=0%,"n.v.t.",(C25*C$23)+(D25*D$23)+(E25*E$23)+(F25*F$23)+(G25*G$23))</f>
        <v>0</v>
      </c>
      <c r="I25" s="149" t="str">
        <f t="shared" si="2"/>
        <v>geen 100%</v>
      </c>
    </row>
    <row r="26" spans="1:9" x14ac:dyDescent="0.2">
      <c r="A26" s="148" t="str">
        <f>$A$10</f>
        <v>Tractor met maaikorf</v>
      </c>
      <c r="B26" s="2">
        <v>0.2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2">
        <f t="shared" si="3"/>
        <v>0</v>
      </c>
      <c r="I26" s="149" t="str">
        <f t="shared" si="2"/>
        <v>geen 100%</v>
      </c>
    </row>
    <row r="27" spans="1:9" ht="25.5" x14ac:dyDescent="0.2">
      <c r="A27" s="148" t="str">
        <f>$A$11</f>
        <v>maaizuigcombinatie incl. arm</v>
      </c>
      <c r="B27" s="2">
        <v>0.1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2">
        <f t="shared" si="3"/>
        <v>0</v>
      </c>
      <c r="I27" s="149" t="str">
        <f t="shared" si="2"/>
        <v>geen 100%</v>
      </c>
    </row>
    <row r="28" spans="1:9" ht="25.5" x14ac:dyDescent="0.2">
      <c r="A28" s="148" t="str">
        <f>$A$12</f>
        <v>Hydraulische graafmachine 5 ton</v>
      </c>
      <c r="B28" s="2">
        <v>0.1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2">
        <f t="shared" si="3"/>
        <v>0</v>
      </c>
      <c r="I28" s="149" t="str">
        <f t="shared" si="2"/>
        <v>geen 100%</v>
      </c>
    </row>
    <row r="29" spans="1:9" x14ac:dyDescent="0.2">
      <c r="A29" s="148" t="str">
        <f>$A$13</f>
        <v xml:space="preserve">Bosmaaier </v>
      </c>
      <c r="B29" s="2">
        <v>0.15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2">
        <f t="shared" si="3"/>
        <v>0</v>
      </c>
      <c r="I29" s="149" t="str">
        <f t="shared" si="2"/>
        <v>geen 100%</v>
      </c>
    </row>
    <row r="30" spans="1:9" x14ac:dyDescent="0.2">
      <c r="A30" s="148" t="str">
        <f>$A$14</f>
        <v>Maaiboot</v>
      </c>
      <c r="B30" s="2">
        <v>0.05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2">
        <f t="shared" si="3"/>
        <v>0</v>
      </c>
      <c r="I30" s="149" t="str">
        <f t="shared" si="2"/>
        <v>geen 100%</v>
      </c>
    </row>
    <row r="31" spans="1:9" hidden="1" x14ac:dyDescent="0.2">
      <c r="A31" s="148" t="str">
        <f>$A$15</f>
        <v>Machine 8</v>
      </c>
      <c r="B31" s="2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2" t="str">
        <f t="shared" si="3"/>
        <v>n.v.t.</v>
      </c>
      <c r="I31" s="149" t="str">
        <f t="shared" si="2"/>
        <v>n.v.t.</v>
      </c>
    </row>
    <row r="32" spans="1:9" hidden="1" x14ac:dyDescent="0.2">
      <c r="A32" s="148" t="str">
        <f>$A$16</f>
        <v>Machine 9</v>
      </c>
      <c r="B32" s="2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2" t="str">
        <f t="shared" si="3"/>
        <v>n.v.t.</v>
      </c>
      <c r="I32" s="149" t="str">
        <f t="shared" si="2"/>
        <v>n.v.t.</v>
      </c>
    </row>
    <row r="33" spans="1:9" hidden="1" x14ac:dyDescent="0.2">
      <c r="A33" s="148" t="str">
        <f>$A$17</f>
        <v>Machine 10</v>
      </c>
      <c r="B33" s="2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2" t="str">
        <f t="shared" si="3"/>
        <v>n.v.t.</v>
      </c>
      <c r="I33" s="149" t="str">
        <f t="shared" si="2"/>
        <v>n.v.t.</v>
      </c>
    </row>
    <row r="34" spans="1:9" x14ac:dyDescent="0.2">
      <c r="A34" s="150" t="s">
        <v>22</v>
      </c>
      <c r="B34" s="151">
        <f>SUM(B24:B33)</f>
        <v>1</v>
      </c>
      <c r="C34" s="135"/>
      <c r="D34" s="135"/>
      <c r="E34" s="135"/>
      <c r="F34" s="135"/>
      <c r="G34" s="135"/>
      <c r="H34" s="135"/>
      <c r="I34" s="149" t="str">
        <f>IF(B34=0,"n.v.t.",IF(OR(SUM(B24:B33)=0,I24="geen 100%",I25="geen 100%",I26="geen 100%",I27="geen 100%",I28="geen 100%",I29="geen 100%",I30="geen 100%",I31="geen 100%",I32="geen 100%",I33="geen 100%"),"geen 100%","100% ingevuld"))</f>
        <v>geen 100%</v>
      </c>
    </row>
    <row r="35" spans="1:9" x14ac:dyDescent="0.2">
      <c r="A35" s="135"/>
      <c r="B35" s="135"/>
      <c r="C35" s="135"/>
      <c r="D35" s="135"/>
      <c r="E35" s="135"/>
      <c r="F35" s="135"/>
      <c r="G35" s="135"/>
      <c r="H35" s="135"/>
      <c r="I35" s="135"/>
    </row>
    <row r="36" spans="1:9" x14ac:dyDescent="0.2">
      <c r="A36" s="152"/>
      <c r="B36" s="152"/>
      <c r="C36" s="152"/>
      <c r="D36" s="152"/>
      <c r="E36" s="152"/>
      <c r="F36" s="152"/>
      <c r="G36" s="135"/>
      <c r="H36" s="135"/>
      <c r="I36" s="135"/>
    </row>
    <row r="37" spans="1:9" x14ac:dyDescent="0.2">
      <c r="A37" s="152"/>
      <c r="B37" s="152"/>
      <c r="C37" s="142" t="s">
        <v>3</v>
      </c>
      <c r="D37" s="142"/>
      <c r="E37" s="142"/>
      <c r="F37" s="142"/>
      <c r="G37" s="142"/>
      <c r="H37" s="142"/>
      <c r="I37" s="135"/>
    </row>
    <row r="38" spans="1:9" ht="38.25" x14ac:dyDescent="0.2">
      <c r="A38" s="143" t="s">
        <v>24</v>
      </c>
      <c r="B38" s="144" t="s">
        <v>5</v>
      </c>
      <c r="C38" s="153" t="str">
        <f>$C$6</f>
        <v>Electrisch / H2</v>
      </c>
      <c r="D38" s="153" t="str">
        <f>$D$6</f>
        <v>(Plug in) Hybride* met benzine</v>
      </c>
      <c r="E38" s="153" t="str">
        <f>$E$6</f>
        <v>HVO100  / Bio-CNG</v>
      </c>
      <c r="F38" s="153" t="str">
        <f>$F$6</f>
        <v>&gt;30HVO&lt;100 / BTL</v>
      </c>
      <c r="G38" s="153" t="str">
        <f>$G$6</f>
        <v>Conventio-neel / overig</v>
      </c>
      <c r="H38" s="144" t="str">
        <f>$H$6</f>
        <v>Totaal
duurzaam-
heidsper-
centage</v>
      </c>
      <c r="I38" s="135"/>
    </row>
    <row r="39" spans="1:9" x14ac:dyDescent="0.2">
      <c r="A39" s="135"/>
      <c r="B39" s="146"/>
      <c r="C39" s="147">
        <f>$C$7</f>
        <v>1</v>
      </c>
      <c r="D39" s="147">
        <f>$D$7</f>
        <v>0.45</v>
      </c>
      <c r="E39" s="147">
        <f>$E$7</f>
        <v>1</v>
      </c>
      <c r="F39" s="147">
        <f>$F$7</f>
        <v>0.25</v>
      </c>
      <c r="G39" s="147">
        <f>$G$7</f>
        <v>0</v>
      </c>
      <c r="H39" s="146"/>
      <c r="I39" s="135"/>
    </row>
    <row r="40" spans="1:9" x14ac:dyDescent="0.2">
      <c r="A40" s="148" t="str">
        <f>$A$8</f>
        <v>werkbus</v>
      </c>
      <c r="B40" s="2">
        <v>0.2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2">
        <f>IF(B40=0%,"n.v.t.",(C40*C$39)+(D40*D$39)+(E40*E$39)+(F40*F$39)+(G40*G$39))</f>
        <v>0</v>
      </c>
      <c r="I40" s="149" t="str">
        <f t="shared" ref="I40:I49" si="4">IF(B40=0%,"n.v.t.",IF(SUM(C40+D40+E40+F40+G40)&lt;&gt;100%,"geen 100%","100% ingevuld"))</f>
        <v>geen 100%</v>
      </c>
    </row>
    <row r="41" spans="1:9" ht="25.5" x14ac:dyDescent="0.2">
      <c r="A41" s="148" t="str">
        <f>$A$9</f>
        <v>Hydaulische graafmachine met maaikorf</v>
      </c>
      <c r="B41" s="2">
        <v>0.2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2">
        <f t="shared" ref="H41:H49" si="5">IF(B41=0%,"n.v.t.",(C41*C$39)+(D41*D$39)+(E41*E$39)+(F41*F$39)+(G41*G$39))</f>
        <v>0</v>
      </c>
      <c r="I41" s="149" t="str">
        <f t="shared" si="4"/>
        <v>geen 100%</v>
      </c>
    </row>
    <row r="42" spans="1:9" x14ac:dyDescent="0.2">
      <c r="A42" s="148" t="str">
        <f>$A$10</f>
        <v>Tractor met maaikorf</v>
      </c>
      <c r="B42" s="2">
        <v>0.2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2">
        <f t="shared" si="5"/>
        <v>0</v>
      </c>
      <c r="I42" s="149" t="str">
        <f t="shared" si="4"/>
        <v>geen 100%</v>
      </c>
    </row>
    <row r="43" spans="1:9" ht="25.5" x14ac:dyDescent="0.2">
      <c r="A43" s="148" t="str">
        <f>$A$11</f>
        <v>maaizuigcombinatie incl. arm</v>
      </c>
      <c r="B43" s="2">
        <v>0.1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2">
        <f t="shared" si="5"/>
        <v>0</v>
      </c>
      <c r="I43" s="149" t="str">
        <f t="shared" si="4"/>
        <v>geen 100%</v>
      </c>
    </row>
    <row r="44" spans="1:9" ht="25.5" x14ac:dyDescent="0.2">
      <c r="A44" s="148" t="str">
        <f>$A$12</f>
        <v>Hydraulische graafmachine 5 ton</v>
      </c>
      <c r="B44" s="2">
        <v>0.1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2">
        <f t="shared" si="5"/>
        <v>0</v>
      </c>
      <c r="I44" s="149" t="str">
        <f t="shared" si="4"/>
        <v>geen 100%</v>
      </c>
    </row>
    <row r="45" spans="1:9" x14ac:dyDescent="0.2">
      <c r="A45" s="148" t="str">
        <f>$A$13</f>
        <v xml:space="preserve">Bosmaaier </v>
      </c>
      <c r="B45" s="2">
        <v>0.15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2">
        <f t="shared" si="5"/>
        <v>0</v>
      </c>
      <c r="I45" s="149" t="str">
        <f t="shared" si="4"/>
        <v>geen 100%</v>
      </c>
    </row>
    <row r="46" spans="1:9" x14ac:dyDescent="0.2">
      <c r="A46" s="148" t="str">
        <f>$A$14</f>
        <v>Maaiboot</v>
      </c>
      <c r="B46" s="2">
        <v>0.05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2">
        <f t="shared" si="5"/>
        <v>0</v>
      </c>
      <c r="I46" s="149" t="str">
        <f t="shared" si="4"/>
        <v>geen 100%</v>
      </c>
    </row>
    <row r="47" spans="1:9" hidden="1" x14ac:dyDescent="0.2">
      <c r="A47" s="148" t="str">
        <f>$A$15</f>
        <v>Machine 8</v>
      </c>
      <c r="B47" s="2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2" t="str">
        <f t="shared" si="5"/>
        <v>n.v.t.</v>
      </c>
      <c r="I47" s="149" t="str">
        <f t="shared" si="4"/>
        <v>n.v.t.</v>
      </c>
    </row>
    <row r="48" spans="1:9" hidden="1" x14ac:dyDescent="0.2">
      <c r="A48" s="148" t="str">
        <f>$A$16</f>
        <v>Machine 9</v>
      </c>
      <c r="B48" s="2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2" t="str">
        <f t="shared" si="5"/>
        <v>n.v.t.</v>
      </c>
      <c r="I48" s="149" t="str">
        <f t="shared" si="4"/>
        <v>n.v.t.</v>
      </c>
    </row>
    <row r="49" spans="1:9" hidden="1" x14ac:dyDescent="0.2">
      <c r="A49" s="148" t="str">
        <f>$A$17</f>
        <v>Machine 10</v>
      </c>
      <c r="B49" s="2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2" t="str">
        <f t="shared" si="5"/>
        <v>n.v.t.</v>
      </c>
      <c r="I49" s="149" t="str">
        <f t="shared" si="4"/>
        <v>n.v.t.</v>
      </c>
    </row>
    <row r="50" spans="1:9" x14ac:dyDescent="0.2">
      <c r="A50" s="150" t="s">
        <v>22</v>
      </c>
      <c r="B50" s="151">
        <f>SUM(B40:B49)</f>
        <v>1</v>
      </c>
      <c r="C50" s="135"/>
      <c r="D50" s="135"/>
      <c r="E50" s="135"/>
      <c r="F50" s="135"/>
      <c r="G50" s="135"/>
      <c r="H50" s="135"/>
      <c r="I50" s="149" t="str">
        <f>IF(B50=0,"n.v.t.",IF(OR(SUM(B40:B49)=0,I40="geen 100%",I41="geen 100%",I42="geen 100%",I43="geen 100%",I44="geen 100%",I45="geen 100%",I46="geen 100%",I47="geen 100%",I48="geen 100%",I49="geen 100%"),"geen 100%","100% ingevuld"))</f>
        <v>geen 100%</v>
      </c>
    </row>
    <row r="51" spans="1:9" x14ac:dyDescent="0.2">
      <c r="A51" s="135"/>
      <c r="B51" s="135"/>
      <c r="C51" s="135"/>
      <c r="D51" s="135"/>
      <c r="E51" s="135"/>
      <c r="F51" s="135"/>
      <c r="G51" s="135"/>
      <c r="H51" s="135"/>
      <c r="I51" s="135"/>
    </row>
    <row r="52" spans="1:9" hidden="1" x14ac:dyDescent="0.2">
      <c r="A52" s="152"/>
      <c r="B52" s="152"/>
      <c r="C52" s="152"/>
      <c r="D52" s="152"/>
      <c r="E52" s="152"/>
      <c r="F52" s="152"/>
      <c r="G52" s="135"/>
      <c r="H52" s="135"/>
      <c r="I52" s="135"/>
    </row>
    <row r="53" spans="1:9" hidden="1" x14ac:dyDescent="0.2">
      <c r="A53" s="152"/>
      <c r="B53" s="152"/>
      <c r="C53" s="142" t="s">
        <v>3</v>
      </c>
      <c r="D53" s="142"/>
      <c r="E53" s="142"/>
      <c r="F53" s="142"/>
      <c r="G53" s="142"/>
      <c r="H53" s="142"/>
      <c r="I53" s="135"/>
    </row>
    <row r="54" spans="1:9" ht="38.25" hidden="1" x14ac:dyDescent="0.2">
      <c r="A54" s="154" t="s">
        <v>25</v>
      </c>
      <c r="B54" s="144" t="s">
        <v>5</v>
      </c>
      <c r="C54" s="153" t="str">
        <f>$C$6</f>
        <v>Electrisch / H2</v>
      </c>
      <c r="D54" s="153" t="str">
        <f>$D$6</f>
        <v>(Plug in) Hybride* met benzine</v>
      </c>
      <c r="E54" s="153" t="str">
        <f>$E$6</f>
        <v>HVO100  / Bio-CNG</v>
      </c>
      <c r="F54" s="153" t="str">
        <f>$F$6</f>
        <v>&gt;30HVO&lt;100 / BTL</v>
      </c>
      <c r="G54" s="153" t="str">
        <f>$G$6</f>
        <v>Conventio-neel / overig</v>
      </c>
      <c r="H54" s="144" t="str">
        <f>$H$6</f>
        <v>Totaal
duurzaam-
heidsper-
centage</v>
      </c>
      <c r="I54" s="135"/>
    </row>
    <row r="55" spans="1:9" hidden="1" x14ac:dyDescent="0.2">
      <c r="A55" s="135"/>
      <c r="B55" s="146"/>
      <c r="C55" s="147">
        <f>$C$7</f>
        <v>1</v>
      </c>
      <c r="D55" s="147">
        <f>$D$7</f>
        <v>0.45</v>
      </c>
      <c r="E55" s="147">
        <f>$E$7</f>
        <v>1</v>
      </c>
      <c r="F55" s="147">
        <f>$F$7</f>
        <v>0.25</v>
      </c>
      <c r="G55" s="147">
        <f>$G$7</f>
        <v>0</v>
      </c>
      <c r="H55" s="146"/>
      <c r="I55" s="135"/>
    </row>
    <row r="56" spans="1:9" hidden="1" x14ac:dyDescent="0.2">
      <c r="A56" s="148" t="str">
        <f>$A$8</f>
        <v>werkbus</v>
      </c>
      <c r="B56" s="2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2" t="str">
        <f>IF(B56=0%,"n.v.t.",(C56*C$55)+(D56*D$55)+(E56*E$55)+(F56*F$55)+(G56*G$55))</f>
        <v>n.v.t.</v>
      </c>
      <c r="I56" s="149" t="str">
        <f t="shared" ref="I56:I65" si="6">IF(B56=0%,"n.v.t.",IF(SUM(C56+D56+E56+F56+G56)&lt;&gt;100%,"geen 100%","100% ingevuld"))</f>
        <v>n.v.t.</v>
      </c>
    </row>
    <row r="57" spans="1:9" ht="25.5" hidden="1" x14ac:dyDescent="0.2">
      <c r="A57" s="148" t="str">
        <f>$A$9</f>
        <v>Hydaulische graafmachine met maaikorf</v>
      </c>
      <c r="B57" s="2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2" t="str">
        <f t="shared" ref="H57:H65" si="7">IF(B57=0%,"n.v.t.",(C57*C$55)+(D57*D$55)+(E57*E$55)+(F57*F$55)+(G57*G$55))</f>
        <v>n.v.t.</v>
      </c>
      <c r="I57" s="149" t="str">
        <f t="shared" si="6"/>
        <v>n.v.t.</v>
      </c>
    </row>
    <row r="58" spans="1:9" hidden="1" x14ac:dyDescent="0.2">
      <c r="A58" s="148" t="str">
        <f>$A$10</f>
        <v>Tractor met maaikorf</v>
      </c>
      <c r="B58" s="2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2" t="str">
        <f t="shared" si="7"/>
        <v>n.v.t.</v>
      </c>
      <c r="I58" s="149" t="str">
        <f t="shared" si="6"/>
        <v>n.v.t.</v>
      </c>
    </row>
    <row r="59" spans="1:9" ht="25.5" hidden="1" x14ac:dyDescent="0.2">
      <c r="A59" s="148" t="str">
        <f>$A$11</f>
        <v>maaizuigcombinatie incl. arm</v>
      </c>
      <c r="B59" s="2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2" t="str">
        <f t="shared" si="7"/>
        <v>n.v.t.</v>
      </c>
      <c r="I59" s="149" t="str">
        <f t="shared" si="6"/>
        <v>n.v.t.</v>
      </c>
    </row>
    <row r="60" spans="1:9" ht="25.5" hidden="1" x14ac:dyDescent="0.2">
      <c r="A60" s="148" t="str">
        <f>$A$12</f>
        <v>Hydraulische graafmachine 5 ton</v>
      </c>
      <c r="B60" s="2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2" t="str">
        <f t="shared" si="7"/>
        <v>n.v.t.</v>
      </c>
      <c r="I60" s="149" t="str">
        <f t="shared" si="6"/>
        <v>n.v.t.</v>
      </c>
    </row>
    <row r="61" spans="1:9" hidden="1" x14ac:dyDescent="0.2">
      <c r="A61" s="148" t="str">
        <f>$A$13</f>
        <v xml:space="preserve">Bosmaaier </v>
      </c>
      <c r="B61" s="2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2" t="str">
        <f t="shared" si="7"/>
        <v>n.v.t.</v>
      </c>
      <c r="I61" s="149" t="str">
        <f t="shared" si="6"/>
        <v>n.v.t.</v>
      </c>
    </row>
    <row r="62" spans="1:9" hidden="1" x14ac:dyDescent="0.2">
      <c r="A62" s="148" t="str">
        <f>$A$14</f>
        <v>Maaiboot</v>
      </c>
      <c r="B62" s="2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2" t="str">
        <f t="shared" si="7"/>
        <v>n.v.t.</v>
      </c>
      <c r="I62" s="149" t="str">
        <f t="shared" si="6"/>
        <v>n.v.t.</v>
      </c>
    </row>
    <row r="63" spans="1:9" hidden="1" x14ac:dyDescent="0.2">
      <c r="A63" s="148" t="str">
        <f>$A$15</f>
        <v>Machine 8</v>
      </c>
      <c r="B63" s="2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2" t="str">
        <f t="shared" si="7"/>
        <v>n.v.t.</v>
      </c>
      <c r="I63" s="149" t="str">
        <f t="shared" si="6"/>
        <v>n.v.t.</v>
      </c>
    </row>
    <row r="64" spans="1:9" hidden="1" x14ac:dyDescent="0.2">
      <c r="A64" s="148" t="str">
        <f>$A$16</f>
        <v>Machine 9</v>
      </c>
      <c r="B64" s="2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2" t="str">
        <f t="shared" si="7"/>
        <v>n.v.t.</v>
      </c>
      <c r="I64" s="149" t="str">
        <f t="shared" si="6"/>
        <v>n.v.t.</v>
      </c>
    </row>
    <row r="65" spans="1:9" hidden="1" x14ac:dyDescent="0.2">
      <c r="A65" s="148" t="str">
        <f>$A$17</f>
        <v>Machine 10</v>
      </c>
      <c r="B65" s="2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2" t="str">
        <f t="shared" si="7"/>
        <v>n.v.t.</v>
      </c>
      <c r="I65" s="149" t="str">
        <f t="shared" si="6"/>
        <v>n.v.t.</v>
      </c>
    </row>
    <row r="66" spans="1:9" hidden="1" x14ac:dyDescent="0.2">
      <c r="A66" s="150" t="s">
        <v>22</v>
      </c>
      <c r="B66" s="151">
        <f>SUM(B56:B65)</f>
        <v>0</v>
      </c>
      <c r="C66" s="135"/>
      <c r="D66" s="135"/>
      <c r="E66" s="135"/>
      <c r="F66" s="135"/>
      <c r="G66" s="135"/>
      <c r="H66" s="135"/>
      <c r="I66" s="149" t="str">
        <f>IF(B66=0,"n.v.t.",IF(OR(SUM(B56:B65)=0,I56="geen 100%",I57="geen 100%",I58="geen 100%",I59="geen 100%",I60="geen 100%",I61="geen 100%",I62="geen 100%",I63="geen 100%",I64="geen 100%",I65="geen 100%"),"geen 100%","100% ingevuld"))</f>
        <v>n.v.t.</v>
      </c>
    </row>
    <row r="67" spans="1:9" x14ac:dyDescent="0.2">
      <c r="A67" s="135"/>
      <c r="B67" s="135"/>
      <c r="C67" s="135"/>
      <c r="D67" s="135"/>
      <c r="E67" s="135"/>
      <c r="F67" s="135"/>
      <c r="G67" s="135"/>
      <c r="H67" s="135"/>
      <c r="I67" s="135"/>
    </row>
    <row r="68" spans="1:9" x14ac:dyDescent="0.2">
      <c r="A68" s="155" t="s">
        <v>26</v>
      </c>
      <c r="B68" s="156"/>
      <c r="C68" s="156"/>
      <c r="D68" s="156"/>
      <c r="E68" s="157"/>
      <c r="F68" s="152"/>
      <c r="G68" s="152"/>
      <c r="H68" s="152"/>
      <c r="I68" s="152"/>
    </row>
    <row r="69" spans="1:9" x14ac:dyDescent="0.2">
      <c r="A69" s="155" t="s">
        <v>27</v>
      </c>
      <c r="B69" s="156"/>
      <c r="C69" s="156"/>
      <c r="D69" s="156"/>
      <c r="E69" s="157"/>
      <c r="F69" s="152"/>
      <c r="G69" s="135"/>
      <c r="H69" s="135"/>
      <c r="I69" s="135"/>
    </row>
    <row r="70" spans="1:9" x14ac:dyDescent="0.2">
      <c r="A70" s="155" t="s">
        <v>28</v>
      </c>
      <c r="B70" s="156"/>
      <c r="C70" s="156"/>
      <c r="D70" s="156"/>
      <c r="E70" s="157"/>
      <c r="F70" s="152"/>
      <c r="G70" s="152"/>
      <c r="H70" s="152"/>
      <c r="I70" s="152"/>
    </row>
    <row r="71" spans="1:9" x14ac:dyDescent="0.2">
      <c r="A71" s="155" t="s">
        <v>29</v>
      </c>
      <c r="B71" s="156"/>
      <c r="C71" s="156"/>
      <c r="D71" s="156"/>
      <c r="E71" s="157"/>
      <c r="F71" s="152"/>
      <c r="G71" s="152"/>
      <c r="H71" s="152"/>
      <c r="I71" s="152"/>
    </row>
    <row r="72" spans="1:9" x14ac:dyDescent="0.2">
      <c r="A72" s="155" t="s">
        <v>30</v>
      </c>
      <c r="B72" s="156"/>
      <c r="C72" s="156"/>
      <c r="D72" s="156"/>
      <c r="E72" s="157"/>
      <c r="F72" s="152"/>
      <c r="G72" s="152"/>
      <c r="H72" s="152"/>
      <c r="I72" s="152"/>
    </row>
    <row r="73" spans="1:9" ht="13.5" thickBot="1" x14ac:dyDescent="0.25">
      <c r="A73" s="135"/>
      <c r="B73" s="135"/>
      <c r="C73" s="135"/>
      <c r="D73" s="135"/>
      <c r="E73" s="135"/>
      <c r="F73" s="135"/>
      <c r="G73" s="135"/>
      <c r="H73" s="135"/>
      <c r="I73" s="135"/>
    </row>
    <row r="74" spans="1:9" ht="15.75" customHeight="1" x14ac:dyDescent="0.2">
      <c r="A74" s="158" t="s">
        <v>31</v>
      </c>
      <c r="B74" s="159" t="s">
        <v>32</v>
      </c>
      <c r="C74" s="160"/>
      <c r="D74" s="161"/>
      <c r="E74" s="135"/>
      <c r="F74" s="162" t="s">
        <v>33</v>
      </c>
      <c r="G74" s="163" t="s">
        <v>34</v>
      </c>
      <c r="H74" s="164" t="s">
        <v>7</v>
      </c>
      <c r="I74" s="135"/>
    </row>
    <row r="75" spans="1:9" x14ac:dyDescent="0.2">
      <c r="A75" s="165"/>
      <c r="B75" s="166"/>
      <c r="C75" s="166"/>
      <c r="D75" s="167"/>
      <c r="E75" s="135"/>
      <c r="F75" s="168"/>
      <c r="G75" s="163">
        <v>5</v>
      </c>
      <c r="H75" s="6">
        <v>1</v>
      </c>
      <c r="I75" s="135"/>
    </row>
    <row r="76" spans="1:9" ht="12.75" customHeight="1" x14ac:dyDescent="0.2">
      <c r="A76" s="165"/>
      <c r="B76" s="166"/>
      <c r="C76" s="166"/>
      <c r="D76" s="167"/>
      <c r="E76" s="135"/>
      <c r="F76" s="168"/>
      <c r="G76" s="163">
        <v>4</v>
      </c>
      <c r="H76" s="6">
        <v>0.8</v>
      </c>
      <c r="I76" s="135"/>
    </row>
    <row r="77" spans="1:9" x14ac:dyDescent="0.2">
      <c r="A77" s="169"/>
      <c r="B77" s="170"/>
      <c r="C77" s="170"/>
      <c r="D77" s="171"/>
      <c r="E77" s="135"/>
      <c r="F77" s="168"/>
      <c r="G77" s="163">
        <v>3</v>
      </c>
      <c r="H77" s="6">
        <v>0.5</v>
      </c>
      <c r="I77" s="135"/>
    </row>
    <row r="78" spans="1:9" ht="12.75" customHeight="1" x14ac:dyDescent="0.2">
      <c r="A78" s="172" t="s">
        <v>36</v>
      </c>
      <c r="B78" s="65" t="s">
        <v>25</v>
      </c>
      <c r="C78" s="173"/>
      <c r="D78" s="174"/>
      <c r="E78" s="135"/>
      <c r="F78" s="168"/>
      <c r="G78" s="163">
        <v>2</v>
      </c>
      <c r="H78" s="6">
        <v>0</v>
      </c>
      <c r="I78" s="135"/>
    </row>
    <row r="79" spans="1:9" ht="12.75" customHeight="1" thickBot="1" x14ac:dyDescent="0.25">
      <c r="A79" s="175"/>
      <c r="B79" s="66"/>
      <c r="C79" s="176"/>
      <c r="D79" s="177"/>
      <c r="E79" s="135"/>
      <c r="F79" s="168"/>
      <c r="G79" s="163">
        <v>1</v>
      </c>
      <c r="H79" s="6">
        <v>0</v>
      </c>
      <c r="I79" s="135"/>
    </row>
    <row r="80" spans="1:9" x14ac:dyDescent="0.2">
      <c r="A80" s="149"/>
      <c r="B80" s="135"/>
      <c r="C80" s="135"/>
      <c r="D80" s="135"/>
      <c r="E80" s="135"/>
      <c r="F80" s="178"/>
      <c r="G80" s="163" t="s">
        <v>38</v>
      </c>
      <c r="H80" s="6">
        <v>0</v>
      </c>
      <c r="I80" s="135"/>
    </row>
    <row r="81" spans="1:9" x14ac:dyDescent="0.2">
      <c r="A81" s="135"/>
      <c r="B81" s="135"/>
      <c r="C81" s="135"/>
      <c r="D81" s="135"/>
      <c r="E81" s="135"/>
      <c r="F81" s="135"/>
      <c r="G81" s="135"/>
      <c r="H81" s="135"/>
    </row>
    <row r="82" spans="1:9" ht="13.5" customHeight="1" thickBot="1" x14ac:dyDescent="0.25">
      <c r="A82" s="135"/>
      <c r="B82" s="135"/>
      <c r="C82" s="135"/>
      <c r="D82" s="135"/>
      <c r="E82" s="135"/>
      <c r="F82" s="135"/>
      <c r="G82" s="135"/>
      <c r="H82" s="135"/>
    </row>
    <row r="83" spans="1:9" ht="13.5" customHeight="1" x14ac:dyDescent="0.2">
      <c r="A83" s="158" t="s">
        <v>42</v>
      </c>
      <c r="B83" s="159" t="s">
        <v>43</v>
      </c>
      <c r="C83" s="160"/>
      <c r="D83" s="161"/>
      <c r="E83" s="135"/>
      <c r="F83" s="135"/>
      <c r="G83" s="135"/>
      <c r="H83" s="135"/>
    </row>
    <row r="84" spans="1:9" ht="12.75" customHeight="1" x14ac:dyDescent="0.2">
      <c r="A84" s="165"/>
      <c r="B84" s="166"/>
      <c r="C84" s="166"/>
      <c r="D84" s="167"/>
      <c r="E84" s="135"/>
      <c r="F84" s="179" t="s">
        <v>53</v>
      </c>
      <c r="G84" s="179"/>
      <c r="H84" s="179"/>
    </row>
    <row r="85" spans="1:9" ht="15.75" customHeight="1" x14ac:dyDescent="0.2">
      <c r="A85" s="165"/>
      <c r="B85" s="166"/>
      <c r="C85" s="166"/>
      <c r="D85" s="167"/>
      <c r="E85" s="135"/>
      <c r="F85" s="135"/>
      <c r="G85" s="135"/>
      <c r="H85" s="135"/>
    </row>
    <row r="86" spans="1:9" ht="12.75" customHeight="1" x14ac:dyDescent="0.2">
      <c r="A86" s="180" t="s">
        <v>45</v>
      </c>
      <c r="B86" s="181"/>
      <c r="C86" s="5">
        <v>0.75</v>
      </c>
      <c r="D86" s="182"/>
      <c r="E86" s="135"/>
      <c r="F86" s="135"/>
      <c r="G86" s="135"/>
      <c r="H86" s="135"/>
    </row>
    <row r="87" spans="1:9" ht="12.75" customHeight="1" x14ac:dyDescent="0.2">
      <c r="A87" s="183" t="s">
        <v>47</v>
      </c>
      <c r="B87" s="184"/>
      <c r="C87" s="185"/>
      <c r="D87" s="186"/>
      <c r="E87" s="135"/>
      <c r="F87" s="135"/>
      <c r="G87" s="135"/>
      <c r="H87" s="135"/>
    </row>
    <row r="88" spans="1:9" ht="12.75" customHeight="1" x14ac:dyDescent="0.2">
      <c r="A88" s="187"/>
      <c r="B88" s="188"/>
      <c r="C88" s="185"/>
      <c r="D88" s="186"/>
      <c r="E88" s="135"/>
      <c r="F88" s="135"/>
      <c r="G88" s="135"/>
      <c r="H88" s="135"/>
    </row>
    <row r="89" spans="1:9" x14ac:dyDescent="0.2">
      <c r="A89" s="172" t="s">
        <v>49</v>
      </c>
      <c r="B89" s="53" t="s">
        <v>25</v>
      </c>
      <c r="C89" s="189"/>
      <c r="D89" s="190"/>
      <c r="E89" s="135"/>
      <c r="F89" s="135"/>
      <c r="G89" s="135"/>
      <c r="H89" s="135"/>
    </row>
    <row r="90" spans="1:9" ht="15.75" customHeight="1" thickBot="1" x14ac:dyDescent="0.25">
      <c r="A90" s="175"/>
      <c r="B90" s="54"/>
      <c r="C90" s="191"/>
      <c r="D90" s="192"/>
      <c r="E90" s="135"/>
      <c r="F90" s="135"/>
      <c r="G90" s="135"/>
      <c r="H90" s="135"/>
    </row>
    <row r="91" spans="1:9" x14ac:dyDescent="0.2">
      <c r="A91" s="135"/>
      <c r="B91" s="135"/>
      <c r="C91" s="135"/>
      <c r="D91" s="135"/>
      <c r="E91" s="135"/>
      <c r="F91" s="135"/>
      <c r="G91" s="135"/>
      <c r="H91" s="135"/>
    </row>
    <row r="92" spans="1:9" ht="12.75" customHeight="1" x14ac:dyDescent="0.2">
      <c r="A92" s="135"/>
      <c r="B92" s="135"/>
      <c r="C92" s="135"/>
      <c r="D92" s="135"/>
      <c r="E92" s="135"/>
      <c r="F92" s="135"/>
      <c r="G92" s="135"/>
      <c r="H92" s="135"/>
      <c r="I92" s="193"/>
    </row>
    <row r="93" spans="1:9" ht="13.5" customHeight="1" x14ac:dyDescent="0.2">
      <c r="A93" s="135"/>
      <c r="B93" s="135"/>
      <c r="C93" s="135"/>
      <c r="D93" s="135"/>
      <c r="E93" s="135"/>
      <c r="F93" s="135"/>
      <c r="G93" s="135"/>
      <c r="H93" s="135"/>
    </row>
    <row r="94" spans="1:9" x14ac:dyDescent="0.2">
      <c r="A94" s="135"/>
      <c r="B94" s="135"/>
      <c r="C94" s="135"/>
      <c r="D94" s="135"/>
      <c r="E94" s="135"/>
      <c r="F94" s="135"/>
      <c r="G94" s="135"/>
      <c r="H94" s="135"/>
      <c r="I94" s="135"/>
    </row>
    <row r="95" spans="1:9" x14ac:dyDescent="0.2">
      <c r="A95" s="135"/>
      <c r="B95" s="135"/>
      <c r="C95" s="135"/>
      <c r="D95" s="135"/>
      <c r="E95" s="135"/>
      <c r="F95" s="135"/>
      <c r="G95" s="135"/>
      <c r="H95" s="135"/>
      <c r="I95" s="135"/>
    </row>
    <row r="96" spans="1:9" x14ac:dyDescent="0.2">
      <c r="A96" s="135"/>
      <c r="B96" s="135"/>
      <c r="C96" s="135"/>
      <c r="D96" s="135"/>
      <c r="E96" s="135"/>
      <c r="F96" s="135"/>
      <c r="G96" s="135"/>
      <c r="H96" s="135"/>
      <c r="I96" s="135"/>
    </row>
    <row r="97" spans="1:9" x14ac:dyDescent="0.2">
      <c r="B97" s="135"/>
      <c r="D97" s="135"/>
      <c r="E97" s="135"/>
      <c r="F97" s="135"/>
      <c r="G97" s="135"/>
      <c r="H97" s="135"/>
      <c r="I97" s="135"/>
    </row>
    <row r="98" spans="1:9" x14ac:dyDescent="0.2">
      <c r="A98" s="135"/>
      <c r="B98" s="135"/>
      <c r="C98" s="135"/>
      <c r="D98" s="135"/>
      <c r="E98" s="135"/>
      <c r="F98" s="135"/>
      <c r="G98" s="135"/>
      <c r="H98" s="135"/>
      <c r="I98" s="135"/>
    </row>
    <row r="99" spans="1:9" x14ac:dyDescent="0.2">
      <c r="A99" s="135"/>
      <c r="B99" s="135"/>
      <c r="C99" s="135"/>
      <c r="D99" s="135"/>
      <c r="E99" s="135"/>
      <c r="F99" s="135"/>
      <c r="G99" s="135"/>
      <c r="H99" s="135"/>
      <c r="I99" s="135"/>
    </row>
    <row r="100" spans="1:9" x14ac:dyDescent="0.2">
      <c r="A100" s="135"/>
      <c r="B100" s="135"/>
      <c r="C100" s="135"/>
      <c r="D100" s="135"/>
      <c r="E100" s="135"/>
      <c r="F100" s="135"/>
      <c r="G100" s="135"/>
      <c r="H100" s="135"/>
      <c r="I100" s="135"/>
    </row>
    <row r="101" spans="1:9" x14ac:dyDescent="0.2">
      <c r="A101" s="135"/>
      <c r="B101" s="135"/>
      <c r="C101" s="135"/>
      <c r="D101" s="135"/>
      <c r="E101" s="135"/>
      <c r="F101" s="135"/>
      <c r="G101" s="135"/>
      <c r="H101" s="135"/>
      <c r="I101" s="135"/>
    </row>
    <row r="102" spans="1:9" x14ac:dyDescent="0.2">
      <c r="A102" s="135"/>
      <c r="B102" s="135"/>
      <c r="C102" s="135"/>
      <c r="D102" s="135"/>
      <c r="E102" s="135"/>
      <c r="F102" s="135"/>
      <c r="G102" s="135"/>
      <c r="H102" s="135"/>
      <c r="I102" s="135"/>
    </row>
    <row r="103" spans="1:9" x14ac:dyDescent="0.2">
      <c r="A103" s="135"/>
      <c r="B103" s="135"/>
      <c r="C103" s="135"/>
      <c r="D103" s="135"/>
      <c r="E103" s="135"/>
      <c r="F103" s="135"/>
      <c r="G103" s="135"/>
      <c r="H103" s="135"/>
      <c r="I103" s="135"/>
    </row>
    <row r="104" spans="1:9" x14ac:dyDescent="0.2">
      <c r="A104" s="135"/>
      <c r="B104" s="135"/>
      <c r="C104" s="135"/>
      <c r="D104" s="135"/>
      <c r="E104" s="135"/>
      <c r="F104" s="135"/>
      <c r="G104" s="135"/>
      <c r="H104" s="135"/>
      <c r="I104" s="135"/>
    </row>
    <row r="105" spans="1:9" x14ac:dyDescent="0.2">
      <c r="A105" s="135"/>
      <c r="B105" s="135"/>
      <c r="C105" s="135"/>
      <c r="D105" s="135"/>
      <c r="E105" s="135"/>
      <c r="F105" s="135"/>
      <c r="G105" s="135"/>
      <c r="H105" s="135"/>
      <c r="I105" s="135"/>
    </row>
  </sheetData>
  <sheetProtection algorithmName="SHA-512" hashValue="bAgPOXjYwAgeF9dr8myhvZgY6Xhvs/q2QaadSruSK6S9TyUA1fX+puuX9kIhUJL1fbCbEj8kKvD3tn4aPOhK6w==" saltValue="ds+v39CSqnnLHhDduLsiWA==" spinCount="100000" sheet="1" selectLockedCells="1"/>
  <mergeCells count="36">
    <mergeCell ref="B3:D3"/>
    <mergeCell ref="B6:B7"/>
    <mergeCell ref="A1:B1"/>
    <mergeCell ref="C1:H1"/>
    <mergeCell ref="E3:H3"/>
    <mergeCell ref="B83:D83"/>
    <mergeCell ref="A70:E70"/>
    <mergeCell ref="A71:E71"/>
    <mergeCell ref="A72:E72"/>
    <mergeCell ref="B74:D74"/>
    <mergeCell ref="F74:F80"/>
    <mergeCell ref="A78:A79"/>
    <mergeCell ref="B78:B79"/>
    <mergeCell ref="C78:D79"/>
    <mergeCell ref="C89:D90"/>
    <mergeCell ref="F84:H84"/>
    <mergeCell ref="A86:B86"/>
    <mergeCell ref="A87:B88"/>
    <mergeCell ref="C87:D88"/>
    <mergeCell ref="A89:A90"/>
    <mergeCell ref="B89:B90"/>
    <mergeCell ref="A84:D85"/>
    <mergeCell ref="A75:D77"/>
    <mergeCell ref="C5:H5"/>
    <mergeCell ref="C21:H21"/>
    <mergeCell ref="C37:H37"/>
    <mergeCell ref="C53:H53"/>
    <mergeCell ref="H54:H55"/>
    <mergeCell ref="A68:E68"/>
    <mergeCell ref="A69:E69"/>
    <mergeCell ref="B54:B55"/>
    <mergeCell ref="H38:H39"/>
    <mergeCell ref="H22:H23"/>
    <mergeCell ref="B38:B39"/>
    <mergeCell ref="B22:B23"/>
    <mergeCell ref="H6:H7"/>
  </mergeCells>
  <conditionalFormatting sqref="A3 A6 A22 A38 A54 A74 A83">
    <cfRule type="cellIs" dxfId="147" priority="2" operator="equal">
      <formula>"Maak keuze"</formula>
    </cfRule>
  </conditionalFormatting>
  <conditionalFormatting sqref="A8:A17">
    <cfRule type="beginsWith" dxfId="146" priority="5" operator="beginsWith" text="Machine">
      <formula>LEFT(A8,LEN("Machine"))="Machine"</formula>
    </cfRule>
  </conditionalFormatting>
  <conditionalFormatting sqref="A84">
    <cfRule type="cellIs" dxfId="145" priority="8" operator="equal">
      <formula>"Percentage van de Maak keuze"</formula>
    </cfRule>
  </conditionalFormatting>
  <conditionalFormatting sqref="B8:B17 B24:B33 B40:B49 B56:B65">
    <cfRule type="cellIs" dxfId="144" priority="6" operator="equal">
      <formula>0</formula>
    </cfRule>
  </conditionalFormatting>
  <conditionalFormatting sqref="B18 B34 B50 B66">
    <cfRule type="cellIs" dxfId="143" priority="9" operator="notEqual">
      <formula>100%</formula>
    </cfRule>
  </conditionalFormatting>
  <conditionalFormatting sqref="C78 C89">
    <cfRule type="cellIs" dxfId="142" priority="10" operator="equal">
      <formula>"Maak keuze invullen"</formula>
    </cfRule>
    <cfRule type="cellIs" dxfId="141" priority="11" operator="equal">
      <formula>"aanneemsom invullen"</formula>
    </cfRule>
    <cfRule type="cellIs" dxfId="140" priority="12" operator="equal">
      <formula>"inschrijfsom invullen"</formula>
    </cfRule>
    <cfRule type="cellIs" dxfId="139" priority="13" operator="equal">
      <formula>"totaalprijs invullen"</formula>
    </cfRule>
  </conditionalFormatting>
  <conditionalFormatting sqref="C86">
    <cfRule type="cellIs" dxfId="138" priority="4" operator="equal">
      <formula>0</formula>
    </cfRule>
  </conditionalFormatting>
  <conditionalFormatting sqref="H8:H17 H24:H33 H40:H49 H56:H65">
    <cfRule type="cellIs" dxfId="136" priority="15" operator="equal">
      <formula>"n.v.t."</formula>
    </cfRule>
  </conditionalFormatting>
  <conditionalFormatting sqref="H24:H33">
    <cfRule type="cellIs" dxfId="135" priority="16" operator="lessThan">
      <formula>$H8</formula>
    </cfRule>
    <cfRule type="cellIs" dxfId="134" priority="17" operator="greaterThanOrEqual">
      <formula>$H8</formula>
    </cfRule>
  </conditionalFormatting>
  <conditionalFormatting sqref="H40:H49">
    <cfRule type="cellIs" dxfId="133" priority="18" operator="lessThan">
      <formula>$H24</formula>
    </cfRule>
    <cfRule type="cellIs" dxfId="132" priority="19" operator="greaterThanOrEqual">
      <formula>$H24</formula>
    </cfRule>
  </conditionalFormatting>
  <conditionalFormatting sqref="H56:H65">
    <cfRule type="cellIs" dxfId="131" priority="20" operator="lessThan">
      <formula>$H40</formula>
    </cfRule>
    <cfRule type="cellIs" dxfId="130" priority="21" operator="greaterThanOrEqual">
      <formula>$H40</formula>
    </cfRule>
  </conditionalFormatting>
  <conditionalFormatting sqref="I8:I18">
    <cfRule type="cellIs" dxfId="129" priority="23" operator="equal">
      <formula>"geen 100%"</formula>
    </cfRule>
  </conditionalFormatting>
  <conditionalFormatting sqref="I24:I34">
    <cfRule type="cellIs" dxfId="128" priority="24" operator="equal">
      <formula>"geen 100%"</formula>
    </cfRule>
  </conditionalFormatting>
  <conditionalFormatting sqref="I40:I50">
    <cfRule type="cellIs" dxfId="127" priority="25" operator="equal">
      <formula>"geen 100%"</formula>
    </cfRule>
  </conditionalFormatting>
  <conditionalFormatting sqref="I56:I66">
    <cfRule type="cellIs" dxfId="126" priority="26" operator="equal">
      <formula>"geen 100%"</formula>
    </cfRule>
  </conditionalFormatting>
  <conditionalFormatting sqref="C1">
    <cfRule type="beginsWith" dxfId="125" priority="1" operator="beginsWith" text="Onderwerp">
      <formula>LEFT(C1,LEN("Onderwerp"))="Onderwerp"</formula>
    </cfRule>
  </conditionalFormatting>
  <dataValidations count="14">
    <dataValidation type="list" allowBlank="1" showInputMessage="1" showErrorMessage="1" error="Percentage voldoet niet aan de eisen" sqref="B89" xr:uid="{7E544003-1ABE-4F9D-8DEF-7B2192C21831}">
      <formula1>"Maak keuze,75%,76%,77%,78%,79%,80%,81%,82%,83%,84%,85%,86%,87%,88%,89%,90%,91%,92%,93%,94%,95%,96%,97%,98%,99%,100%"</formula1>
    </dataValidation>
    <dataValidation type="list" allowBlank="1" showInputMessage="1" showErrorMessage="1" sqref="A74 A83 A3" xr:uid="{CAC0810D-2CE3-4D21-9A7F-0924272B870C}">
      <formula1>"Maak keuze,K.1,K.2,K.3,K.4,K.5,K.6,K.1a,K.1b,K.2a,K.2b,K.3a,K.3b,K.4a,K.4b,K.5a,K.5b,K.6a,K.6b,"</formula1>
    </dataValidation>
    <dataValidation type="list" allowBlank="1" showInputMessage="1" showErrorMessage="1" sqref="B78:B79" xr:uid="{46528395-40D0-4841-B596-0B2E9A01D23F}">
      <formula1>"Maak keuze,5,4,3,2,1,Geen certificaat"</formula1>
    </dataValidation>
    <dataValidation type="list" allowBlank="1" showInputMessage="1" sqref="A8" xr:uid="{DD25666D-03C0-48AB-813C-BF177F029CA3}">
      <formula1>"Machine 1"</formula1>
    </dataValidation>
    <dataValidation type="list" allowBlank="1" showInputMessage="1" sqref="A9" xr:uid="{D0944814-A372-442F-A6C7-F419661B6071}">
      <formula1>"Machine 2"</formula1>
    </dataValidation>
    <dataValidation type="list" allowBlank="1" showInputMessage="1" sqref="A10" xr:uid="{9CF9E23F-E861-4400-8130-B40B57A2E09C}">
      <formula1>"Machine 3"</formula1>
    </dataValidation>
    <dataValidation type="list" allowBlank="1" showInputMessage="1" sqref="A11:A12" xr:uid="{728DC8AE-89F6-43AD-BDF7-8DADAFCD679B}">
      <formula1>"Machine 5"</formula1>
    </dataValidation>
    <dataValidation type="list" allowBlank="1" showInputMessage="1" sqref="A13" xr:uid="{AFAE6483-32A0-4702-A23F-C6D6FEA4299A}">
      <formula1>"Machine 6"</formula1>
    </dataValidation>
    <dataValidation type="list" allowBlank="1" showInputMessage="1" sqref="A14" xr:uid="{26C3EE45-C62C-47A0-8825-4991F9924918}">
      <formula1>"Machine 7"</formula1>
    </dataValidation>
    <dataValidation type="list" allowBlank="1" showInputMessage="1" sqref="A15" xr:uid="{487F6ADF-7AFA-43F5-8F8B-9F6C5CC94F8B}">
      <formula1>"Machine 8"</formula1>
    </dataValidation>
    <dataValidation type="list" allowBlank="1" showInputMessage="1" sqref="A16" xr:uid="{A495CD3B-F3B7-44D4-9435-C149414CD4CF}">
      <formula1>"Machine 9"</formula1>
    </dataValidation>
    <dataValidation type="list" allowBlank="1" showInputMessage="1" sqref="A17" xr:uid="{5B8EE69E-953B-419F-933D-554B0C637508}">
      <formula1>"Machine 10"</formula1>
    </dataValidation>
    <dataValidation type="list" allowBlank="1" showInputMessage="1" sqref="C1" xr:uid="{E6C01DEB-A7BC-4D5B-8E31-60D941227D5F}">
      <formula1>"Onderwerp (besteknr)"</formula1>
    </dataValidation>
    <dataValidation type="list" allowBlank="1" showInputMessage="1" sqref="A6 A22 A38 A54" xr:uid="{E4B329D5-033C-4E71-B432-A62E595B161D}">
      <formula1>"Maak keuze,1e contractjaar,2e contractjaar,3e contractjaar,4e contractjaar,2e en volgende contractjaren,3e en volgende contractjaren,4e en volgende contractjaren"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46C1-0A31-493B-B311-9753B259DCA3}">
  <sheetPr>
    <tabColor theme="5" tint="0.79998168889431442"/>
    <pageSetUpPr fitToPage="1"/>
  </sheetPr>
  <dimension ref="A1:O105"/>
  <sheetViews>
    <sheetView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7" t="s">
        <v>0</v>
      </c>
      <c r="B1" s="69" t="s">
        <v>1</v>
      </c>
      <c r="C1" s="70"/>
      <c r="D1" s="70"/>
      <c r="E1" s="8"/>
      <c r="F1" s="71" t="s">
        <v>59</v>
      </c>
      <c r="G1" s="71"/>
      <c r="H1" s="71"/>
      <c r="I1" s="71"/>
      <c r="J1" s="71"/>
      <c r="K1" s="71"/>
      <c r="L1" s="71"/>
      <c r="M1" s="71"/>
      <c r="N1" s="8"/>
      <c r="O1" s="9"/>
    </row>
    <row r="2" spans="1:15" x14ac:dyDescent="0.2">
      <c r="A2" s="10"/>
      <c r="B2" s="11"/>
      <c r="C2" s="12"/>
      <c r="D2" s="12"/>
      <c r="E2" s="9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5" ht="15.75" x14ac:dyDescent="0.2">
      <c r="A3" s="14" t="s">
        <v>58</v>
      </c>
      <c r="B3" s="76">
        <v>0</v>
      </c>
      <c r="C3" s="76"/>
      <c r="D3" s="12"/>
      <c r="E3" s="9"/>
      <c r="F3" s="9"/>
      <c r="G3" s="79" t="s">
        <v>57</v>
      </c>
      <c r="H3" s="79"/>
      <c r="I3" s="79"/>
      <c r="J3" s="79"/>
      <c r="K3" s="40" t="s">
        <v>78</v>
      </c>
      <c r="L3" s="9"/>
      <c r="M3" s="9"/>
      <c r="N3" s="9"/>
      <c r="O3" s="9"/>
    </row>
    <row r="4" spans="1:15" x14ac:dyDescent="0.2">
      <c r="A4" s="72" t="str">
        <f>CONCATENATE("Percentage van de ",$A$3)</f>
        <v>Percentage van de Inschrijfsom P1</v>
      </c>
      <c r="B4" s="72"/>
      <c r="C4" s="1">
        <v>0.05</v>
      </c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15" t="s">
        <v>2</v>
      </c>
      <c r="B5" s="16">
        <f>$B$3*C4</f>
        <v>0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9"/>
    </row>
    <row r="6" spans="1:15" ht="38.25" x14ac:dyDescent="0.2">
      <c r="A6" s="17" t="s">
        <v>4</v>
      </c>
      <c r="B6" s="67" t="s">
        <v>5</v>
      </c>
      <c r="C6" s="18" t="s">
        <v>6</v>
      </c>
      <c r="D6" s="77" t="s">
        <v>7</v>
      </c>
      <c r="E6" s="18" t="s">
        <v>8</v>
      </c>
      <c r="F6" s="77" t="s">
        <v>7</v>
      </c>
      <c r="G6" s="18" t="s">
        <v>9</v>
      </c>
      <c r="H6" s="77" t="s">
        <v>7</v>
      </c>
      <c r="I6" s="18" t="s">
        <v>10</v>
      </c>
      <c r="J6" s="77" t="s">
        <v>7</v>
      </c>
      <c r="K6" s="18" t="s">
        <v>11</v>
      </c>
      <c r="L6" s="77" t="s">
        <v>7</v>
      </c>
      <c r="M6" s="67" t="s">
        <v>12</v>
      </c>
      <c r="N6" s="67" t="s">
        <v>13</v>
      </c>
      <c r="O6" s="9"/>
    </row>
    <row r="7" spans="1:15" x14ac:dyDescent="0.2">
      <c r="A7" s="9"/>
      <c r="B7" s="68"/>
      <c r="C7" s="19">
        <v>1</v>
      </c>
      <c r="D7" s="78"/>
      <c r="E7" s="19">
        <v>0.45</v>
      </c>
      <c r="F7" s="78"/>
      <c r="G7" s="19">
        <v>1</v>
      </c>
      <c r="H7" s="78"/>
      <c r="I7" s="19">
        <v>0.25</v>
      </c>
      <c r="J7" s="78"/>
      <c r="K7" s="19">
        <v>0</v>
      </c>
      <c r="L7" s="78"/>
      <c r="M7" s="68"/>
      <c r="N7" s="68"/>
      <c r="O7" s="9"/>
    </row>
    <row r="8" spans="1:15" x14ac:dyDescent="0.2">
      <c r="A8" s="30" t="str">
        <f>Invulblad!A8</f>
        <v>werkbus</v>
      </c>
      <c r="B8" s="2">
        <f>Invulblad!B8</f>
        <v>0.2</v>
      </c>
      <c r="C8" s="21">
        <f>Invulblad!C8</f>
        <v>0</v>
      </c>
      <c r="D8" s="4">
        <f t="shared" ref="D8:D17" si="0">$B$5*$C$7*$B8*$C8</f>
        <v>0</v>
      </c>
      <c r="E8" s="21">
        <f>Invulblad!D8</f>
        <v>0</v>
      </c>
      <c r="F8" s="4">
        <f t="shared" ref="F8:F17" si="1">$B$5*$E$7*$B8*$E8</f>
        <v>0</v>
      </c>
      <c r="G8" s="21">
        <f>Invulblad!E8</f>
        <v>0</v>
      </c>
      <c r="H8" s="4">
        <f>$B$5*$G$7*$B8*$G8</f>
        <v>0</v>
      </c>
      <c r="I8" s="21">
        <f>Invulblad!F8</f>
        <v>0</v>
      </c>
      <c r="J8" s="4">
        <f>$B$5*$I$7*$B8*$I8</f>
        <v>0</v>
      </c>
      <c r="K8" s="21">
        <f>Invulblad!G8</f>
        <v>0</v>
      </c>
      <c r="L8" s="4">
        <f>$B$5*$K$7*$B8*$K8</f>
        <v>0</v>
      </c>
      <c r="M8" s="2">
        <f>IF(B8=0%,"n.v.t.",(C8*C$7)+(E8*E$7)+(G8*G$7)+(I8*I$7)+(K8*K$7))</f>
        <v>0</v>
      </c>
      <c r="N8" s="22" t="str">
        <f t="shared" ref="N8:N10" si="2">IF(O8="geen 100%","geen 100%",SUM(D8+F8+H8+J8+L8))</f>
        <v>geen 100%</v>
      </c>
      <c r="O8" s="23" t="str">
        <f>IF(B8=0%,"n.v.t.",IF(SUM(C8+E8+G8+I8+K8)&lt;&gt;100%,"geen 100%","100% ingevuld"))</f>
        <v>geen 100%</v>
      </c>
    </row>
    <row r="9" spans="1:15" ht="25.5" x14ac:dyDescent="0.2">
      <c r="A9" s="30" t="str">
        <f>Invulblad!A9</f>
        <v>Hydaulische graafmachine met maaikorf</v>
      </c>
      <c r="B9" s="2">
        <f>Invulblad!B9</f>
        <v>0.2</v>
      </c>
      <c r="C9" s="21">
        <f>Invulblad!C9</f>
        <v>0</v>
      </c>
      <c r="D9" s="4">
        <f t="shared" si="0"/>
        <v>0</v>
      </c>
      <c r="E9" s="21">
        <f>Invulblad!D9</f>
        <v>0</v>
      </c>
      <c r="F9" s="4">
        <f t="shared" si="1"/>
        <v>0</v>
      </c>
      <c r="G9" s="21">
        <f>Invulblad!E9</f>
        <v>0</v>
      </c>
      <c r="H9" s="4">
        <f t="shared" ref="H9:H17" si="3">$B$5*$G$7*$B9*$G9</f>
        <v>0</v>
      </c>
      <c r="I9" s="21">
        <f>Invulblad!F9</f>
        <v>0</v>
      </c>
      <c r="J9" s="4">
        <f t="shared" ref="J9:J17" si="4">$B$5*$I$7*$B9*$I9</f>
        <v>0</v>
      </c>
      <c r="K9" s="21">
        <f>Invulblad!G9</f>
        <v>0</v>
      </c>
      <c r="L9" s="4">
        <f t="shared" ref="L9:L17" si="5">$B$5*$K$7*$B9*$K9</f>
        <v>0</v>
      </c>
      <c r="M9" s="2">
        <f t="shared" ref="M9:M17" si="6">IF(B9=0%,"n.v.t.",(C9*C$7)+(E9*E$7)+(G9*G$7)+(I9*I$7)+(K9*K$7))</f>
        <v>0</v>
      </c>
      <c r="N9" s="22" t="str">
        <f t="shared" si="2"/>
        <v>geen 100%</v>
      </c>
      <c r="O9" s="23" t="str">
        <f>IF(B9=0%,"n.v.t.",IF(SUM(C9+E9+G9+I9+K9)&lt;&gt;100%,"geen 100%","100% ingevuld"))</f>
        <v>geen 100%</v>
      </c>
    </row>
    <row r="10" spans="1:15" x14ac:dyDescent="0.2">
      <c r="A10" s="30" t="str">
        <f>Invulblad!A10</f>
        <v>Tractor met maaikorf</v>
      </c>
      <c r="B10" s="2">
        <f>Invulblad!B10</f>
        <v>0.2</v>
      </c>
      <c r="C10" s="21">
        <f>Invulblad!C10</f>
        <v>0</v>
      </c>
      <c r="D10" s="4">
        <f t="shared" si="0"/>
        <v>0</v>
      </c>
      <c r="E10" s="21">
        <f>Invulblad!D10</f>
        <v>0</v>
      </c>
      <c r="F10" s="4">
        <f t="shared" si="1"/>
        <v>0</v>
      </c>
      <c r="G10" s="21">
        <f>Invulblad!E10</f>
        <v>0</v>
      </c>
      <c r="H10" s="4">
        <f t="shared" si="3"/>
        <v>0</v>
      </c>
      <c r="I10" s="21">
        <f>Invulblad!F10</f>
        <v>0</v>
      </c>
      <c r="J10" s="4">
        <f t="shared" si="4"/>
        <v>0</v>
      </c>
      <c r="K10" s="21">
        <f>Invulblad!G10</f>
        <v>0</v>
      </c>
      <c r="L10" s="4">
        <f t="shared" si="5"/>
        <v>0</v>
      </c>
      <c r="M10" s="2">
        <f t="shared" si="6"/>
        <v>0</v>
      </c>
      <c r="N10" s="22" t="str">
        <f t="shared" si="2"/>
        <v>geen 100%</v>
      </c>
      <c r="O10" s="23" t="str">
        <f t="shared" ref="O10:O17" si="7">IF(B10=0%,"n.v.t.",IF(SUM(C10+E10+G10+I10+K10)&lt;&gt;100%,"geen 100%","100% ingevuld"))</f>
        <v>geen 100%</v>
      </c>
    </row>
    <row r="11" spans="1:15" ht="25.5" x14ac:dyDescent="0.2">
      <c r="A11" s="30" t="str">
        <f>Invulblad!A11</f>
        <v>maaizuigcombinatie incl. arm</v>
      </c>
      <c r="B11" s="2">
        <f>Invulblad!B11</f>
        <v>0.1</v>
      </c>
      <c r="C11" s="21">
        <f>Invulblad!C11</f>
        <v>0</v>
      </c>
      <c r="D11" s="4">
        <f t="shared" si="0"/>
        <v>0</v>
      </c>
      <c r="E11" s="21">
        <f>Invulblad!D11</f>
        <v>0</v>
      </c>
      <c r="F11" s="4">
        <f t="shared" si="1"/>
        <v>0</v>
      </c>
      <c r="G11" s="21">
        <f>Invulblad!E11</f>
        <v>0</v>
      </c>
      <c r="H11" s="4">
        <f t="shared" si="3"/>
        <v>0</v>
      </c>
      <c r="I11" s="21">
        <f>Invulblad!F11</f>
        <v>0</v>
      </c>
      <c r="J11" s="4">
        <f t="shared" si="4"/>
        <v>0</v>
      </c>
      <c r="K11" s="21">
        <f>Invulblad!G11</f>
        <v>0</v>
      </c>
      <c r="L11" s="4">
        <f t="shared" si="5"/>
        <v>0</v>
      </c>
      <c r="M11" s="2">
        <f t="shared" si="6"/>
        <v>0</v>
      </c>
      <c r="N11" s="22" t="str">
        <f>IF(O11="geen 100%","geen 100%",SUM(D11+F11+H11+J11+L11))</f>
        <v>geen 100%</v>
      </c>
      <c r="O11" s="23" t="str">
        <f t="shared" si="7"/>
        <v>geen 100%</v>
      </c>
    </row>
    <row r="12" spans="1:15" ht="25.5" x14ac:dyDescent="0.2">
      <c r="A12" s="30" t="str">
        <f>Invulblad!A12</f>
        <v>Hydraulische graafmachine 5 ton</v>
      </c>
      <c r="B12" s="2">
        <f>Invulblad!B12</f>
        <v>0.1</v>
      </c>
      <c r="C12" s="21">
        <f>Invulblad!C12</f>
        <v>0</v>
      </c>
      <c r="D12" s="4">
        <f t="shared" si="0"/>
        <v>0</v>
      </c>
      <c r="E12" s="21">
        <f>Invulblad!D12</f>
        <v>0</v>
      </c>
      <c r="F12" s="4">
        <f t="shared" si="1"/>
        <v>0</v>
      </c>
      <c r="G12" s="21">
        <f>Invulblad!E12</f>
        <v>0</v>
      </c>
      <c r="H12" s="4">
        <f t="shared" si="3"/>
        <v>0</v>
      </c>
      <c r="I12" s="21">
        <f>Invulblad!F12</f>
        <v>0</v>
      </c>
      <c r="J12" s="4">
        <f t="shared" si="4"/>
        <v>0</v>
      </c>
      <c r="K12" s="21">
        <f>Invulblad!G12</f>
        <v>0</v>
      </c>
      <c r="L12" s="4">
        <f t="shared" si="5"/>
        <v>0</v>
      </c>
      <c r="M12" s="2">
        <f t="shared" si="6"/>
        <v>0</v>
      </c>
      <c r="N12" s="22" t="str">
        <f t="shared" ref="N12:N17" si="8">IF(O12="geen 100%","geen 100%",SUM(D12+F12+H12+J12+L12))</f>
        <v>geen 100%</v>
      </c>
      <c r="O12" s="23" t="str">
        <f t="shared" si="7"/>
        <v>geen 100%</v>
      </c>
    </row>
    <row r="13" spans="1:15" x14ac:dyDescent="0.2">
      <c r="A13" s="30" t="str">
        <f>Invulblad!A13</f>
        <v xml:space="preserve">Bosmaaier </v>
      </c>
      <c r="B13" s="2">
        <f>Invulblad!B13</f>
        <v>0.15</v>
      </c>
      <c r="C13" s="21">
        <f>Invulblad!C13</f>
        <v>0</v>
      </c>
      <c r="D13" s="4">
        <f t="shared" si="0"/>
        <v>0</v>
      </c>
      <c r="E13" s="21">
        <f>Invulblad!D13</f>
        <v>0</v>
      </c>
      <c r="F13" s="4">
        <f t="shared" si="1"/>
        <v>0</v>
      </c>
      <c r="G13" s="21">
        <f>Invulblad!E13</f>
        <v>0</v>
      </c>
      <c r="H13" s="4">
        <f t="shared" si="3"/>
        <v>0</v>
      </c>
      <c r="I13" s="21">
        <f>Invulblad!F13</f>
        <v>0</v>
      </c>
      <c r="J13" s="4">
        <f t="shared" si="4"/>
        <v>0</v>
      </c>
      <c r="K13" s="21">
        <f>Invulblad!G13</f>
        <v>0</v>
      </c>
      <c r="L13" s="4">
        <f t="shared" si="5"/>
        <v>0</v>
      </c>
      <c r="M13" s="2">
        <f t="shared" si="6"/>
        <v>0</v>
      </c>
      <c r="N13" s="22" t="str">
        <f t="shared" si="8"/>
        <v>geen 100%</v>
      </c>
      <c r="O13" s="23" t="str">
        <f t="shared" si="7"/>
        <v>geen 100%</v>
      </c>
    </row>
    <row r="14" spans="1:15" x14ac:dyDescent="0.2">
      <c r="A14" s="30" t="str">
        <f>Invulblad!A14</f>
        <v>Maaiboot</v>
      </c>
      <c r="B14" s="2">
        <f>Invulblad!B14</f>
        <v>0.05</v>
      </c>
      <c r="C14" s="21">
        <f>Invulblad!C14</f>
        <v>0</v>
      </c>
      <c r="D14" s="4">
        <f t="shared" si="0"/>
        <v>0</v>
      </c>
      <c r="E14" s="21">
        <f>Invulblad!D14</f>
        <v>0</v>
      </c>
      <c r="F14" s="4">
        <f t="shared" si="1"/>
        <v>0</v>
      </c>
      <c r="G14" s="21">
        <f>Invulblad!E14</f>
        <v>0</v>
      </c>
      <c r="H14" s="4">
        <f t="shared" si="3"/>
        <v>0</v>
      </c>
      <c r="I14" s="21">
        <f>Invulblad!F14</f>
        <v>0</v>
      </c>
      <c r="J14" s="4">
        <f t="shared" si="4"/>
        <v>0</v>
      </c>
      <c r="K14" s="21">
        <f>Invulblad!G14</f>
        <v>0</v>
      </c>
      <c r="L14" s="4">
        <f t="shared" si="5"/>
        <v>0</v>
      </c>
      <c r="M14" s="2">
        <f t="shared" si="6"/>
        <v>0</v>
      </c>
      <c r="N14" s="22" t="str">
        <f t="shared" si="8"/>
        <v>geen 100%</v>
      </c>
      <c r="O14" s="23" t="str">
        <f t="shared" si="7"/>
        <v>geen 100%</v>
      </c>
    </row>
    <row r="15" spans="1:15" hidden="1" x14ac:dyDescent="0.2">
      <c r="A15" s="30" t="str">
        <f>Invulblad!A15</f>
        <v>Machine 8</v>
      </c>
      <c r="B15" s="2">
        <f>Invulblad!B15</f>
        <v>0</v>
      </c>
      <c r="C15" s="21">
        <f>Invulblad!C15</f>
        <v>0</v>
      </c>
      <c r="D15" s="4">
        <f t="shared" si="0"/>
        <v>0</v>
      </c>
      <c r="E15" s="21">
        <f>Invulblad!D15</f>
        <v>0</v>
      </c>
      <c r="F15" s="4">
        <f t="shared" si="1"/>
        <v>0</v>
      </c>
      <c r="G15" s="21">
        <f>Invulblad!E15</f>
        <v>0</v>
      </c>
      <c r="H15" s="4">
        <f t="shared" si="3"/>
        <v>0</v>
      </c>
      <c r="I15" s="21">
        <f>Invulblad!F15</f>
        <v>0</v>
      </c>
      <c r="J15" s="4">
        <f t="shared" si="4"/>
        <v>0</v>
      </c>
      <c r="K15" s="21">
        <f>Invulblad!G15</f>
        <v>0</v>
      </c>
      <c r="L15" s="4">
        <f t="shared" si="5"/>
        <v>0</v>
      </c>
      <c r="M15" s="2" t="str">
        <f t="shared" si="6"/>
        <v>n.v.t.</v>
      </c>
      <c r="N15" s="22">
        <f t="shared" si="8"/>
        <v>0</v>
      </c>
      <c r="O15" s="23" t="str">
        <f t="shared" si="7"/>
        <v>n.v.t.</v>
      </c>
    </row>
    <row r="16" spans="1:15" hidden="1" x14ac:dyDescent="0.2">
      <c r="A16" s="30" t="str">
        <f>Invulblad!A16</f>
        <v>Machine 9</v>
      </c>
      <c r="B16" s="2">
        <f>Invulblad!B16</f>
        <v>0</v>
      </c>
      <c r="C16" s="21">
        <f>Invulblad!C16</f>
        <v>0</v>
      </c>
      <c r="D16" s="4">
        <f t="shared" si="0"/>
        <v>0</v>
      </c>
      <c r="E16" s="21">
        <f>Invulblad!D16</f>
        <v>0</v>
      </c>
      <c r="F16" s="4">
        <f t="shared" si="1"/>
        <v>0</v>
      </c>
      <c r="G16" s="21">
        <f>Invulblad!E16</f>
        <v>0</v>
      </c>
      <c r="H16" s="4">
        <f t="shared" si="3"/>
        <v>0</v>
      </c>
      <c r="I16" s="21">
        <f>Invulblad!F16</f>
        <v>0</v>
      </c>
      <c r="J16" s="4">
        <f t="shared" si="4"/>
        <v>0</v>
      </c>
      <c r="K16" s="21">
        <f>Invulblad!G16</f>
        <v>0</v>
      </c>
      <c r="L16" s="4">
        <f t="shared" si="5"/>
        <v>0</v>
      </c>
      <c r="M16" s="2" t="str">
        <f t="shared" si="6"/>
        <v>n.v.t.</v>
      </c>
      <c r="N16" s="22">
        <f t="shared" si="8"/>
        <v>0</v>
      </c>
      <c r="O16" s="23" t="str">
        <f t="shared" si="7"/>
        <v>n.v.t.</v>
      </c>
    </row>
    <row r="17" spans="1:15" hidden="1" x14ac:dyDescent="0.2">
      <c r="A17" s="30" t="str">
        <f>Invulblad!A17</f>
        <v>Machine 10</v>
      </c>
      <c r="B17" s="2">
        <f>Invulblad!B17</f>
        <v>0</v>
      </c>
      <c r="C17" s="21">
        <f>Invulblad!C17</f>
        <v>0</v>
      </c>
      <c r="D17" s="4">
        <f t="shared" si="0"/>
        <v>0</v>
      </c>
      <c r="E17" s="21">
        <f>Invulblad!D17</f>
        <v>0</v>
      </c>
      <c r="F17" s="4">
        <f t="shared" si="1"/>
        <v>0</v>
      </c>
      <c r="G17" s="21">
        <f>Invulblad!E17</f>
        <v>0</v>
      </c>
      <c r="H17" s="4">
        <f t="shared" si="3"/>
        <v>0</v>
      </c>
      <c r="I17" s="21">
        <f>Invulblad!F17</f>
        <v>0</v>
      </c>
      <c r="J17" s="4">
        <f t="shared" si="4"/>
        <v>0</v>
      </c>
      <c r="K17" s="21">
        <f>Invulblad!G17</f>
        <v>0</v>
      </c>
      <c r="L17" s="4">
        <f t="shared" si="5"/>
        <v>0</v>
      </c>
      <c r="M17" s="2" t="str">
        <f t="shared" si="6"/>
        <v>n.v.t.</v>
      </c>
      <c r="N17" s="22">
        <f t="shared" si="8"/>
        <v>0</v>
      </c>
      <c r="O17" s="23" t="str">
        <f t="shared" si="7"/>
        <v>n.v.t.</v>
      </c>
    </row>
    <row r="18" spans="1:15" ht="15" x14ac:dyDescent="0.2">
      <c r="A18" s="24" t="s">
        <v>22</v>
      </c>
      <c r="B18" s="25">
        <f>SUM(B8:B17)</f>
        <v>1</v>
      </c>
      <c r="C18" s="9"/>
      <c r="D18" s="9"/>
      <c r="E18" s="9"/>
      <c r="F18" s="83" t="str">
        <f>IF(B18=0,"",CONCATENATE("Totaal fictieve korting ",$K$3," ",$B$1," ",A6))</f>
        <v>Totaal fictieve korting P1 'Inzet duurzaam materieel' 1e contractjaar</v>
      </c>
      <c r="G18" s="84"/>
      <c r="H18" s="84"/>
      <c r="I18" s="84"/>
      <c r="J18" s="84"/>
      <c r="K18" s="84"/>
      <c r="L18" s="84"/>
      <c r="M18" s="85"/>
      <c r="N18" s="26" t="str">
        <f>IF(B18=0,0,IF($B$3=0,CONCATENATE($A$3," invullen"),IF(O18="geen 100%","geen 100%",SUM(N8:N17))))</f>
        <v>Inschrijfsom P1 invullen</v>
      </c>
      <c r="O18" s="23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</row>
    <row r="20" spans="1:15" x14ac:dyDescent="0.2">
      <c r="A20" s="72" t="str">
        <f>CONCATENATE("Percentage van de ",$A$3)</f>
        <v>Percentage van de Inschrijfsom P1</v>
      </c>
      <c r="B20" s="72"/>
      <c r="C20" s="5">
        <v>0.03</v>
      </c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</row>
    <row r="21" spans="1:15" x14ac:dyDescent="0.2">
      <c r="A21" s="28" t="s">
        <v>2</v>
      </c>
      <c r="B21" s="29">
        <f>$B$3*C20</f>
        <v>0</v>
      </c>
      <c r="C21" s="73" t="s">
        <v>3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9"/>
    </row>
    <row r="22" spans="1:15" ht="38.25" x14ac:dyDescent="0.2">
      <c r="A22" s="17" t="s">
        <v>23</v>
      </c>
      <c r="B22" s="67" t="s">
        <v>5</v>
      </c>
      <c r="C22" s="20" t="str">
        <f>$C$6</f>
        <v>Electrisch / H2</v>
      </c>
      <c r="D22" s="77" t="s">
        <v>7</v>
      </c>
      <c r="E22" s="20" t="str">
        <f>$E$6</f>
        <v>(Plug in) Hybride* met benzine</v>
      </c>
      <c r="F22" s="77" t="s">
        <v>7</v>
      </c>
      <c r="G22" s="20" t="str">
        <f>$G$6</f>
        <v>HVO100  / Bio-CNG</v>
      </c>
      <c r="H22" s="77" t="s">
        <v>7</v>
      </c>
      <c r="I22" s="20" t="str">
        <f>$I$6</f>
        <v>&gt;30HVO&lt;100 / BTL</v>
      </c>
      <c r="J22" s="77" t="s">
        <v>7</v>
      </c>
      <c r="K22" s="20" t="str">
        <f>$K$6</f>
        <v>Conventio-neel / overig</v>
      </c>
      <c r="L22" s="77" t="s">
        <v>7</v>
      </c>
      <c r="M22" s="67" t="str">
        <f>$M$6</f>
        <v>Totaal
duurzaam-
heidsper-
centage</v>
      </c>
      <c r="N22" s="67" t="s">
        <v>13</v>
      </c>
      <c r="O22" s="9"/>
    </row>
    <row r="23" spans="1:15" x14ac:dyDescent="0.2">
      <c r="A23" s="9"/>
      <c r="B23" s="68"/>
      <c r="C23" s="19">
        <f>$C$7</f>
        <v>1</v>
      </c>
      <c r="D23" s="78"/>
      <c r="E23" s="19">
        <f>$E$7</f>
        <v>0.45</v>
      </c>
      <c r="F23" s="78"/>
      <c r="G23" s="19">
        <f>$G$7</f>
        <v>1</v>
      </c>
      <c r="H23" s="78"/>
      <c r="I23" s="19">
        <f>$I$7</f>
        <v>0.25</v>
      </c>
      <c r="J23" s="78"/>
      <c r="K23" s="19">
        <f>$K$7</f>
        <v>0</v>
      </c>
      <c r="L23" s="78"/>
      <c r="M23" s="68"/>
      <c r="N23" s="68"/>
      <c r="O23" s="9"/>
    </row>
    <row r="24" spans="1:15" x14ac:dyDescent="0.2">
      <c r="A24" s="30" t="str">
        <f>Invulblad!A24</f>
        <v>werkbus</v>
      </c>
      <c r="B24" s="2">
        <f>Invulblad!B24</f>
        <v>0.2</v>
      </c>
      <c r="C24" s="21">
        <f>Invulblad!C24</f>
        <v>0</v>
      </c>
      <c r="D24" s="4">
        <f t="shared" ref="D24:D33" si="9">$B$21*$C$7*$B24*$C24</f>
        <v>0</v>
      </c>
      <c r="E24" s="21">
        <f>Invulblad!D24</f>
        <v>0</v>
      </c>
      <c r="F24" s="4">
        <f t="shared" ref="F24:F33" si="10">$B$21*$E$7*$B24*$E24</f>
        <v>0</v>
      </c>
      <c r="G24" s="21">
        <f>Invulblad!E24</f>
        <v>0</v>
      </c>
      <c r="H24" s="4">
        <f>$B$21*$G$7*$B24*$G24</f>
        <v>0</v>
      </c>
      <c r="I24" s="21">
        <f>Invulblad!F24</f>
        <v>0</v>
      </c>
      <c r="J24" s="4">
        <f>$B$21*$I$7*$B24*$I24</f>
        <v>0</v>
      </c>
      <c r="K24" s="21">
        <f>Invulblad!G24</f>
        <v>0</v>
      </c>
      <c r="L24" s="4">
        <f>$B$21*$K$7*$B24*$K24</f>
        <v>0</v>
      </c>
      <c r="M24" s="2">
        <f>IF(B24=0%,"n.v.t.",IF($B$21=0,M8,(C24*C$23)+(E24*E$23)+(G24*G$23)+(I24*I$23)+(K24*K$23)))</f>
        <v>0</v>
      </c>
      <c r="N24" s="22" t="str">
        <f t="shared" ref="N24:N26" si="11">IF(O24="geen 100%","geen 100%",SUM(D24+F24+H24+J24+L24))</f>
        <v>geen 100%</v>
      </c>
      <c r="O24" s="23" t="str">
        <f>IF(B24=0%,"n.v.t.",IF(SUM(C24+E24+G24+I24+K24)&lt;&gt;100%,"geen 100%","100% ingevuld"))</f>
        <v>geen 100%</v>
      </c>
    </row>
    <row r="25" spans="1:15" ht="25.5" x14ac:dyDescent="0.2">
      <c r="A25" s="30" t="str">
        <f>Invulblad!A25</f>
        <v>Hydaulische graafmachine met maaikorf</v>
      </c>
      <c r="B25" s="2">
        <f>Invulblad!B25</f>
        <v>0.2</v>
      </c>
      <c r="C25" s="21">
        <f>Invulblad!C25</f>
        <v>0</v>
      </c>
      <c r="D25" s="4">
        <f t="shared" si="9"/>
        <v>0</v>
      </c>
      <c r="E25" s="21">
        <f>Invulblad!D25</f>
        <v>0</v>
      </c>
      <c r="F25" s="4">
        <f t="shared" si="10"/>
        <v>0</v>
      </c>
      <c r="G25" s="21">
        <f>Invulblad!E25</f>
        <v>0</v>
      </c>
      <c r="H25" s="4">
        <f t="shared" ref="H25:H33" si="12">$B$21*$G$7*$B25*$G25</f>
        <v>0</v>
      </c>
      <c r="I25" s="21">
        <f>Invulblad!F25</f>
        <v>0</v>
      </c>
      <c r="J25" s="4">
        <f t="shared" ref="J25:J33" si="13">$B$21*$I$7*$B25*$I25</f>
        <v>0</v>
      </c>
      <c r="K25" s="21">
        <f>Invulblad!G25</f>
        <v>0</v>
      </c>
      <c r="L25" s="4">
        <f t="shared" ref="L25:L33" si="14">$B$21*$K$7*$B25*$K25</f>
        <v>0</v>
      </c>
      <c r="M25" s="2">
        <f t="shared" ref="M25:M33" si="15">IF(B25=0%,"n.v.t.",IF($B$21=0,M9,(C25*C$23)+(E25*E$23)+(G25*G$23)+(I25*I$23)+(K25*K$23)))</f>
        <v>0</v>
      </c>
      <c r="N25" s="22" t="str">
        <f t="shared" si="11"/>
        <v>geen 100%</v>
      </c>
      <c r="O25" s="23" t="str">
        <f>IF(B25=0%,"n.v.t.",IF(SUM(C25+E25+G25+I25+K25)&lt;&gt;100%,"geen 100%","100% ingevuld"))</f>
        <v>geen 100%</v>
      </c>
    </row>
    <row r="26" spans="1:15" x14ac:dyDescent="0.2">
      <c r="A26" s="30" t="str">
        <f>Invulblad!A26</f>
        <v>Tractor met maaikorf</v>
      </c>
      <c r="B26" s="2">
        <f>Invulblad!B26</f>
        <v>0.2</v>
      </c>
      <c r="C26" s="21">
        <f>Invulblad!C26</f>
        <v>0</v>
      </c>
      <c r="D26" s="4">
        <f t="shared" si="9"/>
        <v>0</v>
      </c>
      <c r="E26" s="21">
        <f>Invulblad!D26</f>
        <v>0</v>
      </c>
      <c r="F26" s="4">
        <f t="shared" si="10"/>
        <v>0</v>
      </c>
      <c r="G26" s="21">
        <f>Invulblad!E26</f>
        <v>0</v>
      </c>
      <c r="H26" s="4">
        <f t="shared" si="12"/>
        <v>0</v>
      </c>
      <c r="I26" s="21">
        <f>Invulblad!F26</f>
        <v>0</v>
      </c>
      <c r="J26" s="4">
        <f t="shared" si="13"/>
        <v>0</v>
      </c>
      <c r="K26" s="21">
        <f>Invulblad!G26</f>
        <v>0</v>
      </c>
      <c r="L26" s="4">
        <f t="shared" si="14"/>
        <v>0</v>
      </c>
      <c r="M26" s="2">
        <f t="shared" si="15"/>
        <v>0</v>
      </c>
      <c r="N26" s="22" t="str">
        <f t="shared" si="11"/>
        <v>geen 100%</v>
      </c>
      <c r="O26" s="23" t="str">
        <f t="shared" ref="O26:O33" si="16">IF(B26=0%,"n.v.t.",IF(SUM(C26+E26+G26+I26+K26)&lt;&gt;100%,"geen 100%","100% ingevuld"))</f>
        <v>geen 100%</v>
      </c>
    </row>
    <row r="27" spans="1:15" ht="25.5" x14ac:dyDescent="0.2">
      <c r="A27" s="30" t="str">
        <f>Invulblad!A27</f>
        <v>maaizuigcombinatie incl. arm</v>
      </c>
      <c r="B27" s="2">
        <f>Invulblad!B27</f>
        <v>0.1</v>
      </c>
      <c r="C27" s="21">
        <f>Invulblad!C27</f>
        <v>0</v>
      </c>
      <c r="D27" s="4">
        <f t="shared" si="9"/>
        <v>0</v>
      </c>
      <c r="E27" s="21">
        <f>Invulblad!D27</f>
        <v>0</v>
      </c>
      <c r="F27" s="4">
        <f t="shared" si="10"/>
        <v>0</v>
      </c>
      <c r="G27" s="21">
        <f>Invulblad!E27</f>
        <v>0</v>
      </c>
      <c r="H27" s="4">
        <f t="shared" si="12"/>
        <v>0</v>
      </c>
      <c r="I27" s="21">
        <f>Invulblad!F27</f>
        <v>0</v>
      </c>
      <c r="J27" s="4">
        <f t="shared" si="13"/>
        <v>0</v>
      </c>
      <c r="K27" s="21">
        <f>Invulblad!G27</f>
        <v>0</v>
      </c>
      <c r="L27" s="4">
        <f t="shared" si="14"/>
        <v>0</v>
      </c>
      <c r="M27" s="2">
        <f t="shared" si="15"/>
        <v>0</v>
      </c>
      <c r="N27" s="22" t="str">
        <f>IF(O27="geen 100%","geen 100%",SUM(D27+F27+H27+J27+L27))</f>
        <v>geen 100%</v>
      </c>
      <c r="O27" s="23" t="str">
        <f t="shared" si="16"/>
        <v>geen 100%</v>
      </c>
    </row>
    <row r="28" spans="1:15" ht="25.5" x14ac:dyDescent="0.2">
      <c r="A28" s="30" t="str">
        <f>Invulblad!A28</f>
        <v>Hydraulische graafmachine 5 ton</v>
      </c>
      <c r="B28" s="2">
        <f>Invulblad!B28</f>
        <v>0.1</v>
      </c>
      <c r="C28" s="21">
        <f>Invulblad!C28</f>
        <v>0</v>
      </c>
      <c r="D28" s="4">
        <f t="shared" si="9"/>
        <v>0</v>
      </c>
      <c r="E28" s="21">
        <f>Invulblad!D28</f>
        <v>0</v>
      </c>
      <c r="F28" s="4">
        <f t="shared" si="10"/>
        <v>0</v>
      </c>
      <c r="G28" s="21">
        <f>Invulblad!E28</f>
        <v>0</v>
      </c>
      <c r="H28" s="4">
        <f t="shared" si="12"/>
        <v>0</v>
      </c>
      <c r="I28" s="21">
        <f>Invulblad!F28</f>
        <v>0</v>
      </c>
      <c r="J28" s="4">
        <f t="shared" si="13"/>
        <v>0</v>
      </c>
      <c r="K28" s="21">
        <f>Invulblad!G28</f>
        <v>0</v>
      </c>
      <c r="L28" s="4">
        <f t="shared" si="14"/>
        <v>0</v>
      </c>
      <c r="M28" s="2">
        <f t="shared" si="15"/>
        <v>0</v>
      </c>
      <c r="N28" s="22" t="str">
        <f t="shared" ref="N28:N33" si="17">IF(O28="geen 100%","geen 100%",SUM(D28+F28+H28+J28+L28))</f>
        <v>geen 100%</v>
      </c>
      <c r="O28" s="23" t="str">
        <f t="shared" si="16"/>
        <v>geen 100%</v>
      </c>
    </row>
    <row r="29" spans="1:15" x14ac:dyDescent="0.2">
      <c r="A29" s="30" t="str">
        <f>Invulblad!A29</f>
        <v xml:space="preserve">Bosmaaier </v>
      </c>
      <c r="B29" s="2">
        <f>Invulblad!B29</f>
        <v>0.15</v>
      </c>
      <c r="C29" s="21">
        <f>Invulblad!C29</f>
        <v>0</v>
      </c>
      <c r="D29" s="4">
        <f t="shared" si="9"/>
        <v>0</v>
      </c>
      <c r="E29" s="21">
        <f>Invulblad!D29</f>
        <v>0</v>
      </c>
      <c r="F29" s="4">
        <f t="shared" si="10"/>
        <v>0</v>
      </c>
      <c r="G29" s="21">
        <f>Invulblad!E29</f>
        <v>0</v>
      </c>
      <c r="H29" s="4">
        <f t="shared" si="12"/>
        <v>0</v>
      </c>
      <c r="I29" s="21">
        <f>Invulblad!F29</f>
        <v>0</v>
      </c>
      <c r="J29" s="4">
        <f t="shared" si="13"/>
        <v>0</v>
      </c>
      <c r="K29" s="21">
        <f>Invulblad!G29</f>
        <v>0</v>
      </c>
      <c r="L29" s="4">
        <f t="shared" si="14"/>
        <v>0</v>
      </c>
      <c r="M29" s="2">
        <f t="shared" si="15"/>
        <v>0</v>
      </c>
      <c r="N29" s="22" t="str">
        <f t="shared" si="17"/>
        <v>geen 100%</v>
      </c>
      <c r="O29" s="23" t="str">
        <f t="shared" si="16"/>
        <v>geen 100%</v>
      </c>
    </row>
    <row r="30" spans="1:15" x14ac:dyDescent="0.2">
      <c r="A30" s="30" t="str">
        <f>Invulblad!A30</f>
        <v>Maaiboot</v>
      </c>
      <c r="B30" s="2">
        <f>Invulblad!B30</f>
        <v>0.05</v>
      </c>
      <c r="C30" s="21">
        <f>Invulblad!C30</f>
        <v>0</v>
      </c>
      <c r="D30" s="4">
        <f t="shared" si="9"/>
        <v>0</v>
      </c>
      <c r="E30" s="21">
        <f>Invulblad!D30</f>
        <v>0</v>
      </c>
      <c r="F30" s="4">
        <f t="shared" si="10"/>
        <v>0</v>
      </c>
      <c r="G30" s="21">
        <f>Invulblad!E30</f>
        <v>0</v>
      </c>
      <c r="H30" s="4">
        <f t="shared" si="12"/>
        <v>0</v>
      </c>
      <c r="I30" s="21">
        <f>Invulblad!F30</f>
        <v>0</v>
      </c>
      <c r="J30" s="4">
        <f t="shared" si="13"/>
        <v>0</v>
      </c>
      <c r="K30" s="21">
        <f>Invulblad!G30</f>
        <v>0</v>
      </c>
      <c r="L30" s="4">
        <f t="shared" si="14"/>
        <v>0</v>
      </c>
      <c r="M30" s="2">
        <f t="shared" si="15"/>
        <v>0</v>
      </c>
      <c r="N30" s="22" t="str">
        <f t="shared" si="17"/>
        <v>geen 100%</v>
      </c>
      <c r="O30" s="23" t="str">
        <f t="shared" si="16"/>
        <v>geen 100%</v>
      </c>
    </row>
    <row r="31" spans="1:15" hidden="1" x14ac:dyDescent="0.2">
      <c r="A31" s="30" t="str">
        <f>Invulblad!A31</f>
        <v>Machine 8</v>
      </c>
      <c r="B31" s="2">
        <f>Invulblad!B31</f>
        <v>0</v>
      </c>
      <c r="C31" s="21">
        <f>Invulblad!C31</f>
        <v>0</v>
      </c>
      <c r="D31" s="4">
        <f t="shared" si="9"/>
        <v>0</v>
      </c>
      <c r="E31" s="21">
        <f>Invulblad!D31</f>
        <v>0</v>
      </c>
      <c r="F31" s="4">
        <f t="shared" si="10"/>
        <v>0</v>
      </c>
      <c r="G31" s="21">
        <f>Invulblad!E31</f>
        <v>0</v>
      </c>
      <c r="H31" s="4">
        <f t="shared" si="12"/>
        <v>0</v>
      </c>
      <c r="I31" s="21">
        <f>Invulblad!F31</f>
        <v>0</v>
      </c>
      <c r="J31" s="4">
        <f t="shared" si="13"/>
        <v>0</v>
      </c>
      <c r="K31" s="21">
        <f>Invulblad!G31</f>
        <v>0</v>
      </c>
      <c r="L31" s="4">
        <f t="shared" si="14"/>
        <v>0</v>
      </c>
      <c r="M31" s="2" t="str">
        <f t="shared" si="15"/>
        <v>n.v.t.</v>
      </c>
      <c r="N31" s="22">
        <f t="shared" si="17"/>
        <v>0</v>
      </c>
      <c r="O31" s="23" t="str">
        <f t="shared" si="16"/>
        <v>n.v.t.</v>
      </c>
    </row>
    <row r="32" spans="1:15" hidden="1" x14ac:dyDescent="0.2">
      <c r="A32" s="30" t="str">
        <f>Invulblad!A32</f>
        <v>Machine 9</v>
      </c>
      <c r="B32" s="2">
        <f>Invulblad!B32</f>
        <v>0</v>
      </c>
      <c r="C32" s="21">
        <f>Invulblad!C32</f>
        <v>0</v>
      </c>
      <c r="D32" s="4">
        <f t="shared" si="9"/>
        <v>0</v>
      </c>
      <c r="E32" s="21">
        <f>Invulblad!D32</f>
        <v>0</v>
      </c>
      <c r="F32" s="4">
        <f t="shared" si="10"/>
        <v>0</v>
      </c>
      <c r="G32" s="21">
        <f>Invulblad!E32</f>
        <v>0</v>
      </c>
      <c r="H32" s="4">
        <f t="shared" si="12"/>
        <v>0</v>
      </c>
      <c r="I32" s="21">
        <f>Invulblad!F32</f>
        <v>0</v>
      </c>
      <c r="J32" s="4">
        <f t="shared" si="13"/>
        <v>0</v>
      </c>
      <c r="K32" s="21">
        <f>Invulblad!G32</f>
        <v>0</v>
      </c>
      <c r="L32" s="4">
        <f t="shared" si="14"/>
        <v>0</v>
      </c>
      <c r="M32" s="2" t="str">
        <f t="shared" si="15"/>
        <v>n.v.t.</v>
      </c>
      <c r="N32" s="22">
        <f t="shared" si="17"/>
        <v>0</v>
      </c>
      <c r="O32" s="23" t="str">
        <f t="shared" si="16"/>
        <v>n.v.t.</v>
      </c>
    </row>
    <row r="33" spans="1:15" hidden="1" x14ac:dyDescent="0.2">
      <c r="A33" s="30" t="str">
        <f>Invulblad!A33</f>
        <v>Machine 10</v>
      </c>
      <c r="B33" s="2">
        <f>Invulblad!B33</f>
        <v>0</v>
      </c>
      <c r="C33" s="21">
        <f>Invulblad!C33</f>
        <v>0</v>
      </c>
      <c r="D33" s="4">
        <f t="shared" si="9"/>
        <v>0</v>
      </c>
      <c r="E33" s="21">
        <f>Invulblad!D33</f>
        <v>0</v>
      </c>
      <c r="F33" s="4">
        <f t="shared" si="10"/>
        <v>0</v>
      </c>
      <c r="G33" s="21">
        <f>Invulblad!E33</f>
        <v>0</v>
      </c>
      <c r="H33" s="4">
        <f t="shared" si="12"/>
        <v>0</v>
      </c>
      <c r="I33" s="21">
        <f>Invulblad!F33</f>
        <v>0</v>
      </c>
      <c r="J33" s="4">
        <f t="shared" si="13"/>
        <v>0</v>
      </c>
      <c r="K33" s="21">
        <f>Invulblad!G33</f>
        <v>0</v>
      </c>
      <c r="L33" s="4">
        <f t="shared" si="14"/>
        <v>0</v>
      </c>
      <c r="M33" s="2" t="str">
        <f t="shared" si="15"/>
        <v>n.v.t.</v>
      </c>
      <c r="N33" s="22">
        <f t="shared" si="17"/>
        <v>0</v>
      </c>
      <c r="O33" s="23" t="str">
        <f t="shared" si="16"/>
        <v>n.v.t.</v>
      </c>
    </row>
    <row r="34" spans="1:15" ht="15" x14ac:dyDescent="0.2">
      <c r="A34" s="24" t="s">
        <v>22</v>
      </c>
      <c r="B34" s="25">
        <f>SUM(B24:B33)</f>
        <v>1</v>
      </c>
      <c r="C34" s="9"/>
      <c r="D34" s="9"/>
      <c r="E34" s="9"/>
      <c r="F34" s="83" t="str">
        <f>IF(B34=0,"",CONCATENATE("Totaal fictieve korting ",$K$3," ",$B$1," ",A22))</f>
        <v>Totaal fictieve korting P1 'Inzet duurzaam materieel' 2e contractjaar</v>
      </c>
      <c r="G34" s="84"/>
      <c r="H34" s="84"/>
      <c r="I34" s="84"/>
      <c r="J34" s="84"/>
      <c r="K34" s="84"/>
      <c r="L34" s="84"/>
      <c r="M34" s="85"/>
      <c r="N34" s="26" t="str">
        <f>IF(B34=0,0,IF($B$3=0,CONCATENATE($A$3," invullen"),IF(O34="geen 100%","geen 100%",SUM(N24:N33))))</f>
        <v>Inschrijfsom P1 invullen</v>
      </c>
      <c r="O34" s="23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86" t="str">
        <f>CONCATENATE("Percentage van de ",$A$3)</f>
        <v>Percentage van de Inschrijfsom P1</v>
      </c>
      <c r="B36" s="87"/>
      <c r="C36" s="5">
        <v>0.02</v>
      </c>
      <c r="D36" s="27"/>
      <c r="E36" s="27"/>
      <c r="F36" s="27"/>
      <c r="G36" s="27"/>
      <c r="H36" s="27"/>
      <c r="I36" s="27"/>
      <c r="J36" s="27"/>
      <c r="K36" s="9"/>
      <c r="L36" s="9"/>
      <c r="M36" s="9"/>
      <c r="N36" s="9"/>
      <c r="O36" s="9"/>
    </row>
    <row r="37" spans="1:15" x14ac:dyDescent="0.2">
      <c r="A37" s="28" t="s">
        <v>2</v>
      </c>
      <c r="B37" s="29">
        <f>$B$3*C36</f>
        <v>0</v>
      </c>
      <c r="C37" s="73" t="s">
        <v>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9"/>
    </row>
    <row r="38" spans="1:15" ht="38.25" x14ac:dyDescent="0.2">
      <c r="A38" s="17" t="s">
        <v>24</v>
      </c>
      <c r="B38" s="67" t="s">
        <v>5</v>
      </c>
      <c r="C38" s="20" t="str">
        <f>$C$6</f>
        <v>Electrisch / H2</v>
      </c>
      <c r="D38" s="77" t="s">
        <v>7</v>
      </c>
      <c r="E38" s="20" t="str">
        <f>$E$6</f>
        <v>(Plug in) Hybride* met benzine</v>
      </c>
      <c r="F38" s="77" t="s">
        <v>7</v>
      </c>
      <c r="G38" s="20" t="str">
        <f>$G$6</f>
        <v>HVO100  / Bio-CNG</v>
      </c>
      <c r="H38" s="77" t="s">
        <v>7</v>
      </c>
      <c r="I38" s="20" t="str">
        <f>$I$6</f>
        <v>&gt;30HVO&lt;100 / BTL</v>
      </c>
      <c r="J38" s="77" t="s">
        <v>7</v>
      </c>
      <c r="K38" s="20" t="str">
        <f>$K$6</f>
        <v>Conventio-neel / overig</v>
      </c>
      <c r="L38" s="77" t="s">
        <v>7</v>
      </c>
      <c r="M38" s="67" t="str">
        <f>$M$6</f>
        <v>Totaal
duurzaam-
heidsper-
centage</v>
      </c>
      <c r="N38" s="67" t="s">
        <v>13</v>
      </c>
      <c r="O38" s="9"/>
    </row>
    <row r="39" spans="1:15" x14ac:dyDescent="0.2">
      <c r="A39" s="9"/>
      <c r="B39" s="68"/>
      <c r="C39" s="19">
        <f>$C$7</f>
        <v>1</v>
      </c>
      <c r="D39" s="78"/>
      <c r="E39" s="19">
        <f>$E$7</f>
        <v>0.45</v>
      </c>
      <c r="F39" s="78"/>
      <c r="G39" s="19">
        <f>$G$7</f>
        <v>1</v>
      </c>
      <c r="H39" s="78"/>
      <c r="I39" s="19">
        <f>$I$7</f>
        <v>0.25</v>
      </c>
      <c r="J39" s="78"/>
      <c r="K39" s="19">
        <f>$K$7</f>
        <v>0</v>
      </c>
      <c r="L39" s="78"/>
      <c r="M39" s="68"/>
      <c r="N39" s="68"/>
      <c r="O39" s="9"/>
    </row>
    <row r="40" spans="1:15" x14ac:dyDescent="0.2">
      <c r="A40" s="30" t="str">
        <f>Invulblad!A40</f>
        <v>werkbus</v>
      </c>
      <c r="B40" s="2">
        <f>Invulblad!B40</f>
        <v>0.2</v>
      </c>
      <c r="C40" s="21">
        <f>Invulblad!C40</f>
        <v>0</v>
      </c>
      <c r="D40" s="4">
        <f>$B$37*$C$7*$B40*$C40</f>
        <v>0</v>
      </c>
      <c r="E40" s="21">
        <f>Invulblad!D40</f>
        <v>0</v>
      </c>
      <c r="F40" s="4">
        <f>$B$37*$E$7*$B40*$E40</f>
        <v>0</v>
      </c>
      <c r="G40" s="21">
        <f>Invulblad!E40</f>
        <v>0</v>
      </c>
      <c r="H40" s="4">
        <f>$B$37*$G$7*$B40*$G40</f>
        <v>0</v>
      </c>
      <c r="I40" s="21">
        <f>Invulblad!F40</f>
        <v>0</v>
      </c>
      <c r="J40" s="4">
        <f>$B$37*$I$7*$B40*$I40</f>
        <v>0</v>
      </c>
      <c r="K40" s="21">
        <f>Invulblad!G40</f>
        <v>0</v>
      </c>
      <c r="L40" s="4">
        <f>$B$37*$K$7*$B40*$K40</f>
        <v>0</v>
      </c>
      <c r="M40" s="2">
        <f>IF(B40=0%,"n.v.t.",IF($C$36=0,M24,(C40*C$39)+(E40*E$39)+(G40*G$39)+(I40*I$39)+(K40*K$39)))</f>
        <v>0</v>
      </c>
      <c r="N40" s="22" t="str">
        <f t="shared" ref="N40:N42" si="18">IF(O40="geen 100%","geen 100%",SUM(D40+F40+H40+J40+L40))</f>
        <v>geen 100%</v>
      </c>
      <c r="O40" s="23" t="str">
        <f>IF(B40=0%,"n.v.t.",IF(SUM(C40+E40+G40+I40+K40)&lt;&gt;100%,"geen 100%","100% ingevuld"))</f>
        <v>geen 100%</v>
      </c>
    </row>
    <row r="41" spans="1:15" ht="25.5" x14ac:dyDescent="0.2">
      <c r="A41" s="30" t="str">
        <f>Invulblad!A41</f>
        <v>Hydaulische graafmachine met maaikorf</v>
      </c>
      <c r="B41" s="2">
        <f>Invulblad!B41</f>
        <v>0.2</v>
      </c>
      <c r="C41" s="21">
        <f>Invulblad!C41</f>
        <v>0</v>
      </c>
      <c r="D41" s="4">
        <f t="shared" ref="D41:D49" si="19">$B$37*$C$7*$B41*$C41</f>
        <v>0</v>
      </c>
      <c r="E41" s="21">
        <f>Invulblad!D41</f>
        <v>0</v>
      </c>
      <c r="F41" s="4">
        <f t="shared" ref="F41:F49" si="20">$B$37*$E$7*$B41*$E41</f>
        <v>0</v>
      </c>
      <c r="G41" s="21">
        <f>Invulblad!E41</f>
        <v>0</v>
      </c>
      <c r="H41" s="4">
        <f t="shared" ref="H41:H49" si="21">$B$37*$G$7*$B41*$G41</f>
        <v>0</v>
      </c>
      <c r="I41" s="21">
        <f>Invulblad!F41</f>
        <v>0</v>
      </c>
      <c r="J41" s="4">
        <f t="shared" ref="J41:J49" si="22">$B$37*$I$7*$B41*$I41</f>
        <v>0</v>
      </c>
      <c r="K41" s="21">
        <f>Invulblad!G41</f>
        <v>0</v>
      </c>
      <c r="L41" s="4">
        <f t="shared" ref="L41:L49" si="23">$B$37*$K$7*$B41*$K41</f>
        <v>0</v>
      </c>
      <c r="M41" s="2">
        <f t="shared" ref="M41:M49" si="24">IF(B41=0%,"n.v.t.",IF($C$36=0,M25,(C41*C$39)+(E41*E$39)+(G41*G$39)+(I41*I$39)+(K41*K$39)))</f>
        <v>0</v>
      </c>
      <c r="N41" s="22" t="str">
        <f t="shared" si="18"/>
        <v>geen 100%</v>
      </c>
      <c r="O41" s="23" t="str">
        <f>IF(B41=0%,"n.v.t.",IF(SUM(C41+E41+G41+I41+K41)&lt;&gt;100%,"geen 100%","100% ingevuld"))</f>
        <v>geen 100%</v>
      </c>
    </row>
    <row r="42" spans="1:15" x14ac:dyDescent="0.2">
      <c r="A42" s="30" t="str">
        <f>Invulblad!A42</f>
        <v>Tractor met maaikorf</v>
      </c>
      <c r="B42" s="2">
        <f>Invulblad!B42</f>
        <v>0.2</v>
      </c>
      <c r="C42" s="21">
        <f>Invulblad!C42</f>
        <v>0</v>
      </c>
      <c r="D42" s="4">
        <f t="shared" si="19"/>
        <v>0</v>
      </c>
      <c r="E42" s="21">
        <f>Invulblad!D42</f>
        <v>0</v>
      </c>
      <c r="F42" s="4">
        <f t="shared" si="20"/>
        <v>0</v>
      </c>
      <c r="G42" s="21">
        <f>Invulblad!E42</f>
        <v>0</v>
      </c>
      <c r="H42" s="4">
        <f t="shared" si="21"/>
        <v>0</v>
      </c>
      <c r="I42" s="21">
        <f>Invulblad!F42</f>
        <v>0</v>
      </c>
      <c r="J42" s="4">
        <f t="shared" si="22"/>
        <v>0</v>
      </c>
      <c r="K42" s="21">
        <f>Invulblad!G42</f>
        <v>0</v>
      </c>
      <c r="L42" s="4">
        <f t="shared" si="23"/>
        <v>0</v>
      </c>
      <c r="M42" s="2">
        <f t="shared" si="24"/>
        <v>0</v>
      </c>
      <c r="N42" s="22" t="str">
        <f t="shared" si="18"/>
        <v>geen 100%</v>
      </c>
      <c r="O42" s="23" t="str">
        <f t="shared" ref="O42:O49" si="25">IF(B42=0%,"n.v.t.",IF(SUM(C42+E42+G42+I42+K42)&lt;&gt;100%,"geen 100%","100% ingevuld"))</f>
        <v>geen 100%</v>
      </c>
    </row>
    <row r="43" spans="1:15" ht="25.5" x14ac:dyDescent="0.2">
      <c r="A43" s="30" t="str">
        <f>Invulblad!A43</f>
        <v>maaizuigcombinatie incl. arm</v>
      </c>
      <c r="B43" s="2">
        <f>Invulblad!B43</f>
        <v>0.1</v>
      </c>
      <c r="C43" s="21">
        <f>Invulblad!C43</f>
        <v>0</v>
      </c>
      <c r="D43" s="4">
        <f t="shared" si="19"/>
        <v>0</v>
      </c>
      <c r="E43" s="21">
        <f>Invulblad!D43</f>
        <v>0</v>
      </c>
      <c r="F43" s="4">
        <f t="shared" si="20"/>
        <v>0</v>
      </c>
      <c r="G43" s="21">
        <f>Invulblad!E43</f>
        <v>0</v>
      </c>
      <c r="H43" s="4">
        <f t="shared" si="21"/>
        <v>0</v>
      </c>
      <c r="I43" s="21">
        <f>Invulblad!F43</f>
        <v>0</v>
      </c>
      <c r="J43" s="4">
        <f t="shared" si="22"/>
        <v>0</v>
      </c>
      <c r="K43" s="21">
        <f>Invulblad!G43</f>
        <v>0</v>
      </c>
      <c r="L43" s="4">
        <f t="shared" si="23"/>
        <v>0</v>
      </c>
      <c r="M43" s="2">
        <f t="shared" si="24"/>
        <v>0</v>
      </c>
      <c r="N43" s="22" t="str">
        <f>IF(O43="geen 100%","geen 100%",SUM(D43+F43+H43+J43+L43))</f>
        <v>geen 100%</v>
      </c>
      <c r="O43" s="23" t="str">
        <f t="shared" si="25"/>
        <v>geen 100%</v>
      </c>
    </row>
    <row r="44" spans="1:15" ht="25.5" x14ac:dyDescent="0.2">
      <c r="A44" s="30" t="str">
        <f>Invulblad!A44</f>
        <v>Hydraulische graafmachine 5 ton</v>
      </c>
      <c r="B44" s="2">
        <f>Invulblad!B44</f>
        <v>0.1</v>
      </c>
      <c r="C44" s="21">
        <f>Invulblad!C44</f>
        <v>0</v>
      </c>
      <c r="D44" s="4">
        <f t="shared" si="19"/>
        <v>0</v>
      </c>
      <c r="E44" s="21">
        <f>Invulblad!D44</f>
        <v>0</v>
      </c>
      <c r="F44" s="4">
        <f t="shared" si="20"/>
        <v>0</v>
      </c>
      <c r="G44" s="21">
        <f>Invulblad!E44</f>
        <v>0</v>
      </c>
      <c r="H44" s="4">
        <f t="shared" si="21"/>
        <v>0</v>
      </c>
      <c r="I44" s="21">
        <f>Invulblad!F44</f>
        <v>0</v>
      </c>
      <c r="J44" s="4">
        <f t="shared" si="22"/>
        <v>0</v>
      </c>
      <c r="K44" s="21">
        <f>Invulblad!G44</f>
        <v>0</v>
      </c>
      <c r="L44" s="4">
        <f t="shared" si="23"/>
        <v>0</v>
      </c>
      <c r="M44" s="2">
        <f t="shared" si="24"/>
        <v>0</v>
      </c>
      <c r="N44" s="22" t="str">
        <f t="shared" ref="N44:N49" si="26">IF(O44="geen 100%","geen 100%",SUM(D44+F44+H44+J44+L44))</f>
        <v>geen 100%</v>
      </c>
      <c r="O44" s="23" t="str">
        <f t="shared" si="25"/>
        <v>geen 100%</v>
      </c>
    </row>
    <row r="45" spans="1:15" x14ac:dyDescent="0.2">
      <c r="A45" s="30" t="str">
        <f>Invulblad!A45</f>
        <v xml:space="preserve">Bosmaaier </v>
      </c>
      <c r="B45" s="2">
        <f>Invulblad!B45</f>
        <v>0.15</v>
      </c>
      <c r="C45" s="21">
        <f>Invulblad!C45</f>
        <v>0</v>
      </c>
      <c r="D45" s="4">
        <f t="shared" si="19"/>
        <v>0</v>
      </c>
      <c r="E45" s="21">
        <f>Invulblad!D45</f>
        <v>0</v>
      </c>
      <c r="F45" s="4">
        <f t="shared" si="20"/>
        <v>0</v>
      </c>
      <c r="G45" s="21">
        <f>Invulblad!E45</f>
        <v>0</v>
      </c>
      <c r="H45" s="4">
        <f t="shared" si="21"/>
        <v>0</v>
      </c>
      <c r="I45" s="21">
        <f>Invulblad!F45</f>
        <v>0</v>
      </c>
      <c r="J45" s="4">
        <f t="shared" si="22"/>
        <v>0</v>
      </c>
      <c r="K45" s="21">
        <f>Invulblad!G45</f>
        <v>0</v>
      </c>
      <c r="L45" s="4">
        <f t="shared" si="23"/>
        <v>0</v>
      </c>
      <c r="M45" s="2">
        <f t="shared" si="24"/>
        <v>0</v>
      </c>
      <c r="N45" s="22" t="str">
        <f t="shared" si="26"/>
        <v>geen 100%</v>
      </c>
      <c r="O45" s="23" t="str">
        <f t="shared" si="25"/>
        <v>geen 100%</v>
      </c>
    </row>
    <row r="46" spans="1:15" x14ac:dyDescent="0.2">
      <c r="A46" s="30" t="str">
        <f>Invulblad!A46</f>
        <v>Maaiboot</v>
      </c>
      <c r="B46" s="2">
        <f>Invulblad!B46</f>
        <v>0.05</v>
      </c>
      <c r="C46" s="21">
        <f>Invulblad!C46</f>
        <v>0</v>
      </c>
      <c r="D46" s="4">
        <f t="shared" si="19"/>
        <v>0</v>
      </c>
      <c r="E46" s="21">
        <f>Invulblad!D46</f>
        <v>0</v>
      </c>
      <c r="F46" s="4">
        <f t="shared" si="20"/>
        <v>0</v>
      </c>
      <c r="G46" s="21">
        <f>Invulblad!E46</f>
        <v>0</v>
      </c>
      <c r="H46" s="4">
        <f t="shared" si="21"/>
        <v>0</v>
      </c>
      <c r="I46" s="21">
        <f>Invulblad!F46</f>
        <v>0</v>
      </c>
      <c r="J46" s="4">
        <f t="shared" si="22"/>
        <v>0</v>
      </c>
      <c r="K46" s="21">
        <f>Invulblad!G46</f>
        <v>0</v>
      </c>
      <c r="L46" s="4">
        <f t="shared" si="23"/>
        <v>0</v>
      </c>
      <c r="M46" s="2">
        <f t="shared" si="24"/>
        <v>0</v>
      </c>
      <c r="N46" s="22" t="str">
        <f t="shared" si="26"/>
        <v>geen 100%</v>
      </c>
      <c r="O46" s="23" t="str">
        <f t="shared" si="25"/>
        <v>geen 100%</v>
      </c>
    </row>
    <row r="47" spans="1:15" hidden="1" x14ac:dyDescent="0.2">
      <c r="A47" s="30" t="str">
        <f>Invulblad!A47</f>
        <v>Machine 8</v>
      </c>
      <c r="B47" s="2">
        <f>Invulblad!B47</f>
        <v>0</v>
      </c>
      <c r="C47" s="21">
        <f>Invulblad!C47</f>
        <v>0</v>
      </c>
      <c r="D47" s="4">
        <f t="shared" si="19"/>
        <v>0</v>
      </c>
      <c r="E47" s="21">
        <f>Invulblad!D47</f>
        <v>0</v>
      </c>
      <c r="F47" s="4">
        <f t="shared" si="20"/>
        <v>0</v>
      </c>
      <c r="G47" s="21">
        <f>Invulblad!E47</f>
        <v>0</v>
      </c>
      <c r="H47" s="4">
        <f t="shared" si="21"/>
        <v>0</v>
      </c>
      <c r="I47" s="21">
        <f>Invulblad!F47</f>
        <v>0</v>
      </c>
      <c r="J47" s="4">
        <f t="shared" si="22"/>
        <v>0</v>
      </c>
      <c r="K47" s="21">
        <f>Invulblad!G47</f>
        <v>0</v>
      </c>
      <c r="L47" s="4">
        <f t="shared" si="23"/>
        <v>0</v>
      </c>
      <c r="M47" s="2" t="str">
        <f t="shared" si="24"/>
        <v>n.v.t.</v>
      </c>
      <c r="N47" s="22">
        <f t="shared" si="26"/>
        <v>0</v>
      </c>
      <c r="O47" s="23" t="str">
        <f t="shared" si="25"/>
        <v>n.v.t.</v>
      </c>
    </row>
    <row r="48" spans="1:15" hidden="1" x14ac:dyDescent="0.2">
      <c r="A48" s="30" t="str">
        <f>Invulblad!A48</f>
        <v>Machine 9</v>
      </c>
      <c r="B48" s="2">
        <f>Invulblad!B48</f>
        <v>0</v>
      </c>
      <c r="C48" s="21">
        <f>Invulblad!C48</f>
        <v>0</v>
      </c>
      <c r="D48" s="4">
        <f t="shared" si="19"/>
        <v>0</v>
      </c>
      <c r="E48" s="21">
        <f>Invulblad!D48</f>
        <v>0</v>
      </c>
      <c r="F48" s="4">
        <f t="shared" si="20"/>
        <v>0</v>
      </c>
      <c r="G48" s="21">
        <f>Invulblad!E48</f>
        <v>0</v>
      </c>
      <c r="H48" s="4">
        <f t="shared" si="21"/>
        <v>0</v>
      </c>
      <c r="I48" s="21">
        <f>Invulblad!F48</f>
        <v>0</v>
      </c>
      <c r="J48" s="4">
        <f t="shared" si="22"/>
        <v>0</v>
      </c>
      <c r="K48" s="21">
        <f>Invulblad!G48</f>
        <v>0</v>
      </c>
      <c r="L48" s="4">
        <f t="shared" si="23"/>
        <v>0</v>
      </c>
      <c r="M48" s="2" t="str">
        <f t="shared" si="24"/>
        <v>n.v.t.</v>
      </c>
      <c r="N48" s="22">
        <f t="shared" si="26"/>
        <v>0</v>
      </c>
      <c r="O48" s="23" t="str">
        <f t="shared" si="25"/>
        <v>n.v.t.</v>
      </c>
    </row>
    <row r="49" spans="1:15" hidden="1" x14ac:dyDescent="0.2">
      <c r="A49" s="30" t="str">
        <f>Invulblad!A49</f>
        <v>Machine 10</v>
      </c>
      <c r="B49" s="2">
        <f>Invulblad!B49</f>
        <v>0</v>
      </c>
      <c r="C49" s="21">
        <f>Invulblad!C49</f>
        <v>0</v>
      </c>
      <c r="D49" s="4">
        <f t="shared" si="19"/>
        <v>0</v>
      </c>
      <c r="E49" s="21">
        <f>Invulblad!D49</f>
        <v>0</v>
      </c>
      <c r="F49" s="4">
        <f t="shared" si="20"/>
        <v>0</v>
      </c>
      <c r="G49" s="21">
        <f>Invulblad!E49</f>
        <v>0</v>
      </c>
      <c r="H49" s="4">
        <f t="shared" si="21"/>
        <v>0</v>
      </c>
      <c r="I49" s="21">
        <f>Invulblad!F49</f>
        <v>0</v>
      </c>
      <c r="J49" s="4">
        <f t="shared" si="22"/>
        <v>0</v>
      </c>
      <c r="K49" s="21">
        <f>Invulblad!G49</f>
        <v>0</v>
      </c>
      <c r="L49" s="4">
        <f t="shared" si="23"/>
        <v>0</v>
      </c>
      <c r="M49" s="2" t="str">
        <f t="shared" si="24"/>
        <v>n.v.t.</v>
      </c>
      <c r="N49" s="22">
        <f t="shared" si="26"/>
        <v>0</v>
      </c>
      <c r="O49" s="23" t="str">
        <f t="shared" si="25"/>
        <v>n.v.t.</v>
      </c>
    </row>
    <row r="50" spans="1:15" ht="15" x14ac:dyDescent="0.2">
      <c r="A50" s="24" t="s">
        <v>22</v>
      </c>
      <c r="B50" s="25">
        <f>SUM(B40:B49)</f>
        <v>1</v>
      </c>
      <c r="C50" s="9"/>
      <c r="D50" s="9"/>
      <c r="E50" s="9"/>
      <c r="F50" s="83" t="str">
        <f>IF(B50=0,"",CONCATENATE("Totaal fictieve korting ",$K$3," ",$B$1," ",A38))</f>
        <v>Totaal fictieve korting P1 'Inzet duurzaam materieel' 3e en volgende contractjaren</v>
      </c>
      <c r="G50" s="84"/>
      <c r="H50" s="84"/>
      <c r="I50" s="84"/>
      <c r="J50" s="84"/>
      <c r="K50" s="84"/>
      <c r="L50" s="84"/>
      <c r="M50" s="85"/>
      <c r="N50" s="26" t="str">
        <f>IF(B50=0,0,IF($B$3=0,CONCATENATE($A$3," invullen"),IF(O50="geen 100%","geen 100%",SUM(N40:N49))))</f>
        <v>Inschrijfsom P1 invullen</v>
      </c>
      <c r="O50" s="23" t="str">
        <f>IF(B50=0,"n.v.t.",IF(OR(SUM(B40:B49)=0,O40="geen 100%",O41="geen 100%",O42="geen 100%",O43="geen 100%",O44="geen 100%",O45="geen 100%",O46="geen 100%",O47="geen 100%",O48="geen 100%",O49="geen 100%"),"geen 100%","100% ingevuld"))</f>
        <v>geen 100%</v>
      </c>
    </row>
    <row r="51" spans="1:1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idden="1" x14ac:dyDescent="0.2">
      <c r="A52" s="86" t="str">
        <f>CONCATENATE("Percentage van de ",$A$3)</f>
        <v>Percentage van de Inschrijfsom P1</v>
      </c>
      <c r="B52" s="87"/>
      <c r="C52" s="5">
        <v>0</v>
      </c>
      <c r="D52" s="27"/>
      <c r="E52" s="27"/>
      <c r="F52" s="27"/>
      <c r="G52" s="27"/>
      <c r="H52" s="27"/>
      <c r="I52" s="27"/>
      <c r="J52" s="27"/>
      <c r="K52" s="9"/>
      <c r="L52" s="9"/>
      <c r="M52" s="9"/>
      <c r="N52" s="9"/>
      <c r="O52" s="9"/>
    </row>
    <row r="53" spans="1:15" hidden="1" x14ac:dyDescent="0.2">
      <c r="A53" s="28" t="s">
        <v>2</v>
      </c>
      <c r="B53" s="29">
        <f>$B$3*C52</f>
        <v>0</v>
      </c>
      <c r="C53" s="73" t="s">
        <v>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  <c r="O53" s="9"/>
    </row>
    <row r="54" spans="1:15" ht="38.25" hidden="1" x14ac:dyDescent="0.2">
      <c r="A54" s="13" t="s">
        <v>25</v>
      </c>
      <c r="B54" s="67" t="s">
        <v>5</v>
      </c>
      <c r="C54" s="20" t="str">
        <f>$C$6</f>
        <v>Electrisch / H2</v>
      </c>
      <c r="D54" s="77" t="s">
        <v>7</v>
      </c>
      <c r="E54" s="20" t="str">
        <f>$E$6</f>
        <v>(Plug in) Hybride* met benzine</v>
      </c>
      <c r="F54" s="77" t="s">
        <v>7</v>
      </c>
      <c r="G54" s="20" t="str">
        <f>$G$6</f>
        <v>HVO100  / Bio-CNG</v>
      </c>
      <c r="H54" s="77" t="s">
        <v>7</v>
      </c>
      <c r="I54" s="20" t="str">
        <f>$I$6</f>
        <v>&gt;30HVO&lt;100 / BTL</v>
      </c>
      <c r="J54" s="77" t="s">
        <v>7</v>
      </c>
      <c r="K54" s="20" t="str">
        <f>$K$6</f>
        <v>Conventio-neel / overig</v>
      </c>
      <c r="L54" s="77" t="s">
        <v>7</v>
      </c>
      <c r="M54" s="67" t="str">
        <f>$M$6</f>
        <v>Totaal
duurzaam-
heidsper-
centage</v>
      </c>
      <c r="N54" s="67" t="s">
        <v>13</v>
      </c>
      <c r="O54" s="9"/>
    </row>
    <row r="55" spans="1:15" hidden="1" x14ac:dyDescent="0.2">
      <c r="A55" s="9"/>
      <c r="B55" s="68"/>
      <c r="C55" s="19">
        <f>$C$7</f>
        <v>1</v>
      </c>
      <c r="D55" s="78"/>
      <c r="E55" s="19">
        <f>$E$7</f>
        <v>0.45</v>
      </c>
      <c r="F55" s="78"/>
      <c r="G55" s="19">
        <f>$G$7</f>
        <v>1</v>
      </c>
      <c r="H55" s="78"/>
      <c r="I55" s="19">
        <f>$I$7</f>
        <v>0.25</v>
      </c>
      <c r="J55" s="78"/>
      <c r="K55" s="19">
        <f>$K$7</f>
        <v>0</v>
      </c>
      <c r="L55" s="78"/>
      <c r="M55" s="68"/>
      <c r="N55" s="68"/>
      <c r="O55" s="9"/>
    </row>
    <row r="56" spans="1:15" hidden="1" x14ac:dyDescent="0.2">
      <c r="A56" s="30" t="str">
        <f>Invulblad!A56</f>
        <v>werkbus</v>
      </c>
      <c r="B56" s="2">
        <f>Invulblad!B56</f>
        <v>0</v>
      </c>
      <c r="C56" s="21">
        <f>Invulblad!C56</f>
        <v>0</v>
      </c>
      <c r="D56" s="4">
        <f>$B$53*$C$7*$B56*$C56</f>
        <v>0</v>
      </c>
      <c r="E56" s="21">
        <f>Invulblad!D56</f>
        <v>0</v>
      </c>
      <c r="F56" s="4">
        <f>$B$53*$E$7*$B56*$E56</f>
        <v>0</v>
      </c>
      <c r="G56" s="21">
        <f>Invulblad!E56</f>
        <v>0</v>
      </c>
      <c r="H56" s="4">
        <f>$B$53*$G$7*$B56*$G56</f>
        <v>0</v>
      </c>
      <c r="I56" s="21">
        <f>Invulblad!F56</f>
        <v>0</v>
      </c>
      <c r="J56" s="4">
        <f>$B$53*$I$7*$B56*$I56</f>
        <v>0</v>
      </c>
      <c r="K56" s="21">
        <f>Invulblad!G56</f>
        <v>0</v>
      </c>
      <c r="L56" s="4">
        <f>$B$53*$K$7*$B56*$K56</f>
        <v>0</v>
      </c>
      <c r="M56" s="2" t="str">
        <f>IF(B56=0%,"n.v.t.",IF($C$52=0,M40,(C56*C$55)+(E56*E$55)+(G56*G$55)+(I56*I$55)+(K56*K$55)))</f>
        <v>n.v.t.</v>
      </c>
      <c r="N56" s="22">
        <f t="shared" ref="N56:N58" si="27">IF(O56="geen 100%","geen 100%",SUM(D56+F56+H56+J56+L56))</f>
        <v>0</v>
      </c>
      <c r="O56" s="23" t="str">
        <f>IF(B56=0%,"n.v.t.",IF(SUM(C56+E56+G56+I56+K56)&lt;&gt;100%,"geen 100%","100% ingevuld"))</f>
        <v>n.v.t.</v>
      </c>
    </row>
    <row r="57" spans="1:15" ht="25.5" hidden="1" x14ac:dyDescent="0.2">
      <c r="A57" s="30" t="str">
        <f>Invulblad!A57</f>
        <v>Hydaulische graafmachine met maaikorf</v>
      </c>
      <c r="B57" s="2">
        <f>Invulblad!B57</f>
        <v>0</v>
      </c>
      <c r="C57" s="21">
        <f>Invulblad!C57</f>
        <v>0</v>
      </c>
      <c r="D57" s="4">
        <f t="shared" ref="D57:D65" si="28">$B$53*$C$7*$B57*$C57</f>
        <v>0</v>
      </c>
      <c r="E57" s="21">
        <f>Invulblad!D57</f>
        <v>0</v>
      </c>
      <c r="F57" s="4">
        <f t="shared" ref="F57:F65" si="29">$B$53*$E$7*$B57*$E57</f>
        <v>0</v>
      </c>
      <c r="G57" s="21">
        <f>Invulblad!E57</f>
        <v>0</v>
      </c>
      <c r="H57" s="4">
        <f t="shared" ref="H57:H65" si="30">$B$53*$G$7*$B57*$G57</f>
        <v>0</v>
      </c>
      <c r="I57" s="21">
        <f>Invulblad!F57</f>
        <v>0</v>
      </c>
      <c r="J57" s="4">
        <f t="shared" ref="J57:J65" si="31">$B$53*$I$7*$B57*$I57</f>
        <v>0</v>
      </c>
      <c r="K57" s="21">
        <f>Invulblad!G57</f>
        <v>0</v>
      </c>
      <c r="L57" s="4">
        <f t="shared" ref="L57:L65" si="32">$B$53*$K$7*$B57*$K57</f>
        <v>0</v>
      </c>
      <c r="M57" s="2" t="str">
        <f t="shared" ref="M57:M65" si="33">IF(B57=0%,"n.v.t.",IF($C$52=0,M41,(C57*C$55)+(E57*E$55)+(G57*G$55)+(I57*I$55)+(K57*K$55)))</f>
        <v>n.v.t.</v>
      </c>
      <c r="N57" s="22">
        <f t="shared" si="27"/>
        <v>0</v>
      </c>
      <c r="O57" s="23" t="str">
        <f>IF(B57=0%,"n.v.t.",IF(SUM(C57+E57+G57+I57+K57)&lt;&gt;100%,"geen 100%","100% ingevuld"))</f>
        <v>n.v.t.</v>
      </c>
    </row>
    <row r="58" spans="1:15" hidden="1" x14ac:dyDescent="0.2">
      <c r="A58" s="30" t="str">
        <f>Invulblad!A58</f>
        <v>Tractor met maaikorf</v>
      </c>
      <c r="B58" s="2">
        <f>Invulblad!B58</f>
        <v>0</v>
      </c>
      <c r="C58" s="21">
        <f>Invulblad!C58</f>
        <v>0</v>
      </c>
      <c r="D58" s="4">
        <f t="shared" si="28"/>
        <v>0</v>
      </c>
      <c r="E58" s="21">
        <f>Invulblad!D58</f>
        <v>0</v>
      </c>
      <c r="F58" s="4">
        <f t="shared" si="29"/>
        <v>0</v>
      </c>
      <c r="G58" s="21">
        <f>Invulblad!E58</f>
        <v>0</v>
      </c>
      <c r="H58" s="4">
        <f t="shared" si="30"/>
        <v>0</v>
      </c>
      <c r="I58" s="21">
        <f>Invulblad!F58</f>
        <v>0</v>
      </c>
      <c r="J58" s="4">
        <f t="shared" si="31"/>
        <v>0</v>
      </c>
      <c r="K58" s="21">
        <f>Invulblad!G58</f>
        <v>0</v>
      </c>
      <c r="L58" s="4">
        <f t="shared" si="32"/>
        <v>0</v>
      </c>
      <c r="M58" s="2" t="str">
        <f t="shared" si="33"/>
        <v>n.v.t.</v>
      </c>
      <c r="N58" s="22">
        <f t="shared" si="27"/>
        <v>0</v>
      </c>
      <c r="O58" s="23" t="str">
        <f t="shared" ref="O58:O65" si="34">IF(B58=0%,"n.v.t.",IF(SUM(C58+E58+G58+I58+K58)&lt;&gt;100%,"geen 100%","100% ingevuld"))</f>
        <v>n.v.t.</v>
      </c>
    </row>
    <row r="59" spans="1:15" ht="25.5" hidden="1" x14ac:dyDescent="0.2">
      <c r="A59" s="30" t="str">
        <f>Invulblad!A59</f>
        <v>maaizuigcombinatie incl. arm</v>
      </c>
      <c r="B59" s="2">
        <f>Invulblad!B59</f>
        <v>0</v>
      </c>
      <c r="C59" s="21">
        <f>Invulblad!C59</f>
        <v>0</v>
      </c>
      <c r="D59" s="4">
        <f t="shared" si="28"/>
        <v>0</v>
      </c>
      <c r="E59" s="21">
        <f>Invulblad!D59</f>
        <v>0</v>
      </c>
      <c r="F59" s="4">
        <f t="shared" si="29"/>
        <v>0</v>
      </c>
      <c r="G59" s="21">
        <f>Invulblad!E59</f>
        <v>0</v>
      </c>
      <c r="H59" s="4">
        <f t="shared" si="30"/>
        <v>0</v>
      </c>
      <c r="I59" s="21">
        <f>Invulblad!F59</f>
        <v>0</v>
      </c>
      <c r="J59" s="4">
        <f t="shared" si="31"/>
        <v>0</v>
      </c>
      <c r="K59" s="21">
        <f>Invulblad!G59</f>
        <v>0</v>
      </c>
      <c r="L59" s="4">
        <f t="shared" si="32"/>
        <v>0</v>
      </c>
      <c r="M59" s="2" t="str">
        <f t="shared" si="33"/>
        <v>n.v.t.</v>
      </c>
      <c r="N59" s="22">
        <f>IF(O59="geen 100%","geen 100%",SUM(D59+F59+H59+J59+L59))</f>
        <v>0</v>
      </c>
      <c r="O59" s="23" t="str">
        <f t="shared" si="34"/>
        <v>n.v.t.</v>
      </c>
    </row>
    <row r="60" spans="1:15" ht="25.5" hidden="1" x14ac:dyDescent="0.2">
      <c r="A60" s="30" t="str">
        <f>Invulblad!A60</f>
        <v>Hydraulische graafmachine 5 ton</v>
      </c>
      <c r="B60" s="2">
        <f>Invulblad!B60</f>
        <v>0</v>
      </c>
      <c r="C60" s="21">
        <f>Invulblad!C60</f>
        <v>0</v>
      </c>
      <c r="D60" s="4">
        <f t="shared" si="28"/>
        <v>0</v>
      </c>
      <c r="E60" s="21">
        <f>Invulblad!D60</f>
        <v>0</v>
      </c>
      <c r="F60" s="4">
        <f t="shared" si="29"/>
        <v>0</v>
      </c>
      <c r="G60" s="21">
        <f>Invulblad!E60</f>
        <v>0</v>
      </c>
      <c r="H60" s="4">
        <f t="shared" si="30"/>
        <v>0</v>
      </c>
      <c r="I60" s="21">
        <f>Invulblad!F60</f>
        <v>0</v>
      </c>
      <c r="J60" s="4">
        <f t="shared" si="31"/>
        <v>0</v>
      </c>
      <c r="K60" s="21">
        <f>Invulblad!G60</f>
        <v>0</v>
      </c>
      <c r="L60" s="4">
        <f t="shared" si="32"/>
        <v>0</v>
      </c>
      <c r="M60" s="2" t="str">
        <f t="shared" si="33"/>
        <v>n.v.t.</v>
      </c>
      <c r="N60" s="22">
        <f t="shared" ref="N60:N65" si="35">IF(O60="geen 100%","geen 100%",SUM(D60+F60+H60+J60+L60))</f>
        <v>0</v>
      </c>
      <c r="O60" s="23" t="str">
        <f t="shared" si="34"/>
        <v>n.v.t.</v>
      </c>
    </row>
    <row r="61" spans="1:15" hidden="1" x14ac:dyDescent="0.2">
      <c r="A61" s="30" t="str">
        <f>Invulblad!A61</f>
        <v xml:space="preserve">Bosmaaier </v>
      </c>
      <c r="B61" s="2">
        <f>Invulblad!B61</f>
        <v>0</v>
      </c>
      <c r="C61" s="21">
        <f>Invulblad!C61</f>
        <v>0</v>
      </c>
      <c r="D61" s="4">
        <f t="shared" si="28"/>
        <v>0</v>
      </c>
      <c r="E61" s="21">
        <f>Invulblad!D61</f>
        <v>0</v>
      </c>
      <c r="F61" s="4">
        <f t="shared" si="29"/>
        <v>0</v>
      </c>
      <c r="G61" s="21">
        <f>Invulblad!E61</f>
        <v>0</v>
      </c>
      <c r="H61" s="4">
        <f t="shared" si="30"/>
        <v>0</v>
      </c>
      <c r="I61" s="21">
        <f>Invulblad!F61</f>
        <v>0</v>
      </c>
      <c r="J61" s="4">
        <f t="shared" si="31"/>
        <v>0</v>
      </c>
      <c r="K61" s="21">
        <f>Invulblad!G61</f>
        <v>0</v>
      </c>
      <c r="L61" s="4">
        <f t="shared" si="32"/>
        <v>0</v>
      </c>
      <c r="M61" s="2" t="str">
        <f t="shared" si="33"/>
        <v>n.v.t.</v>
      </c>
      <c r="N61" s="22">
        <f t="shared" si="35"/>
        <v>0</v>
      </c>
      <c r="O61" s="23" t="str">
        <f t="shared" si="34"/>
        <v>n.v.t.</v>
      </c>
    </row>
    <row r="62" spans="1:15" hidden="1" x14ac:dyDescent="0.2">
      <c r="A62" s="30" t="str">
        <f>Invulblad!A62</f>
        <v>Maaiboot</v>
      </c>
      <c r="B62" s="2">
        <f>Invulblad!B62</f>
        <v>0</v>
      </c>
      <c r="C62" s="21">
        <f>Invulblad!C62</f>
        <v>0</v>
      </c>
      <c r="D62" s="4">
        <f t="shared" si="28"/>
        <v>0</v>
      </c>
      <c r="E62" s="21">
        <f>Invulblad!D62</f>
        <v>0</v>
      </c>
      <c r="F62" s="4">
        <f t="shared" si="29"/>
        <v>0</v>
      </c>
      <c r="G62" s="21">
        <f>Invulblad!E62</f>
        <v>0</v>
      </c>
      <c r="H62" s="4">
        <f t="shared" si="30"/>
        <v>0</v>
      </c>
      <c r="I62" s="21">
        <f>Invulblad!F62</f>
        <v>0</v>
      </c>
      <c r="J62" s="4">
        <f t="shared" si="31"/>
        <v>0</v>
      </c>
      <c r="K62" s="21">
        <f>Invulblad!G62</f>
        <v>0</v>
      </c>
      <c r="L62" s="4">
        <f t="shared" si="32"/>
        <v>0</v>
      </c>
      <c r="M62" s="2" t="str">
        <f t="shared" si="33"/>
        <v>n.v.t.</v>
      </c>
      <c r="N62" s="22">
        <f t="shared" si="35"/>
        <v>0</v>
      </c>
      <c r="O62" s="23" t="str">
        <f t="shared" si="34"/>
        <v>n.v.t.</v>
      </c>
    </row>
    <row r="63" spans="1:15" hidden="1" x14ac:dyDescent="0.2">
      <c r="A63" s="30" t="str">
        <f>Invulblad!A63</f>
        <v>Machine 8</v>
      </c>
      <c r="B63" s="2">
        <f>Invulblad!B63</f>
        <v>0</v>
      </c>
      <c r="C63" s="21">
        <f>Invulblad!C63</f>
        <v>0</v>
      </c>
      <c r="D63" s="4">
        <f t="shared" si="28"/>
        <v>0</v>
      </c>
      <c r="E63" s="21">
        <f>Invulblad!D63</f>
        <v>0</v>
      </c>
      <c r="F63" s="4">
        <f t="shared" si="29"/>
        <v>0</v>
      </c>
      <c r="G63" s="21">
        <f>Invulblad!E63</f>
        <v>0</v>
      </c>
      <c r="H63" s="4">
        <f t="shared" si="30"/>
        <v>0</v>
      </c>
      <c r="I63" s="21">
        <f>Invulblad!F63</f>
        <v>0</v>
      </c>
      <c r="J63" s="4">
        <f t="shared" si="31"/>
        <v>0</v>
      </c>
      <c r="K63" s="21">
        <f>Invulblad!G63</f>
        <v>0</v>
      </c>
      <c r="L63" s="4">
        <f t="shared" si="32"/>
        <v>0</v>
      </c>
      <c r="M63" s="2" t="str">
        <f t="shared" si="33"/>
        <v>n.v.t.</v>
      </c>
      <c r="N63" s="22">
        <f t="shared" si="35"/>
        <v>0</v>
      </c>
      <c r="O63" s="23" t="str">
        <f t="shared" si="34"/>
        <v>n.v.t.</v>
      </c>
    </row>
    <row r="64" spans="1:15" hidden="1" x14ac:dyDescent="0.2">
      <c r="A64" s="30" t="str">
        <f>Invulblad!A64</f>
        <v>Machine 9</v>
      </c>
      <c r="B64" s="2">
        <f>Invulblad!B64</f>
        <v>0</v>
      </c>
      <c r="C64" s="21">
        <f>Invulblad!C64</f>
        <v>0</v>
      </c>
      <c r="D64" s="4">
        <f t="shared" si="28"/>
        <v>0</v>
      </c>
      <c r="E64" s="21">
        <f>Invulblad!D64</f>
        <v>0</v>
      </c>
      <c r="F64" s="4">
        <f t="shared" si="29"/>
        <v>0</v>
      </c>
      <c r="G64" s="21">
        <f>Invulblad!E64</f>
        <v>0</v>
      </c>
      <c r="H64" s="4">
        <f t="shared" si="30"/>
        <v>0</v>
      </c>
      <c r="I64" s="21">
        <f>Invulblad!F64</f>
        <v>0</v>
      </c>
      <c r="J64" s="4">
        <f t="shared" si="31"/>
        <v>0</v>
      </c>
      <c r="K64" s="21">
        <f>Invulblad!G64</f>
        <v>0</v>
      </c>
      <c r="L64" s="4">
        <f t="shared" si="32"/>
        <v>0</v>
      </c>
      <c r="M64" s="2" t="str">
        <f t="shared" si="33"/>
        <v>n.v.t.</v>
      </c>
      <c r="N64" s="22">
        <f t="shared" si="35"/>
        <v>0</v>
      </c>
      <c r="O64" s="23" t="str">
        <f t="shared" si="34"/>
        <v>n.v.t.</v>
      </c>
    </row>
    <row r="65" spans="1:15" hidden="1" x14ac:dyDescent="0.2">
      <c r="A65" s="30" t="str">
        <f>Invulblad!A65</f>
        <v>Machine 10</v>
      </c>
      <c r="B65" s="2">
        <f>Invulblad!B65</f>
        <v>0</v>
      </c>
      <c r="C65" s="21">
        <f>Invulblad!C65</f>
        <v>0</v>
      </c>
      <c r="D65" s="4">
        <f t="shared" si="28"/>
        <v>0</v>
      </c>
      <c r="E65" s="21">
        <f>Invulblad!D65</f>
        <v>0</v>
      </c>
      <c r="F65" s="4">
        <f t="shared" si="29"/>
        <v>0</v>
      </c>
      <c r="G65" s="21">
        <f>Invulblad!E65</f>
        <v>0</v>
      </c>
      <c r="H65" s="4">
        <f t="shared" si="30"/>
        <v>0</v>
      </c>
      <c r="I65" s="21">
        <f>Invulblad!F65</f>
        <v>0</v>
      </c>
      <c r="J65" s="4">
        <f t="shared" si="31"/>
        <v>0</v>
      </c>
      <c r="K65" s="21">
        <f>Invulblad!G65</f>
        <v>0</v>
      </c>
      <c r="L65" s="4">
        <f t="shared" si="32"/>
        <v>0</v>
      </c>
      <c r="M65" s="2" t="str">
        <f t="shared" si="33"/>
        <v>n.v.t.</v>
      </c>
      <c r="N65" s="22">
        <f t="shared" si="35"/>
        <v>0</v>
      </c>
      <c r="O65" s="23" t="str">
        <f t="shared" si="34"/>
        <v>n.v.t.</v>
      </c>
    </row>
    <row r="66" spans="1:15" ht="15" hidden="1" x14ac:dyDescent="0.2">
      <c r="A66" s="24" t="s">
        <v>22</v>
      </c>
      <c r="B66" s="25">
        <f>SUM(B56:B65)</f>
        <v>0</v>
      </c>
      <c r="C66" s="9"/>
      <c r="D66" s="9"/>
      <c r="E66" s="9"/>
      <c r="F66" s="83" t="str">
        <f>IF(B66=0,"",CONCATENATE("Totaal fictieve korting ",$K$3," ",$B$1," ",A54))</f>
        <v/>
      </c>
      <c r="G66" s="84"/>
      <c r="H66" s="84"/>
      <c r="I66" s="84"/>
      <c r="J66" s="84"/>
      <c r="K66" s="84"/>
      <c r="L66" s="84"/>
      <c r="M66" s="85"/>
      <c r="N66" s="26">
        <f>IF(B66=0,0,IF($B$3=0,CONCATENATE($A$3," invullen"),IF(O66="geen 100%","geen 100%",SUM(N56:N65))))</f>
        <v>0</v>
      </c>
      <c r="O66" s="23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5" x14ac:dyDescent="0.2">
      <c r="A68" s="59" t="s">
        <v>26</v>
      </c>
      <c r="B68" s="60"/>
      <c r="C68" s="60"/>
      <c r="D68" s="60"/>
      <c r="E68" s="61"/>
      <c r="F68" s="27"/>
      <c r="G68" s="27"/>
      <c r="H68" s="80" t="str">
        <f xml:space="preserve"> CONCATENATE("Totaal fictieve korting ",$K$3," ",$B$1)</f>
        <v>Totaal fictieve korting P1 'Inzet duurzaam materieel'</v>
      </c>
      <c r="I68" s="81"/>
      <c r="J68" s="81"/>
      <c r="K68" s="81"/>
      <c r="L68" s="81"/>
      <c r="M68" s="82"/>
      <c r="N68" s="26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P1 invullen</v>
      </c>
      <c r="O68" s="9"/>
    </row>
    <row r="69" spans="1:15" x14ac:dyDescent="0.2">
      <c r="A69" s="59" t="s">
        <v>27</v>
      </c>
      <c r="B69" s="60"/>
      <c r="C69" s="60"/>
      <c r="D69" s="60"/>
      <c r="E69" s="61"/>
      <c r="F69" s="27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">
      <c r="A70" s="59" t="s">
        <v>28</v>
      </c>
      <c r="B70" s="60"/>
      <c r="C70" s="60"/>
      <c r="D70" s="60"/>
      <c r="E70" s="61"/>
      <c r="F70" s="27"/>
      <c r="G70" s="27"/>
      <c r="H70" s="27"/>
      <c r="I70" s="27"/>
      <c r="J70" s="27"/>
      <c r="K70" s="9"/>
      <c r="L70" s="9"/>
      <c r="M70" s="9"/>
      <c r="N70" s="9"/>
      <c r="O70" s="9"/>
    </row>
    <row r="71" spans="1:15" x14ac:dyDescent="0.2">
      <c r="A71" s="59" t="s">
        <v>29</v>
      </c>
      <c r="B71" s="60"/>
      <c r="C71" s="60"/>
      <c r="D71" s="60"/>
      <c r="E71" s="61"/>
      <c r="F71" s="27"/>
      <c r="G71" s="27"/>
      <c r="H71" s="27"/>
      <c r="I71" s="27"/>
      <c r="K71" s="9"/>
      <c r="L71" s="9"/>
      <c r="M71" s="9"/>
      <c r="N71" s="9"/>
      <c r="O71" s="9"/>
    </row>
    <row r="72" spans="1:15" x14ac:dyDescent="0.2">
      <c r="A72" s="59" t="s">
        <v>30</v>
      </c>
      <c r="B72" s="60"/>
      <c r="C72" s="60"/>
      <c r="D72" s="60"/>
      <c r="E72" s="61"/>
      <c r="F72" s="27"/>
      <c r="G72" s="27"/>
      <c r="H72" s="27"/>
      <c r="I72" s="27"/>
      <c r="K72" s="9"/>
      <c r="L72" s="9"/>
      <c r="M72" s="9"/>
      <c r="N72" s="9"/>
      <c r="O72" s="9"/>
    </row>
    <row r="73" spans="1:15" ht="13.5" thickBo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2">
      <c r="A74" s="31" t="s">
        <v>31</v>
      </c>
      <c r="B74" s="56" t="s">
        <v>32</v>
      </c>
      <c r="C74" s="57"/>
      <c r="D74" s="58"/>
      <c r="E74" s="9"/>
      <c r="F74" s="62" t="s">
        <v>33</v>
      </c>
      <c r="G74" s="32" t="s">
        <v>34</v>
      </c>
      <c r="H74" s="33" t="s">
        <v>7</v>
      </c>
      <c r="I74" s="9"/>
      <c r="J74" s="9"/>
      <c r="K74" s="9"/>
      <c r="L74" s="9"/>
    </row>
    <row r="75" spans="1:15" x14ac:dyDescent="0.2">
      <c r="A75" s="90" t="str">
        <f>CONCATENATE("Percentage van de ",$A$3)</f>
        <v>Percentage van de Inschrijfsom P1</v>
      </c>
      <c r="B75" s="72"/>
      <c r="C75" s="5">
        <v>0.05</v>
      </c>
      <c r="D75" s="34"/>
      <c r="E75" s="9"/>
      <c r="F75" s="63"/>
      <c r="G75" s="32">
        <v>5</v>
      </c>
      <c r="H75" s="6">
        <v>1</v>
      </c>
      <c r="I75" s="9"/>
      <c r="J75" s="9"/>
      <c r="K75" s="9"/>
      <c r="L75" s="9"/>
    </row>
    <row r="76" spans="1:15" ht="12.75" customHeight="1" x14ac:dyDescent="0.2">
      <c r="A76" s="35" t="s">
        <v>2</v>
      </c>
      <c r="B76" s="36">
        <f>$B$3*C75</f>
        <v>0</v>
      </c>
      <c r="C76" s="49" t="s">
        <v>35</v>
      </c>
      <c r="D76" s="50"/>
      <c r="E76" s="9"/>
      <c r="F76" s="63"/>
      <c r="G76" s="32">
        <v>4</v>
      </c>
      <c r="H76" s="6">
        <v>0.8</v>
      </c>
      <c r="I76" s="9"/>
      <c r="J76" s="9"/>
      <c r="K76" s="9"/>
      <c r="O76" s="9"/>
    </row>
    <row r="77" spans="1:15" x14ac:dyDescent="0.2">
      <c r="A77" s="37"/>
      <c r="B77" s="9"/>
      <c r="C77" s="49"/>
      <c r="D77" s="50"/>
      <c r="E77" s="9"/>
      <c r="F77" s="63"/>
      <c r="G77" s="32">
        <v>3</v>
      </c>
      <c r="H77" s="6">
        <v>0.5</v>
      </c>
      <c r="I77" s="9"/>
      <c r="J77" s="9"/>
      <c r="K77" s="9"/>
      <c r="O77" s="9"/>
    </row>
    <row r="78" spans="1:15" ht="12.75" customHeight="1" x14ac:dyDescent="0.2">
      <c r="A78" s="51" t="s">
        <v>36</v>
      </c>
      <c r="B78" s="91" t="str">
        <f>Invulblad!B78</f>
        <v>Maak keuze</v>
      </c>
      <c r="C78" s="93" t="str">
        <f>IF($B$3=0,CONCATENATE($A$3," invullen"),IF(B78="Maak keuze","Niveau invullen",INDEX(G75:H80,IF(B78=G75,1,IF(B78=G76,2,IF(B78=G77,3,IF(B78=G78,4,IF(B78=G79,5,6))))),2)*B76))</f>
        <v>Inschrijfsom P1 invullen</v>
      </c>
      <c r="D78" s="94"/>
      <c r="E78" s="9"/>
      <c r="F78" s="63"/>
      <c r="G78" s="32">
        <v>2</v>
      </c>
      <c r="H78" s="6">
        <v>0</v>
      </c>
      <c r="I78" s="9"/>
      <c r="J78" s="9"/>
      <c r="K78" s="9"/>
    </row>
    <row r="79" spans="1:15" ht="12.75" customHeight="1" thickBot="1" x14ac:dyDescent="0.25">
      <c r="A79" s="52"/>
      <c r="B79" s="92"/>
      <c r="C79" s="95"/>
      <c r="D79" s="96"/>
      <c r="E79" s="9"/>
      <c r="F79" s="63"/>
      <c r="G79" s="32">
        <v>1</v>
      </c>
      <c r="H79" s="6">
        <v>0</v>
      </c>
      <c r="I79" s="9"/>
      <c r="J79" s="9"/>
      <c r="K79" s="55" t="s">
        <v>37</v>
      </c>
      <c r="L79" s="55"/>
      <c r="M79" s="55"/>
      <c r="N79" s="55"/>
      <c r="O79" s="55"/>
    </row>
    <row r="80" spans="1:15" ht="13.5" thickBot="1" x14ac:dyDescent="0.25">
      <c r="A80" s="23"/>
      <c r="B80" s="9"/>
      <c r="C80" s="9"/>
      <c r="D80" s="9"/>
      <c r="E80" s="9"/>
      <c r="F80" s="64"/>
      <c r="G80" s="32" t="s">
        <v>38</v>
      </c>
      <c r="H80" s="6">
        <v>0</v>
      </c>
      <c r="I80" s="9"/>
      <c r="J80" s="9"/>
      <c r="K80" s="40" t="str">
        <f>CONCATENATE("Totaal fictieve korting ",$A$1," + ",$A$74," + ",$A$83)</f>
        <v>Totaal fictieve korting K.2a + K.2b + K.4</v>
      </c>
      <c r="L80" s="40"/>
      <c r="M80" s="40"/>
      <c r="N80" s="40"/>
      <c r="O80" s="40"/>
    </row>
    <row r="81" spans="1:15" ht="15.75" thickBot="1" x14ac:dyDescent="0.25">
      <c r="A81" s="88" t="s">
        <v>39</v>
      </c>
      <c r="B81" s="89"/>
      <c r="C81" s="97" t="str">
        <f>IF($B$3=0,CONCATENATE($A$3," invullen"),IF(OR(N68="GEEN 100%",N68="Niet geldig",B78="Maak keuze"),"Nog niet goed ingevuld",N68+C78))</f>
        <v>Inschrijfsom P1 invullen</v>
      </c>
      <c r="D81" s="98"/>
      <c r="E81" s="9"/>
      <c r="F81" s="9"/>
      <c r="G81" s="9"/>
      <c r="H81" s="9"/>
    </row>
    <row r="82" spans="1:15" ht="13.5" customHeight="1" thickBot="1" x14ac:dyDescent="0.25">
      <c r="A82" s="9"/>
      <c r="B82" s="9"/>
      <c r="C82" s="9"/>
      <c r="D82" s="9"/>
      <c r="E82" s="9"/>
      <c r="F82" s="9"/>
      <c r="G82" s="9"/>
      <c r="H82" s="9"/>
    </row>
    <row r="83" spans="1:15" ht="13.5" customHeight="1" x14ac:dyDescent="0.2">
      <c r="A83" s="31" t="s">
        <v>42</v>
      </c>
      <c r="B83" s="56" t="s">
        <v>43</v>
      </c>
      <c r="C83" s="57"/>
      <c r="D83" s="58"/>
      <c r="E83" s="9"/>
      <c r="F83" s="9"/>
    </row>
    <row r="84" spans="1:15" ht="12.75" customHeight="1" x14ac:dyDescent="0.2">
      <c r="A84" s="90" t="str">
        <f>CONCATENATE("Percentage van de ",$A$3)</f>
        <v>Percentage van de Inschrijfsom P1</v>
      </c>
      <c r="B84" s="72"/>
      <c r="C84" s="5">
        <v>0.15</v>
      </c>
      <c r="D84" s="34"/>
      <c r="E84" s="9"/>
      <c r="F84" s="42" t="s">
        <v>53</v>
      </c>
      <c r="G84" s="42"/>
      <c r="H84" s="42"/>
    </row>
    <row r="85" spans="1:15" ht="15.75" customHeight="1" x14ac:dyDescent="0.2">
      <c r="A85" s="38" t="s">
        <v>2</v>
      </c>
      <c r="B85" s="16">
        <f>$B$3*C84</f>
        <v>0</v>
      </c>
      <c r="C85" s="9"/>
      <c r="D85" s="39"/>
      <c r="E85" s="9"/>
      <c r="F85" s="9"/>
      <c r="G85" s="9"/>
      <c r="H85" s="9"/>
    </row>
    <row r="86" spans="1:15" ht="12.75" customHeight="1" x14ac:dyDescent="0.2">
      <c r="A86" s="43" t="s">
        <v>45</v>
      </c>
      <c r="B86" s="44"/>
      <c r="C86" s="5">
        <v>0.75</v>
      </c>
      <c r="D86" s="39"/>
      <c r="E86" s="9"/>
      <c r="F86" s="9"/>
      <c r="G86" s="9"/>
      <c r="H86" s="9"/>
    </row>
    <row r="87" spans="1:15" ht="12.75" customHeight="1" x14ac:dyDescent="0.2">
      <c r="A87" s="45" t="s">
        <v>47</v>
      </c>
      <c r="B87" s="46"/>
      <c r="C87" s="49" t="s">
        <v>48</v>
      </c>
      <c r="D87" s="50"/>
      <c r="E87" s="9"/>
      <c r="F87" s="9"/>
      <c r="G87" s="9"/>
      <c r="H87" s="9"/>
    </row>
    <row r="88" spans="1:15" ht="12.75" customHeight="1" x14ac:dyDescent="0.2">
      <c r="A88" s="47"/>
      <c r="B88" s="48"/>
      <c r="C88" s="49"/>
      <c r="D88" s="50"/>
      <c r="E88" s="9"/>
      <c r="F88" s="9"/>
      <c r="G88" s="9"/>
      <c r="H88" s="9"/>
    </row>
    <row r="89" spans="1:15" x14ac:dyDescent="0.2">
      <c r="A89" s="51" t="s">
        <v>49</v>
      </c>
      <c r="B89" s="99" t="str">
        <f>Invulblad!B89</f>
        <v>Maak keuze</v>
      </c>
      <c r="C89" s="101" t="str">
        <f>IF($B$3=0,CONCATENATE($A$3," invullen"),IF(B89="Maak keuze","Percentage invullen",IF(B3=0,"Nog niet goed ingevuld",$B$3*B89*$C$84*(100%-((100%-B89)/(100%-$C$86))))))</f>
        <v>Inschrijfsom P1 invullen</v>
      </c>
      <c r="D89" s="102"/>
      <c r="E89" s="9"/>
      <c r="F89" s="9"/>
      <c r="G89" s="9"/>
      <c r="H89" s="9"/>
    </row>
    <row r="90" spans="1:15" ht="15.75" customHeight="1" thickBot="1" x14ac:dyDescent="0.25">
      <c r="A90" s="52"/>
      <c r="B90" s="100"/>
      <c r="C90" s="103"/>
      <c r="D90" s="104"/>
      <c r="E90" s="9"/>
      <c r="F90" s="9"/>
      <c r="G90" s="9"/>
      <c r="H90" s="9"/>
    </row>
    <row r="91" spans="1:15" ht="13.5" thickBot="1" x14ac:dyDescent="0.25">
      <c r="A91" s="9"/>
      <c r="B91" s="9"/>
      <c r="C91" s="9"/>
      <c r="D91" s="9"/>
      <c r="E91" s="9"/>
      <c r="F91" s="9"/>
      <c r="G91" s="9"/>
      <c r="H91" s="9"/>
    </row>
    <row r="92" spans="1:15" ht="21" customHeight="1" x14ac:dyDescent="0.2">
      <c r="A92" s="9"/>
      <c r="B92" s="105" t="s">
        <v>69</v>
      </c>
      <c r="C92" s="106"/>
      <c r="D92" s="106"/>
      <c r="E92" s="106"/>
      <c r="F92" s="109" t="str">
        <f>IF($B$3=0,CONCATENATE($A$3," invullen"),IF(OR(N68="geen 100%",B78="Maak keuze",B89="Maak keuze",B89&lt;C86),"Nog niet goed ingevuld",IF(B92="Evaluatieprijs",B3-C81-C89,C81+C89)))</f>
        <v>Inschrijfsom P1 invullen</v>
      </c>
      <c r="G92" s="110"/>
      <c r="H92" s="9"/>
    </row>
    <row r="93" spans="1:15" ht="21" customHeight="1" thickBot="1" x14ac:dyDescent="0.25">
      <c r="A93" s="9"/>
      <c r="B93" s="107"/>
      <c r="C93" s="108"/>
      <c r="D93" s="108"/>
      <c r="E93" s="108"/>
      <c r="F93" s="111"/>
      <c r="G93" s="112"/>
      <c r="H93" s="9"/>
    </row>
    <row r="94" spans="1:15" x14ac:dyDescent="0.2">
      <c r="A94" s="9"/>
      <c r="B94" s="9"/>
      <c r="C94" s="9"/>
      <c r="D94" s="9"/>
      <c r="E94" s="9"/>
      <c r="F94" s="9"/>
      <c r="G94" s="9"/>
      <c r="H94" s="9"/>
    </row>
    <row r="95" spans="1:15" x14ac:dyDescent="0.2">
      <c r="A95" s="9"/>
      <c r="B95" s="9"/>
      <c r="C95" s="9"/>
      <c r="D95" s="9"/>
      <c r="E95" s="9"/>
      <c r="F95" s="9"/>
      <c r="G95" s="9"/>
      <c r="H95" s="9"/>
    </row>
    <row r="96" spans="1:1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">
      <c r="B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">
      <c r="A99" s="9"/>
      <c r="B99" s="9"/>
      <c r="C99" s="9"/>
      <c r="D99" s="9"/>
      <c r="E99" s="9"/>
      <c r="F99" s="9"/>
      <c r="J99" s="9"/>
      <c r="K99" s="9"/>
      <c r="L99" s="9"/>
      <c r="M99" s="9"/>
      <c r="N99" s="9"/>
      <c r="O99" s="9"/>
    </row>
    <row r="100" spans="1:1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7kGNMn777kMzJrTmXXvanxcx+X3DbVb4hlQ51NBK7syARWfXGkxruonGIlG9fwiyJVFQQ6PNX2BXZwGplx1Asw==" saltValue="2AhzPfMJPSx7hUhniqpvvA==" spinCount="100000" sheet="1" selectLockedCells="1"/>
  <mergeCells count="75">
    <mergeCell ref="F84:H84"/>
    <mergeCell ref="A89:A90"/>
    <mergeCell ref="B89:B90"/>
    <mergeCell ref="C89:D90"/>
    <mergeCell ref="B92:E93"/>
    <mergeCell ref="F92:G93"/>
    <mergeCell ref="C81:D81"/>
    <mergeCell ref="A84:B84"/>
    <mergeCell ref="B83:D83"/>
    <mergeCell ref="A86:B86"/>
    <mergeCell ref="A87:B88"/>
    <mergeCell ref="C87:D88"/>
    <mergeCell ref="A72:E72"/>
    <mergeCell ref="B74:D74"/>
    <mergeCell ref="F74:F80"/>
    <mergeCell ref="A75:B75"/>
    <mergeCell ref="C76:D77"/>
    <mergeCell ref="A78:A79"/>
    <mergeCell ref="B78:B79"/>
    <mergeCell ref="C78:D79"/>
    <mergeCell ref="K79:O79"/>
    <mergeCell ref="A81:B81"/>
    <mergeCell ref="M54:M55"/>
    <mergeCell ref="N54:N55"/>
    <mergeCell ref="F66:M66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A70:E70"/>
    <mergeCell ref="A71:E71"/>
    <mergeCell ref="L38:L39"/>
    <mergeCell ref="M38:M39"/>
    <mergeCell ref="N38:N39"/>
    <mergeCell ref="F50:M50"/>
    <mergeCell ref="A52:B52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22:L23"/>
    <mergeCell ref="L6:L7"/>
    <mergeCell ref="M6:M7"/>
    <mergeCell ref="N6:N7"/>
    <mergeCell ref="F18:M18"/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G3:J3"/>
  </mergeCells>
  <conditionalFormatting sqref="A1 A3 A6 A22 A38 A54 A74 A81 A83">
    <cfRule type="cellIs" dxfId="124" priority="1" operator="equal">
      <formula>"Maak keuze"</formula>
    </cfRule>
  </conditionalFormatting>
  <conditionalFormatting sqref="A4 A20 A36 A52 A84">
    <cfRule type="cellIs" dxfId="123" priority="7" operator="equal">
      <formula>"Percentage van de Maak keuze"</formula>
    </cfRule>
  </conditionalFormatting>
  <conditionalFormatting sqref="A8:A17">
    <cfRule type="beginsWith" dxfId="122" priority="4" operator="beginsWith" text="Machine">
      <formula>LEFT(A8,LEN("Machine"))="Machine"</formula>
    </cfRule>
  </conditionalFormatting>
  <conditionalFormatting sqref="B5 B21 B37 B53 B76 B85">
    <cfRule type="cellIs" dxfId="121" priority="13" operator="equal">
      <formula>0</formula>
    </cfRule>
  </conditionalFormatting>
  <conditionalFormatting sqref="B8:B17 B24:B33 B40:B49 B56:B65">
    <cfRule type="cellIs" dxfId="120" priority="5" operator="equal">
      <formula>0</formula>
    </cfRule>
  </conditionalFormatting>
  <conditionalFormatting sqref="B18 B34 B50 B66">
    <cfRule type="cellIs" dxfId="119" priority="8" operator="notEqual">
      <formula>100%</formula>
    </cfRule>
  </conditionalFormatting>
  <conditionalFormatting sqref="B92:E93">
    <cfRule type="containsText" dxfId="118" priority="6" operator="containsText" text="Maak keuze">
      <formula>NOT(ISERROR(SEARCH("Maak keuze",B92)))</formula>
    </cfRule>
  </conditionalFormatting>
  <conditionalFormatting sqref="C4 C20 C36 C52 C75 C84 C86">
    <cfRule type="cellIs" dxfId="117" priority="3" operator="equal">
      <formula>0</formula>
    </cfRule>
  </conditionalFormatting>
  <conditionalFormatting sqref="C81 C89 F92">
    <cfRule type="cellIs" dxfId="116" priority="21" operator="equal">
      <formula>"Nog niet goed ingevuld"</formula>
    </cfRule>
  </conditionalFormatting>
  <conditionalFormatting sqref="C89">
    <cfRule type="expression" dxfId="115" priority="29">
      <formula>B89="Maak keuze"</formula>
    </cfRule>
  </conditionalFormatting>
  <conditionalFormatting sqref="C78:D79">
    <cfRule type="expression" dxfId="114" priority="28">
      <formula>B78="Maak keuze"</formula>
    </cfRule>
  </conditionalFormatting>
  <conditionalFormatting sqref="F1:M2">
    <cfRule type="beginsWith" dxfId="113" priority="2" operator="beginsWith" text="Onderwerp">
      <formula>LEFT(F1,LEN("Onderwerp"))="Onderwerp"</formula>
    </cfRule>
  </conditionalFormatting>
  <conditionalFormatting sqref="M8:M17 M24:M33 M40:M49 M56:M65">
    <cfRule type="cellIs" dxfId="112" priority="14" operator="equal">
      <formula>"n.v.t."</formula>
    </cfRule>
  </conditionalFormatting>
  <conditionalFormatting sqref="M24:M33">
    <cfRule type="cellIs" dxfId="111" priority="15" operator="lessThan">
      <formula>$M8</formula>
    </cfRule>
    <cfRule type="cellIs" dxfId="110" priority="16" operator="greaterThanOrEqual">
      <formula>$M8</formula>
    </cfRule>
  </conditionalFormatting>
  <conditionalFormatting sqref="M40:M49">
    <cfRule type="cellIs" dxfId="109" priority="17" operator="lessThan">
      <formula>$M24</formula>
    </cfRule>
    <cfRule type="cellIs" dxfId="108" priority="18" operator="greaterThanOrEqual">
      <formula>$M24</formula>
    </cfRule>
  </conditionalFormatting>
  <conditionalFormatting sqref="M56:M65">
    <cfRule type="cellIs" dxfId="107" priority="19" operator="lessThan">
      <formula>$M40</formula>
    </cfRule>
    <cfRule type="cellIs" dxfId="106" priority="20" operator="greaterThanOrEqual">
      <formula>$M40</formula>
    </cfRule>
  </conditionalFormatting>
  <conditionalFormatting sqref="N8:N18">
    <cfRule type="cellIs" dxfId="105" priority="22" operator="equal">
      <formula>"geen 100%"</formula>
    </cfRule>
  </conditionalFormatting>
  <conditionalFormatting sqref="N18 N34 N50 N66 N68 C78 C81 C89 F92">
    <cfRule type="cellIs" dxfId="104" priority="9" operator="equal">
      <formula>"Maak keuze invullen"</formula>
    </cfRule>
    <cfRule type="cellIs" dxfId="103" priority="10" operator="equal">
      <formula>"aanneemsom invullen"</formula>
    </cfRule>
    <cfRule type="cellIs" dxfId="101" priority="12" operator="equal">
      <formula>"totaalprijs invullen"</formula>
    </cfRule>
  </conditionalFormatting>
  <conditionalFormatting sqref="N24:N34">
    <cfRule type="cellIs" dxfId="100" priority="23" operator="equal">
      <formula>"geen 100%"</formula>
    </cfRule>
  </conditionalFormatting>
  <conditionalFormatting sqref="N40:N50">
    <cfRule type="cellIs" dxfId="99" priority="24" operator="equal">
      <formula>"geen 100%"</formula>
    </cfRule>
  </conditionalFormatting>
  <conditionalFormatting sqref="N56:N66">
    <cfRule type="cellIs" dxfId="98" priority="25" operator="equal">
      <formula>"geen 100%"</formula>
    </cfRule>
  </conditionalFormatting>
  <conditionalFormatting sqref="N68">
    <cfRule type="cellIs" dxfId="97" priority="26" operator="equal">
      <formula>"geen 100%"</formula>
    </cfRule>
    <cfRule type="cellIs" dxfId="96" priority="27" operator="equal">
      <formula>"Niet Geldig"</formula>
    </cfRule>
  </conditionalFormatting>
  <dataValidations count="9">
    <dataValidation type="list" allowBlank="1" showInputMessage="1" sqref="A6 A22 A38 A54" xr:uid="{31929C9F-4ED0-4616-A65A-A3F3994E76A1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qref="B92:E93" xr:uid="{355C3521-C755-46ED-8448-B74F8EBD2675}">
      <formula1>$K$79:$K$80</formula1>
    </dataValidation>
    <dataValidation type="list" allowBlank="1" showInputMessage="1" sqref="F1:M2" xr:uid="{305084DD-F2B5-4570-8B23-AF21FC12887A}">
      <formula1>"Onderwerp (besteknr)"</formula1>
    </dataValidation>
    <dataValidation type="list" allowBlank="1" showInputMessage="1" sqref="A8:A17" xr:uid="{B4F9E6CC-7F4C-4C7B-B0F3-B0A6194D408D}">
      <formula1>"Machine 1"</formula1>
    </dataValidation>
    <dataValidation type="list" allowBlank="1" showInputMessage="1" showErrorMessage="1" sqref="A81:B81" xr:uid="{21984899-FD13-4F64-999C-EA6387C51B2F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5DA38ACA-0BF5-411D-B6C7-BF1005EBAD3D}">
      <formula1>"Maak keuze,5,4,3,2,1,Geen certificaat"</formula1>
    </dataValidation>
    <dataValidation type="list" allowBlank="1" showInputMessage="1" showErrorMessage="1" sqref="A1:A2 A74 A83" xr:uid="{E2710567-5B6D-477F-B87C-20BA4AF2CB38}">
      <formula1>"Maak keuze,K.1,K.2,K.3,K.4,K.5,K.6,K.1a,K.1b,K.2a,K.2b,K.3a,K.3b,K.4a,K.4b,K.5a,K.5b,K.6a,K.6b,"</formula1>
    </dataValidation>
    <dataValidation type="list" allowBlank="1" showInputMessage="1" sqref="A3" xr:uid="{2C4CE22C-EB3A-4466-B562-BF28F9C2DD65}">
      <formula1>"Maak keuze,Aanneemsom,Inschrijfsom,Totaalprijs"</formula1>
    </dataValidation>
    <dataValidation type="list" allowBlank="1" showInputMessage="1" showErrorMessage="1" error="Percentage voldoet niet aan de eisen" sqref="B89" xr:uid="{805E71F8-5AFE-4D03-9F05-C19419308D71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519F359D-620C-42CC-8961-E1A13CDFC081}">
            <xm:f>NOT(ISERROR(SEARCH("inschrijfsom",C18)))</xm:f>
            <xm:f>"inschrijfsom"</xm:f>
            <x14:dxf>
              <fill>
                <patternFill>
                  <bgColor rgb="FFFFC000"/>
                </patternFill>
              </fill>
            </x14:dxf>
          </x14:cfRule>
          <xm:sqref>N18 N34 N50 N66 N68 C78 C81 C89 F92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21E5-675D-4DA2-AE38-D869E5496639}">
  <sheetPr>
    <tabColor theme="7" tint="0.79998168889431442"/>
    <pageSetUpPr fitToPage="1"/>
  </sheetPr>
  <dimension ref="A1:O105"/>
  <sheetViews>
    <sheetView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7" t="s">
        <v>0</v>
      </c>
      <c r="B1" s="69" t="s">
        <v>1</v>
      </c>
      <c r="C1" s="70"/>
      <c r="D1" s="70"/>
      <c r="E1" s="8"/>
      <c r="F1" s="71" t="s">
        <v>59</v>
      </c>
      <c r="G1" s="71"/>
      <c r="H1" s="71"/>
      <c r="I1" s="71"/>
      <c r="J1" s="71"/>
      <c r="K1" s="71"/>
      <c r="L1" s="71"/>
      <c r="M1" s="71"/>
      <c r="N1" s="8"/>
      <c r="O1" s="9"/>
    </row>
    <row r="2" spans="1:15" x14ac:dyDescent="0.2">
      <c r="A2" s="10"/>
      <c r="B2" s="11"/>
      <c r="C2" s="12"/>
      <c r="D2" s="12"/>
      <c r="E2" s="9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5" ht="15.75" x14ac:dyDescent="0.2">
      <c r="A3" s="14" t="s">
        <v>67</v>
      </c>
      <c r="B3" s="76">
        <v>0</v>
      </c>
      <c r="C3" s="76"/>
      <c r="D3" s="12"/>
      <c r="E3" s="9"/>
      <c r="F3" s="9"/>
      <c r="G3" s="79" t="s">
        <v>66</v>
      </c>
      <c r="H3" s="79"/>
      <c r="I3" s="79"/>
      <c r="J3" s="79"/>
      <c r="K3" s="40" t="s">
        <v>79</v>
      </c>
      <c r="L3" s="9"/>
      <c r="M3" s="9"/>
      <c r="N3" s="9"/>
      <c r="O3" s="9"/>
    </row>
    <row r="4" spans="1:15" x14ac:dyDescent="0.2">
      <c r="A4" s="72" t="str">
        <f>CONCATENATE("Percentage van de ",$A$3)</f>
        <v>Percentage van de Inschrijfsom P2</v>
      </c>
      <c r="B4" s="72"/>
      <c r="C4" s="1">
        <v>0.05</v>
      </c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15" t="s">
        <v>2</v>
      </c>
      <c r="B5" s="16">
        <f>$B$3*C4</f>
        <v>0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9"/>
    </row>
    <row r="6" spans="1:15" ht="38.25" x14ac:dyDescent="0.2">
      <c r="A6" s="17" t="s">
        <v>4</v>
      </c>
      <c r="B6" s="67" t="s">
        <v>5</v>
      </c>
      <c r="C6" s="18" t="s">
        <v>6</v>
      </c>
      <c r="D6" s="77" t="s">
        <v>7</v>
      </c>
      <c r="E6" s="18" t="s">
        <v>8</v>
      </c>
      <c r="F6" s="77" t="s">
        <v>7</v>
      </c>
      <c r="G6" s="18" t="s">
        <v>9</v>
      </c>
      <c r="H6" s="77" t="s">
        <v>7</v>
      </c>
      <c r="I6" s="18" t="s">
        <v>10</v>
      </c>
      <c r="J6" s="77" t="s">
        <v>7</v>
      </c>
      <c r="K6" s="18" t="s">
        <v>11</v>
      </c>
      <c r="L6" s="77" t="s">
        <v>7</v>
      </c>
      <c r="M6" s="67" t="s">
        <v>12</v>
      </c>
      <c r="N6" s="67" t="s">
        <v>13</v>
      </c>
      <c r="O6" s="9"/>
    </row>
    <row r="7" spans="1:15" x14ac:dyDescent="0.2">
      <c r="A7" s="9"/>
      <c r="B7" s="68"/>
      <c r="C7" s="19">
        <v>1</v>
      </c>
      <c r="D7" s="78"/>
      <c r="E7" s="19">
        <v>0.45</v>
      </c>
      <c r="F7" s="78"/>
      <c r="G7" s="19">
        <v>1</v>
      </c>
      <c r="H7" s="78"/>
      <c r="I7" s="19">
        <v>0.25</v>
      </c>
      <c r="J7" s="78"/>
      <c r="K7" s="19">
        <v>0</v>
      </c>
      <c r="L7" s="78"/>
      <c r="M7" s="68"/>
      <c r="N7" s="68"/>
      <c r="O7" s="9"/>
    </row>
    <row r="8" spans="1:15" x14ac:dyDescent="0.2">
      <c r="A8" s="30" t="str">
        <f>Invulblad!A8</f>
        <v>werkbus</v>
      </c>
      <c r="B8" s="2">
        <f>Invulblad!B8</f>
        <v>0.2</v>
      </c>
      <c r="C8" s="21">
        <f>Invulblad!C8</f>
        <v>0</v>
      </c>
      <c r="D8" s="4">
        <f t="shared" ref="D8:D17" si="0">$B$5*$C$7*$B8*$C8</f>
        <v>0</v>
      </c>
      <c r="E8" s="21">
        <f>Invulblad!D8</f>
        <v>0</v>
      </c>
      <c r="F8" s="4">
        <f t="shared" ref="F8:F17" si="1">$B$5*$E$7*$B8*$E8</f>
        <v>0</v>
      </c>
      <c r="G8" s="21">
        <f>Invulblad!E8</f>
        <v>0</v>
      </c>
      <c r="H8" s="4">
        <f>$B$5*$G$7*$B8*$G8</f>
        <v>0</v>
      </c>
      <c r="I8" s="21">
        <f>Invulblad!F8</f>
        <v>0</v>
      </c>
      <c r="J8" s="4">
        <f>$B$5*$I$7*$B8*$I8</f>
        <v>0</v>
      </c>
      <c r="K8" s="21">
        <f>Invulblad!G8</f>
        <v>0</v>
      </c>
      <c r="L8" s="4">
        <f>$B$5*$K$7*$B8*$K8</f>
        <v>0</v>
      </c>
      <c r="M8" s="2">
        <f>IF(B8=0%,"n.v.t.",(C8*C$7)+(E8*E$7)+(G8*G$7)+(I8*I$7)+(K8*K$7))</f>
        <v>0</v>
      </c>
      <c r="N8" s="22" t="str">
        <f t="shared" ref="N8:N10" si="2">IF(O8="geen 100%","geen 100%",SUM(D8+F8+H8+J8+L8))</f>
        <v>geen 100%</v>
      </c>
      <c r="O8" s="23" t="str">
        <f>IF(B8=0%,"n.v.t.",IF(SUM(C8+E8+G8+I8+K8)&lt;&gt;100%,"geen 100%","100% ingevuld"))</f>
        <v>geen 100%</v>
      </c>
    </row>
    <row r="9" spans="1:15" ht="25.5" x14ac:dyDescent="0.2">
      <c r="A9" s="30" t="str">
        <f>Invulblad!A9</f>
        <v>Hydaulische graafmachine met maaikorf</v>
      </c>
      <c r="B9" s="2">
        <f>Invulblad!B9</f>
        <v>0.2</v>
      </c>
      <c r="C9" s="21">
        <f>Invulblad!C9</f>
        <v>0</v>
      </c>
      <c r="D9" s="4">
        <f t="shared" si="0"/>
        <v>0</v>
      </c>
      <c r="E9" s="21">
        <f>Invulblad!D9</f>
        <v>0</v>
      </c>
      <c r="F9" s="4">
        <f t="shared" si="1"/>
        <v>0</v>
      </c>
      <c r="G9" s="21">
        <f>Invulblad!E9</f>
        <v>0</v>
      </c>
      <c r="H9" s="4">
        <f t="shared" ref="H9:H17" si="3">$B$5*$G$7*$B9*$G9</f>
        <v>0</v>
      </c>
      <c r="I9" s="21">
        <f>Invulblad!F9</f>
        <v>0</v>
      </c>
      <c r="J9" s="4">
        <f t="shared" ref="J9:J17" si="4">$B$5*$I$7*$B9*$I9</f>
        <v>0</v>
      </c>
      <c r="K9" s="21">
        <f>Invulblad!G9</f>
        <v>0</v>
      </c>
      <c r="L9" s="4">
        <f t="shared" ref="L9:L17" si="5">$B$5*$K$7*$B9*$K9</f>
        <v>0</v>
      </c>
      <c r="M9" s="2">
        <f t="shared" ref="M9:M17" si="6">IF(B9=0%,"n.v.t.",(C9*C$7)+(E9*E$7)+(G9*G$7)+(I9*I$7)+(K9*K$7))</f>
        <v>0</v>
      </c>
      <c r="N9" s="22" t="str">
        <f t="shared" si="2"/>
        <v>geen 100%</v>
      </c>
      <c r="O9" s="23" t="str">
        <f>IF(B9=0%,"n.v.t.",IF(SUM(C9+E9+G9+I9+K9)&lt;&gt;100%,"geen 100%","100% ingevuld"))</f>
        <v>geen 100%</v>
      </c>
    </row>
    <row r="10" spans="1:15" x14ac:dyDescent="0.2">
      <c r="A10" s="30" t="str">
        <f>Invulblad!A10</f>
        <v>Tractor met maaikorf</v>
      </c>
      <c r="B10" s="2">
        <f>Invulblad!B10</f>
        <v>0.2</v>
      </c>
      <c r="C10" s="21">
        <f>Invulblad!C10</f>
        <v>0</v>
      </c>
      <c r="D10" s="4">
        <f t="shared" si="0"/>
        <v>0</v>
      </c>
      <c r="E10" s="21">
        <f>Invulblad!D10</f>
        <v>0</v>
      </c>
      <c r="F10" s="4">
        <f t="shared" si="1"/>
        <v>0</v>
      </c>
      <c r="G10" s="21">
        <f>Invulblad!E10</f>
        <v>0</v>
      </c>
      <c r="H10" s="4">
        <f t="shared" si="3"/>
        <v>0</v>
      </c>
      <c r="I10" s="21">
        <f>Invulblad!F10</f>
        <v>0</v>
      </c>
      <c r="J10" s="4">
        <f t="shared" si="4"/>
        <v>0</v>
      </c>
      <c r="K10" s="21">
        <f>Invulblad!G10</f>
        <v>0</v>
      </c>
      <c r="L10" s="4">
        <f t="shared" si="5"/>
        <v>0</v>
      </c>
      <c r="M10" s="2">
        <f t="shared" si="6"/>
        <v>0</v>
      </c>
      <c r="N10" s="22" t="str">
        <f t="shared" si="2"/>
        <v>geen 100%</v>
      </c>
      <c r="O10" s="23" t="str">
        <f t="shared" ref="O10:O17" si="7">IF(B10=0%,"n.v.t.",IF(SUM(C10+E10+G10+I10+K10)&lt;&gt;100%,"geen 100%","100% ingevuld"))</f>
        <v>geen 100%</v>
      </c>
    </row>
    <row r="11" spans="1:15" ht="25.5" x14ac:dyDescent="0.2">
      <c r="A11" s="30" t="str">
        <f>Invulblad!A11</f>
        <v>maaizuigcombinatie incl. arm</v>
      </c>
      <c r="B11" s="2">
        <f>Invulblad!B11</f>
        <v>0.1</v>
      </c>
      <c r="C11" s="21">
        <f>Invulblad!C11</f>
        <v>0</v>
      </c>
      <c r="D11" s="4">
        <f t="shared" si="0"/>
        <v>0</v>
      </c>
      <c r="E11" s="21">
        <f>Invulblad!D11</f>
        <v>0</v>
      </c>
      <c r="F11" s="4">
        <f t="shared" si="1"/>
        <v>0</v>
      </c>
      <c r="G11" s="21">
        <f>Invulblad!E11</f>
        <v>0</v>
      </c>
      <c r="H11" s="4">
        <f t="shared" si="3"/>
        <v>0</v>
      </c>
      <c r="I11" s="21">
        <f>Invulblad!F11</f>
        <v>0</v>
      </c>
      <c r="J11" s="4">
        <f t="shared" si="4"/>
        <v>0</v>
      </c>
      <c r="K11" s="21">
        <f>Invulblad!G11</f>
        <v>0</v>
      </c>
      <c r="L11" s="4">
        <f t="shared" si="5"/>
        <v>0</v>
      </c>
      <c r="M11" s="2">
        <f t="shared" si="6"/>
        <v>0</v>
      </c>
      <c r="N11" s="22" t="str">
        <f>IF(O11="geen 100%","geen 100%",SUM(D11+F11+H11+J11+L11))</f>
        <v>geen 100%</v>
      </c>
      <c r="O11" s="23" t="str">
        <f t="shared" si="7"/>
        <v>geen 100%</v>
      </c>
    </row>
    <row r="12" spans="1:15" ht="25.5" x14ac:dyDescent="0.2">
      <c r="A12" s="30" t="str">
        <f>Invulblad!A12</f>
        <v>Hydraulische graafmachine 5 ton</v>
      </c>
      <c r="B12" s="2">
        <f>Invulblad!B12</f>
        <v>0.1</v>
      </c>
      <c r="C12" s="21">
        <f>Invulblad!C12</f>
        <v>0</v>
      </c>
      <c r="D12" s="4">
        <f t="shared" si="0"/>
        <v>0</v>
      </c>
      <c r="E12" s="21">
        <f>Invulblad!D12</f>
        <v>0</v>
      </c>
      <c r="F12" s="4">
        <f t="shared" si="1"/>
        <v>0</v>
      </c>
      <c r="G12" s="21">
        <f>Invulblad!E12</f>
        <v>0</v>
      </c>
      <c r="H12" s="4">
        <f t="shared" si="3"/>
        <v>0</v>
      </c>
      <c r="I12" s="21">
        <f>Invulblad!F12</f>
        <v>0</v>
      </c>
      <c r="J12" s="4">
        <f t="shared" si="4"/>
        <v>0</v>
      </c>
      <c r="K12" s="21">
        <f>Invulblad!G12</f>
        <v>0</v>
      </c>
      <c r="L12" s="4">
        <f t="shared" si="5"/>
        <v>0</v>
      </c>
      <c r="M12" s="2">
        <f t="shared" si="6"/>
        <v>0</v>
      </c>
      <c r="N12" s="22" t="str">
        <f t="shared" ref="N12:N17" si="8">IF(O12="geen 100%","geen 100%",SUM(D12+F12+H12+J12+L12))</f>
        <v>geen 100%</v>
      </c>
      <c r="O12" s="23" t="str">
        <f t="shared" si="7"/>
        <v>geen 100%</v>
      </c>
    </row>
    <row r="13" spans="1:15" x14ac:dyDescent="0.2">
      <c r="A13" s="30" t="str">
        <f>Invulblad!A13</f>
        <v xml:space="preserve">Bosmaaier </v>
      </c>
      <c r="B13" s="2">
        <f>Invulblad!B13</f>
        <v>0.15</v>
      </c>
      <c r="C13" s="21">
        <f>Invulblad!C13</f>
        <v>0</v>
      </c>
      <c r="D13" s="4">
        <f t="shared" si="0"/>
        <v>0</v>
      </c>
      <c r="E13" s="21">
        <f>Invulblad!D13</f>
        <v>0</v>
      </c>
      <c r="F13" s="4">
        <f t="shared" si="1"/>
        <v>0</v>
      </c>
      <c r="G13" s="21">
        <f>Invulblad!E13</f>
        <v>0</v>
      </c>
      <c r="H13" s="4">
        <f t="shared" si="3"/>
        <v>0</v>
      </c>
      <c r="I13" s="21">
        <f>Invulblad!F13</f>
        <v>0</v>
      </c>
      <c r="J13" s="4">
        <f t="shared" si="4"/>
        <v>0</v>
      </c>
      <c r="K13" s="21">
        <f>Invulblad!G13</f>
        <v>0</v>
      </c>
      <c r="L13" s="4">
        <f t="shared" si="5"/>
        <v>0</v>
      </c>
      <c r="M13" s="2">
        <f t="shared" si="6"/>
        <v>0</v>
      </c>
      <c r="N13" s="22" t="str">
        <f t="shared" si="8"/>
        <v>geen 100%</v>
      </c>
      <c r="O13" s="23" t="str">
        <f t="shared" si="7"/>
        <v>geen 100%</v>
      </c>
    </row>
    <row r="14" spans="1:15" x14ac:dyDescent="0.2">
      <c r="A14" s="30" t="str">
        <f>Invulblad!A14</f>
        <v>Maaiboot</v>
      </c>
      <c r="B14" s="2">
        <f>Invulblad!B14</f>
        <v>0.05</v>
      </c>
      <c r="C14" s="21">
        <f>Invulblad!C14</f>
        <v>0</v>
      </c>
      <c r="D14" s="4">
        <f t="shared" si="0"/>
        <v>0</v>
      </c>
      <c r="E14" s="21">
        <f>Invulblad!D14</f>
        <v>0</v>
      </c>
      <c r="F14" s="4">
        <f t="shared" si="1"/>
        <v>0</v>
      </c>
      <c r="G14" s="21">
        <f>Invulblad!E14</f>
        <v>0</v>
      </c>
      <c r="H14" s="4">
        <f t="shared" si="3"/>
        <v>0</v>
      </c>
      <c r="I14" s="21">
        <f>Invulblad!F14</f>
        <v>0</v>
      </c>
      <c r="J14" s="4">
        <f t="shared" si="4"/>
        <v>0</v>
      </c>
      <c r="K14" s="21">
        <f>Invulblad!G14</f>
        <v>0</v>
      </c>
      <c r="L14" s="4">
        <f t="shared" si="5"/>
        <v>0</v>
      </c>
      <c r="M14" s="2">
        <f t="shared" si="6"/>
        <v>0</v>
      </c>
      <c r="N14" s="22" t="str">
        <f t="shared" si="8"/>
        <v>geen 100%</v>
      </c>
      <c r="O14" s="23" t="str">
        <f t="shared" si="7"/>
        <v>geen 100%</v>
      </c>
    </row>
    <row r="15" spans="1:15" hidden="1" x14ac:dyDescent="0.2">
      <c r="A15" s="30" t="str">
        <f>Invulblad!A15</f>
        <v>Machine 8</v>
      </c>
      <c r="B15" s="2">
        <f>Invulblad!B15</f>
        <v>0</v>
      </c>
      <c r="C15" s="21">
        <f>Invulblad!C15</f>
        <v>0</v>
      </c>
      <c r="D15" s="4">
        <f t="shared" si="0"/>
        <v>0</v>
      </c>
      <c r="E15" s="21">
        <f>Invulblad!D15</f>
        <v>0</v>
      </c>
      <c r="F15" s="4">
        <f t="shared" si="1"/>
        <v>0</v>
      </c>
      <c r="G15" s="21">
        <f>Invulblad!E15</f>
        <v>0</v>
      </c>
      <c r="H15" s="4">
        <f t="shared" si="3"/>
        <v>0</v>
      </c>
      <c r="I15" s="21">
        <f>Invulblad!F15</f>
        <v>0</v>
      </c>
      <c r="J15" s="4">
        <f t="shared" si="4"/>
        <v>0</v>
      </c>
      <c r="K15" s="21">
        <f>Invulblad!G15</f>
        <v>0</v>
      </c>
      <c r="L15" s="4">
        <f t="shared" si="5"/>
        <v>0</v>
      </c>
      <c r="M15" s="2" t="str">
        <f t="shared" si="6"/>
        <v>n.v.t.</v>
      </c>
      <c r="N15" s="22">
        <f t="shared" si="8"/>
        <v>0</v>
      </c>
      <c r="O15" s="23" t="str">
        <f t="shared" si="7"/>
        <v>n.v.t.</v>
      </c>
    </row>
    <row r="16" spans="1:15" hidden="1" x14ac:dyDescent="0.2">
      <c r="A16" s="30" t="str">
        <f>Invulblad!A16</f>
        <v>Machine 9</v>
      </c>
      <c r="B16" s="2">
        <f>Invulblad!B16</f>
        <v>0</v>
      </c>
      <c r="C16" s="21">
        <f>Invulblad!C16</f>
        <v>0</v>
      </c>
      <c r="D16" s="4">
        <f t="shared" si="0"/>
        <v>0</v>
      </c>
      <c r="E16" s="21">
        <f>Invulblad!D16</f>
        <v>0</v>
      </c>
      <c r="F16" s="4">
        <f t="shared" si="1"/>
        <v>0</v>
      </c>
      <c r="G16" s="21">
        <f>Invulblad!E16</f>
        <v>0</v>
      </c>
      <c r="H16" s="4">
        <f t="shared" si="3"/>
        <v>0</v>
      </c>
      <c r="I16" s="21">
        <f>Invulblad!F16</f>
        <v>0</v>
      </c>
      <c r="J16" s="4">
        <f t="shared" si="4"/>
        <v>0</v>
      </c>
      <c r="K16" s="21">
        <f>Invulblad!G16</f>
        <v>0</v>
      </c>
      <c r="L16" s="4">
        <f t="shared" si="5"/>
        <v>0</v>
      </c>
      <c r="M16" s="2" t="str">
        <f t="shared" si="6"/>
        <v>n.v.t.</v>
      </c>
      <c r="N16" s="22">
        <f t="shared" si="8"/>
        <v>0</v>
      </c>
      <c r="O16" s="23" t="str">
        <f t="shared" si="7"/>
        <v>n.v.t.</v>
      </c>
    </row>
    <row r="17" spans="1:15" hidden="1" x14ac:dyDescent="0.2">
      <c r="A17" s="30" t="str">
        <f>Invulblad!A17</f>
        <v>Machine 10</v>
      </c>
      <c r="B17" s="2">
        <f>Invulblad!B17</f>
        <v>0</v>
      </c>
      <c r="C17" s="21">
        <f>Invulblad!C17</f>
        <v>0</v>
      </c>
      <c r="D17" s="4">
        <f t="shared" si="0"/>
        <v>0</v>
      </c>
      <c r="E17" s="21">
        <f>Invulblad!D17</f>
        <v>0</v>
      </c>
      <c r="F17" s="4">
        <f t="shared" si="1"/>
        <v>0</v>
      </c>
      <c r="G17" s="21">
        <f>Invulblad!E17</f>
        <v>0</v>
      </c>
      <c r="H17" s="4">
        <f t="shared" si="3"/>
        <v>0</v>
      </c>
      <c r="I17" s="21">
        <f>Invulblad!F17</f>
        <v>0</v>
      </c>
      <c r="J17" s="4">
        <f t="shared" si="4"/>
        <v>0</v>
      </c>
      <c r="K17" s="21">
        <f>Invulblad!G17</f>
        <v>0</v>
      </c>
      <c r="L17" s="4">
        <f t="shared" si="5"/>
        <v>0</v>
      </c>
      <c r="M17" s="2" t="str">
        <f t="shared" si="6"/>
        <v>n.v.t.</v>
      </c>
      <c r="N17" s="22">
        <f t="shared" si="8"/>
        <v>0</v>
      </c>
      <c r="O17" s="23" t="str">
        <f t="shared" si="7"/>
        <v>n.v.t.</v>
      </c>
    </row>
    <row r="18" spans="1:15" ht="15" x14ac:dyDescent="0.2">
      <c r="A18" s="24" t="s">
        <v>22</v>
      </c>
      <c r="B18" s="25">
        <f>SUM(B8:B17)</f>
        <v>1</v>
      </c>
      <c r="C18" s="9"/>
      <c r="D18" s="9"/>
      <c r="E18" s="9"/>
      <c r="F18" s="83" t="str">
        <f>IF(B18=0,"",CONCATENATE("Totaal fictieve korting ",$K$3," ",$B$1," ",A6))</f>
        <v>Totaal fictieve korting P2 'Inzet duurzaam materieel' 1e contractjaar</v>
      </c>
      <c r="G18" s="84"/>
      <c r="H18" s="84"/>
      <c r="I18" s="84"/>
      <c r="J18" s="84"/>
      <c r="K18" s="84"/>
      <c r="L18" s="84"/>
      <c r="M18" s="85"/>
      <c r="N18" s="26" t="str">
        <f>IF(B18=0,0,IF($B$3=0,CONCATENATE($A$3," invullen"),IF(O18="geen 100%","geen 100%",SUM(N8:N17))))</f>
        <v>Inschrijfsom P2 invullen</v>
      </c>
      <c r="O18" s="23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</row>
    <row r="20" spans="1:15" x14ac:dyDescent="0.2">
      <c r="A20" s="72" t="str">
        <f>CONCATENATE("Percentage van de ",$A$3)</f>
        <v>Percentage van de Inschrijfsom P2</v>
      </c>
      <c r="B20" s="72"/>
      <c r="C20" s="5">
        <v>0.03</v>
      </c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</row>
    <row r="21" spans="1:15" x14ac:dyDescent="0.2">
      <c r="A21" s="28" t="s">
        <v>2</v>
      </c>
      <c r="B21" s="29">
        <f>$B$3*C20</f>
        <v>0</v>
      </c>
      <c r="C21" s="73" t="s">
        <v>3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9"/>
    </row>
    <row r="22" spans="1:15" ht="38.25" x14ac:dyDescent="0.2">
      <c r="A22" s="17" t="s">
        <v>23</v>
      </c>
      <c r="B22" s="67" t="s">
        <v>5</v>
      </c>
      <c r="C22" s="20" t="str">
        <f>$C$6</f>
        <v>Electrisch / H2</v>
      </c>
      <c r="D22" s="77" t="s">
        <v>7</v>
      </c>
      <c r="E22" s="20" t="str">
        <f>$E$6</f>
        <v>(Plug in) Hybride* met benzine</v>
      </c>
      <c r="F22" s="77" t="s">
        <v>7</v>
      </c>
      <c r="G22" s="20" t="str">
        <f>$G$6</f>
        <v>HVO100  / Bio-CNG</v>
      </c>
      <c r="H22" s="77" t="s">
        <v>7</v>
      </c>
      <c r="I22" s="20" t="str">
        <f>$I$6</f>
        <v>&gt;30HVO&lt;100 / BTL</v>
      </c>
      <c r="J22" s="77" t="s">
        <v>7</v>
      </c>
      <c r="K22" s="20" t="str">
        <f>$K$6</f>
        <v>Conventio-neel / overig</v>
      </c>
      <c r="L22" s="77" t="s">
        <v>7</v>
      </c>
      <c r="M22" s="67" t="str">
        <f>$M$6</f>
        <v>Totaal
duurzaam-
heidsper-
centage</v>
      </c>
      <c r="N22" s="67" t="s">
        <v>13</v>
      </c>
      <c r="O22" s="9"/>
    </row>
    <row r="23" spans="1:15" x14ac:dyDescent="0.2">
      <c r="A23" s="9"/>
      <c r="B23" s="68"/>
      <c r="C23" s="19">
        <f>$C$7</f>
        <v>1</v>
      </c>
      <c r="D23" s="78"/>
      <c r="E23" s="19">
        <f>$E$7</f>
        <v>0.45</v>
      </c>
      <c r="F23" s="78"/>
      <c r="G23" s="19">
        <f>$G$7</f>
        <v>1</v>
      </c>
      <c r="H23" s="78"/>
      <c r="I23" s="19">
        <f>$I$7</f>
        <v>0.25</v>
      </c>
      <c r="J23" s="78"/>
      <c r="K23" s="19">
        <f>$K$7</f>
        <v>0</v>
      </c>
      <c r="L23" s="78"/>
      <c r="M23" s="68"/>
      <c r="N23" s="68"/>
      <c r="O23" s="9"/>
    </row>
    <row r="24" spans="1:15" x14ac:dyDescent="0.2">
      <c r="A24" s="30" t="str">
        <f>Invulblad!A24</f>
        <v>werkbus</v>
      </c>
      <c r="B24" s="2">
        <f>Invulblad!B24</f>
        <v>0.2</v>
      </c>
      <c r="C24" s="21">
        <f>Invulblad!C24</f>
        <v>0</v>
      </c>
      <c r="D24" s="4">
        <f t="shared" ref="D24:D33" si="9">$B$21*$C$7*$B24*$C24</f>
        <v>0</v>
      </c>
      <c r="E24" s="21">
        <f>Invulblad!D24</f>
        <v>0</v>
      </c>
      <c r="F24" s="4">
        <f t="shared" ref="F24:F33" si="10">$B$21*$E$7*$B24*$E24</f>
        <v>0</v>
      </c>
      <c r="G24" s="21">
        <f>Invulblad!E24</f>
        <v>0</v>
      </c>
      <c r="H24" s="4">
        <f>$B$21*$G$7*$B24*$G24</f>
        <v>0</v>
      </c>
      <c r="I24" s="21">
        <f>Invulblad!F24</f>
        <v>0</v>
      </c>
      <c r="J24" s="4">
        <f>$B$21*$I$7*$B24*$I24</f>
        <v>0</v>
      </c>
      <c r="K24" s="21">
        <f>Invulblad!G24</f>
        <v>0</v>
      </c>
      <c r="L24" s="4">
        <f>$B$21*$K$7*$B24*$K24</f>
        <v>0</v>
      </c>
      <c r="M24" s="2">
        <f>IF(B24=0%,"n.v.t.",IF($B$21=0,M8,(C24*C$23)+(E24*E$23)+(G24*G$23)+(I24*I$23)+(K24*K$23)))</f>
        <v>0</v>
      </c>
      <c r="N24" s="22" t="str">
        <f t="shared" ref="N24:N26" si="11">IF(O24="geen 100%","geen 100%",SUM(D24+F24+H24+J24+L24))</f>
        <v>geen 100%</v>
      </c>
      <c r="O24" s="23" t="str">
        <f>IF(B24=0%,"n.v.t.",IF(SUM(C24+E24+G24+I24+K24)&lt;&gt;100%,"geen 100%","100% ingevuld"))</f>
        <v>geen 100%</v>
      </c>
    </row>
    <row r="25" spans="1:15" ht="25.5" x14ac:dyDescent="0.2">
      <c r="A25" s="30" t="str">
        <f>Invulblad!A25</f>
        <v>Hydaulische graafmachine met maaikorf</v>
      </c>
      <c r="B25" s="2">
        <f>Invulblad!B25</f>
        <v>0.2</v>
      </c>
      <c r="C25" s="21">
        <f>Invulblad!C25</f>
        <v>0</v>
      </c>
      <c r="D25" s="4">
        <f t="shared" si="9"/>
        <v>0</v>
      </c>
      <c r="E25" s="21">
        <f>Invulblad!D25</f>
        <v>0</v>
      </c>
      <c r="F25" s="4">
        <f t="shared" si="10"/>
        <v>0</v>
      </c>
      <c r="G25" s="21">
        <f>Invulblad!E25</f>
        <v>0</v>
      </c>
      <c r="H25" s="4">
        <f t="shared" ref="H25:H33" si="12">$B$21*$G$7*$B25*$G25</f>
        <v>0</v>
      </c>
      <c r="I25" s="21">
        <f>Invulblad!F25</f>
        <v>0</v>
      </c>
      <c r="J25" s="4">
        <f t="shared" ref="J25:J33" si="13">$B$21*$I$7*$B25*$I25</f>
        <v>0</v>
      </c>
      <c r="K25" s="21">
        <f>Invulblad!G25</f>
        <v>0</v>
      </c>
      <c r="L25" s="4">
        <f t="shared" ref="L25:L33" si="14">$B$21*$K$7*$B25*$K25</f>
        <v>0</v>
      </c>
      <c r="M25" s="2">
        <f t="shared" ref="M25:M33" si="15">IF(B25=0%,"n.v.t.",IF($B$21=0,M9,(C25*C$23)+(E25*E$23)+(G25*G$23)+(I25*I$23)+(K25*K$23)))</f>
        <v>0</v>
      </c>
      <c r="N25" s="22" t="str">
        <f t="shared" si="11"/>
        <v>geen 100%</v>
      </c>
      <c r="O25" s="23" t="str">
        <f>IF(B25=0%,"n.v.t.",IF(SUM(C25+E25+G25+I25+K25)&lt;&gt;100%,"geen 100%","100% ingevuld"))</f>
        <v>geen 100%</v>
      </c>
    </row>
    <row r="26" spans="1:15" x14ac:dyDescent="0.2">
      <c r="A26" s="30" t="str">
        <f>Invulblad!A26</f>
        <v>Tractor met maaikorf</v>
      </c>
      <c r="B26" s="2">
        <f>Invulblad!B26</f>
        <v>0.2</v>
      </c>
      <c r="C26" s="21">
        <f>Invulblad!C26</f>
        <v>0</v>
      </c>
      <c r="D26" s="4">
        <f t="shared" si="9"/>
        <v>0</v>
      </c>
      <c r="E26" s="21">
        <f>Invulblad!D26</f>
        <v>0</v>
      </c>
      <c r="F26" s="4">
        <f t="shared" si="10"/>
        <v>0</v>
      </c>
      <c r="G26" s="21">
        <f>Invulblad!E26</f>
        <v>0</v>
      </c>
      <c r="H26" s="4">
        <f t="shared" si="12"/>
        <v>0</v>
      </c>
      <c r="I26" s="21">
        <f>Invulblad!F26</f>
        <v>0</v>
      </c>
      <c r="J26" s="4">
        <f t="shared" si="13"/>
        <v>0</v>
      </c>
      <c r="K26" s="21">
        <f>Invulblad!G26</f>
        <v>0</v>
      </c>
      <c r="L26" s="4">
        <f t="shared" si="14"/>
        <v>0</v>
      </c>
      <c r="M26" s="2">
        <f t="shared" si="15"/>
        <v>0</v>
      </c>
      <c r="N26" s="22" t="str">
        <f t="shared" si="11"/>
        <v>geen 100%</v>
      </c>
      <c r="O26" s="23" t="str">
        <f t="shared" ref="O26:O33" si="16">IF(B26=0%,"n.v.t.",IF(SUM(C26+E26+G26+I26+K26)&lt;&gt;100%,"geen 100%","100% ingevuld"))</f>
        <v>geen 100%</v>
      </c>
    </row>
    <row r="27" spans="1:15" ht="25.5" x14ac:dyDescent="0.2">
      <c r="A27" s="30" t="str">
        <f>Invulblad!A27</f>
        <v>maaizuigcombinatie incl. arm</v>
      </c>
      <c r="B27" s="2">
        <f>Invulblad!B27</f>
        <v>0.1</v>
      </c>
      <c r="C27" s="21">
        <f>Invulblad!C27</f>
        <v>0</v>
      </c>
      <c r="D27" s="4">
        <f t="shared" si="9"/>
        <v>0</v>
      </c>
      <c r="E27" s="21">
        <f>Invulblad!D27</f>
        <v>0</v>
      </c>
      <c r="F27" s="4">
        <f t="shared" si="10"/>
        <v>0</v>
      </c>
      <c r="G27" s="21">
        <f>Invulblad!E27</f>
        <v>0</v>
      </c>
      <c r="H27" s="4">
        <f t="shared" si="12"/>
        <v>0</v>
      </c>
      <c r="I27" s="21">
        <f>Invulblad!F27</f>
        <v>0</v>
      </c>
      <c r="J27" s="4">
        <f t="shared" si="13"/>
        <v>0</v>
      </c>
      <c r="K27" s="21">
        <f>Invulblad!G27</f>
        <v>0</v>
      </c>
      <c r="L27" s="4">
        <f t="shared" si="14"/>
        <v>0</v>
      </c>
      <c r="M27" s="2">
        <f t="shared" si="15"/>
        <v>0</v>
      </c>
      <c r="N27" s="22" t="str">
        <f>IF(O27="geen 100%","geen 100%",SUM(D27+F27+H27+J27+L27))</f>
        <v>geen 100%</v>
      </c>
      <c r="O27" s="23" t="str">
        <f t="shared" si="16"/>
        <v>geen 100%</v>
      </c>
    </row>
    <row r="28" spans="1:15" ht="25.5" x14ac:dyDescent="0.2">
      <c r="A28" s="30" t="str">
        <f>Invulblad!A28</f>
        <v>Hydraulische graafmachine 5 ton</v>
      </c>
      <c r="B28" s="2">
        <f>Invulblad!B28</f>
        <v>0.1</v>
      </c>
      <c r="C28" s="21">
        <f>Invulblad!C28</f>
        <v>0</v>
      </c>
      <c r="D28" s="4">
        <f t="shared" si="9"/>
        <v>0</v>
      </c>
      <c r="E28" s="21">
        <f>Invulblad!D28</f>
        <v>0</v>
      </c>
      <c r="F28" s="4">
        <f t="shared" si="10"/>
        <v>0</v>
      </c>
      <c r="G28" s="21">
        <f>Invulblad!E28</f>
        <v>0</v>
      </c>
      <c r="H28" s="4">
        <f t="shared" si="12"/>
        <v>0</v>
      </c>
      <c r="I28" s="21">
        <f>Invulblad!F28</f>
        <v>0</v>
      </c>
      <c r="J28" s="4">
        <f t="shared" si="13"/>
        <v>0</v>
      </c>
      <c r="K28" s="21">
        <f>Invulblad!G28</f>
        <v>0</v>
      </c>
      <c r="L28" s="4">
        <f t="shared" si="14"/>
        <v>0</v>
      </c>
      <c r="M28" s="2">
        <f t="shared" si="15"/>
        <v>0</v>
      </c>
      <c r="N28" s="22" t="str">
        <f t="shared" ref="N28:N33" si="17">IF(O28="geen 100%","geen 100%",SUM(D28+F28+H28+J28+L28))</f>
        <v>geen 100%</v>
      </c>
      <c r="O28" s="23" t="str">
        <f t="shared" si="16"/>
        <v>geen 100%</v>
      </c>
    </row>
    <row r="29" spans="1:15" x14ac:dyDescent="0.2">
      <c r="A29" s="30" t="str">
        <f>Invulblad!A29</f>
        <v xml:space="preserve">Bosmaaier </v>
      </c>
      <c r="B29" s="2">
        <f>Invulblad!B29</f>
        <v>0.15</v>
      </c>
      <c r="C29" s="21">
        <f>Invulblad!C29</f>
        <v>0</v>
      </c>
      <c r="D29" s="4">
        <f t="shared" si="9"/>
        <v>0</v>
      </c>
      <c r="E29" s="21">
        <f>Invulblad!D29</f>
        <v>0</v>
      </c>
      <c r="F29" s="4">
        <f t="shared" si="10"/>
        <v>0</v>
      </c>
      <c r="G29" s="21">
        <f>Invulblad!E29</f>
        <v>0</v>
      </c>
      <c r="H29" s="4">
        <f t="shared" si="12"/>
        <v>0</v>
      </c>
      <c r="I29" s="21">
        <f>Invulblad!F29</f>
        <v>0</v>
      </c>
      <c r="J29" s="4">
        <f t="shared" si="13"/>
        <v>0</v>
      </c>
      <c r="K29" s="21">
        <f>Invulblad!G29</f>
        <v>0</v>
      </c>
      <c r="L29" s="4">
        <f t="shared" si="14"/>
        <v>0</v>
      </c>
      <c r="M29" s="2">
        <f t="shared" si="15"/>
        <v>0</v>
      </c>
      <c r="N29" s="22" t="str">
        <f t="shared" si="17"/>
        <v>geen 100%</v>
      </c>
      <c r="O29" s="23" t="str">
        <f t="shared" si="16"/>
        <v>geen 100%</v>
      </c>
    </row>
    <row r="30" spans="1:15" x14ac:dyDescent="0.2">
      <c r="A30" s="30" t="str">
        <f>Invulblad!A30</f>
        <v>Maaiboot</v>
      </c>
      <c r="B30" s="2">
        <f>Invulblad!B30</f>
        <v>0.05</v>
      </c>
      <c r="C30" s="21">
        <f>Invulblad!C30</f>
        <v>0</v>
      </c>
      <c r="D30" s="4">
        <f t="shared" si="9"/>
        <v>0</v>
      </c>
      <c r="E30" s="21">
        <f>Invulblad!D30</f>
        <v>0</v>
      </c>
      <c r="F30" s="4">
        <f t="shared" si="10"/>
        <v>0</v>
      </c>
      <c r="G30" s="21">
        <f>Invulblad!E30</f>
        <v>0</v>
      </c>
      <c r="H30" s="4">
        <f t="shared" si="12"/>
        <v>0</v>
      </c>
      <c r="I30" s="21">
        <f>Invulblad!F30</f>
        <v>0</v>
      </c>
      <c r="J30" s="4">
        <f t="shared" si="13"/>
        <v>0</v>
      </c>
      <c r="K30" s="21">
        <f>Invulblad!G30</f>
        <v>0</v>
      </c>
      <c r="L30" s="4">
        <f t="shared" si="14"/>
        <v>0</v>
      </c>
      <c r="M30" s="2">
        <f t="shared" si="15"/>
        <v>0</v>
      </c>
      <c r="N30" s="22" t="str">
        <f t="shared" si="17"/>
        <v>geen 100%</v>
      </c>
      <c r="O30" s="23" t="str">
        <f t="shared" si="16"/>
        <v>geen 100%</v>
      </c>
    </row>
    <row r="31" spans="1:15" hidden="1" x14ac:dyDescent="0.2">
      <c r="A31" s="30" t="str">
        <f>Invulblad!A31</f>
        <v>Machine 8</v>
      </c>
      <c r="B31" s="2">
        <f>Invulblad!B31</f>
        <v>0</v>
      </c>
      <c r="C31" s="21">
        <f>Invulblad!C31</f>
        <v>0</v>
      </c>
      <c r="D31" s="4">
        <f t="shared" si="9"/>
        <v>0</v>
      </c>
      <c r="E31" s="21">
        <f>Invulblad!D31</f>
        <v>0</v>
      </c>
      <c r="F31" s="4">
        <f t="shared" si="10"/>
        <v>0</v>
      </c>
      <c r="G31" s="21">
        <f>Invulblad!E31</f>
        <v>0</v>
      </c>
      <c r="H31" s="4">
        <f t="shared" si="12"/>
        <v>0</v>
      </c>
      <c r="I31" s="21">
        <f>Invulblad!F31</f>
        <v>0</v>
      </c>
      <c r="J31" s="4">
        <f t="shared" si="13"/>
        <v>0</v>
      </c>
      <c r="K31" s="21">
        <f>Invulblad!G31</f>
        <v>0</v>
      </c>
      <c r="L31" s="4">
        <f t="shared" si="14"/>
        <v>0</v>
      </c>
      <c r="M31" s="2" t="str">
        <f t="shared" si="15"/>
        <v>n.v.t.</v>
      </c>
      <c r="N31" s="22">
        <f t="shared" si="17"/>
        <v>0</v>
      </c>
      <c r="O31" s="23" t="str">
        <f t="shared" si="16"/>
        <v>n.v.t.</v>
      </c>
    </row>
    <row r="32" spans="1:15" hidden="1" x14ac:dyDescent="0.2">
      <c r="A32" s="30" t="str">
        <f>Invulblad!A32</f>
        <v>Machine 9</v>
      </c>
      <c r="B32" s="2">
        <f>Invulblad!B32</f>
        <v>0</v>
      </c>
      <c r="C32" s="21">
        <f>Invulblad!C32</f>
        <v>0</v>
      </c>
      <c r="D32" s="4">
        <f t="shared" si="9"/>
        <v>0</v>
      </c>
      <c r="E32" s="21">
        <f>Invulblad!D32</f>
        <v>0</v>
      </c>
      <c r="F32" s="4">
        <f t="shared" si="10"/>
        <v>0</v>
      </c>
      <c r="G32" s="21">
        <f>Invulblad!E32</f>
        <v>0</v>
      </c>
      <c r="H32" s="4">
        <f t="shared" si="12"/>
        <v>0</v>
      </c>
      <c r="I32" s="21">
        <f>Invulblad!F32</f>
        <v>0</v>
      </c>
      <c r="J32" s="4">
        <f t="shared" si="13"/>
        <v>0</v>
      </c>
      <c r="K32" s="21">
        <f>Invulblad!G32</f>
        <v>0</v>
      </c>
      <c r="L32" s="4">
        <f t="shared" si="14"/>
        <v>0</v>
      </c>
      <c r="M32" s="2" t="str">
        <f t="shared" si="15"/>
        <v>n.v.t.</v>
      </c>
      <c r="N32" s="22">
        <f t="shared" si="17"/>
        <v>0</v>
      </c>
      <c r="O32" s="23" t="str">
        <f t="shared" si="16"/>
        <v>n.v.t.</v>
      </c>
    </row>
    <row r="33" spans="1:15" hidden="1" x14ac:dyDescent="0.2">
      <c r="A33" s="30" t="str">
        <f>Invulblad!A33</f>
        <v>Machine 10</v>
      </c>
      <c r="B33" s="2">
        <f>Invulblad!B33</f>
        <v>0</v>
      </c>
      <c r="C33" s="21">
        <f>Invulblad!C33</f>
        <v>0</v>
      </c>
      <c r="D33" s="4">
        <f t="shared" si="9"/>
        <v>0</v>
      </c>
      <c r="E33" s="21">
        <f>Invulblad!D33</f>
        <v>0</v>
      </c>
      <c r="F33" s="4">
        <f t="shared" si="10"/>
        <v>0</v>
      </c>
      <c r="G33" s="21">
        <f>Invulblad!E33</f>
        <v>0</v>
      </c>
      <c r="H33" s="4">
        <f t="shared" si="12"/>
        <v>0</v>
      </c>
      <c r="I33" s="21">
        <f>Invulblad!F33</f>
        <v>0</v>
      </c>
      <c r="J33" s="4">
        <f t="shared" si="13"/>
        <v>0</v>
      </c>
      <c r="K33" s="21">
        <f>Invulblad!G33</f>
        <v>0</v>
      </c>
      <c r="L33" s="4">
        <f t="shared" si="14"/>
        <v>0</v>
      </c>
      <c r="M33" s="2" t="str">
        <f t="shared" si="15"/>
        <v>n.v.t.</v>
      </c>
      <c r="N33" s="22">
        <f t="shared" si="17"/>
        <v>0</v>
      </c>
      <c r="O33" s="23" t="str">
        <f t="shared" si="16"/>
        <v>n.v.t.</v>
      </c>
    </row>
    <row r="34" spans="1:15" ht="15" x14ac:dyDescent="0.2">
      <c r="A34" s="24" t="s">
        <v>22</v>
      </c>
      <c r="B34" s="25">
        <f>SUM(B24:B33)</f>
        <v>1</v>
      </c>
      <c r="C34" s="9"/>
      <c r="D34" s="9"/>
      <c r="E34" s="9"/>
      <c r="F34" s="83" t="str">
        <f>IF(B34=0,"",CONCATENATE("Totaal fictieve korting ",$K$3," ",$B$1," ",A22))</f>
        <v>Totaal fictieve korting P2 'Inzet duurzaam materieel' 2e contractjaar</v>
      </c>
      <c r="G34" s="84"/>
      <c r="H34" s="84"/>
      <c r="I34" s="84"/>
      <c r="J34" s="84"/>
      <c r="K34" s="84"/>
      <c r="L34" s="84"/>
      <c r="M34" s="85"/>
      <c r="N34" s="26" t="str">
        <f>IF(B34=0,0,IF($B$3=0,CONCATENATE($A$3," invullen"),IF(O34="geen 100%","geen 100%",SUM(N24:N33))))</f>
        <v>Inschrijfsom P2 invullen</v>
      </c>
      <c r="O34" s="23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86" t="str">
        <f>CONCATENATE("Percentage van de ",$A$3)</f>
        <v>Percentage van de Inschrijfsom P2</v>
      </c>
      <c r="B36" s="87"/>
      <c r="C36" s="5">
        <v>0.02</v>
      </c>
      <c r="D36" s="27"/>
      <c r="E36" s="27"/>
      <c r="F36" s="27"/>
      <c r="G36" s="27"/>
      <c r="H36" s="27"/>
      <c r="I36" s="27"/>
      <c r="J36" s="27"/>
      <c r="K36" s="9"/>
      <c r="L36" s="9"/>
      <c r="M36" s="9"/>
      <c r="N36" s="9"/>
      <c r="O36" s="9"/>
    </row>
    <row r="37" spans="1:15" x14ac:dyDescent="0.2">
      <c r="A37" s="28" t="s">
        <v>2</v>
      </c>
      <c r="B37" s="29">
        <f>$B$3*C36</f>
        <v>0</v>
      </c>
      <c r="C37" s="73" t="s">
        <v>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9"/>
    </row>
    <row r="38" spans="1:15" ht="38.25" x14ac:dyDescent="0.2">
      <c r="A38" s="17" t="s">
        <v>24</v>
      </c>
      <c r="B38" s="67" t="s">
        <v>5</v>
      </c>
      <c r="C38" s="20" t="str">
        <f>$C$6</f>
        <v>Electrisch / H2</v>
      </c>
      <c r="D38" s="77" t="s">
        <v>7</v>
      </c>
      <c r="E38" s="20" t="str">
        <f>$E$6</f>
        <v>(Plug in) Hybride* met benzine</v>
      </c>
      <c r="F38" s="77" t="s">
        <v>7</v>
      </c>
      <c r="G38" s="20" t="str">
        <f>$G$6</f>
        <v>HVO100  / Bio-CNG</v>
      </c>
      <c r="H38" s="77" t="s">
        <v>7</v>
      </c>
      <c r="I38" s="20" t="str">
        <f>$I$6</f>
        <v>&gt;30HVO&lt;100 / BTL</v>
      </c>
      <c r="J38" s="77" t="s">
        <v>7</v>
      </c>
      <c r="K38" s="20" t="str">
        <f>$K$6</f>
        <v>Conventio-neel / overig</v>
      </c>
      <c r="L38" s="77" t="s">
        <v>7</v>
      </c>
      <c r="M38" s="67" t="str">
        <f>$M$6</f>
        <v>Totaal
duurzaam-
heidsper-
centage</v>
      </c>
      <c r="N38" s="67" t="s">
        <v>13</v>
      </c>
      <c r="O38" s="9"/>
    </row>
    <row r="39" spans="1:15" x14ac:dyDescent="0.2">
      <c r="A39" s="9"/>
      <c r="B39" s="68"/>
      <c r="C39" s="19">
        <f>$C$7</f>
        <v>1</v>
      </c>
      <c r="D39" s="78"/>
      <c r="E39" s="19">
        <f>$E$7</f>
        <v>0.45</v>
      </c>
      <c r="F39" s="78"/>
      <c r="G39" s="19">
        <f>$G$7</f>
        <v>1</v>
      </c>
      <c r="H39" s="78"/>
      <c r="I39" s="19">
        <f>$I$7</f>
        <v>0.25</v>
      </c>
      <c r="J39" s="78"/>
      <c r="K39" s="19">
        <f>$K$7</f>
        <v>0</v>
      </c>
      <c r="L39" s="78"/>
      <c r="M39" s="68"/>
      <c r="N39" s="68"/>
      <c r="O39" s="9"/>
    </row>
    <row r="40" spans="1:15" x14ac:dyDescent="0.2">
      <c r="A40" s="30" t="str">
        <f>Invulblad!A40</f>
        <v>werkbus</v>
      </c>
      <c r="B40" s="2">
        <f>Invulblad!B40</f>
        <v>0.2</v>
      </c>
      <c r="C40" s="21">
        <f>Invulblad!C40</f>
        <v>0</v>
      </c>
      <c r="D40" s="4">
        <f>$B$37*$C$7*$B40*$C40</f>
        <v>0</v>
      </c>
      <c r="E40" s="21">
        <f>Invulblad!D40</f>
        <v>0</v>
      </c>
      <c r="F40" s="4">
        <f>$B$37*$E$7*$B40*$E40</f>
        <v>0</v>
      </c>
      <c r="G40" s="21">
        <f>Invulblad!E40</f>
        <v>0</v>
      </c>
      <c r="H40" s="4">
        <f>$B$37*$G$7*$B40*$G40</f>
        <v>0</v>
      </c>
      <c r="I40" s="21">
        <f>Invulblad!F40</f>
        <v>0</v>
      </c>
      <c r="J40" s="4">
        <f>$B$37*$I$7*$B40*$I40</f>
        <v>0</v>
      </c>
      <c r="K40" s="21">
        <f>Invulblad!G40</f>
        <v>0</v>
      </c>
      <c r="L40" s="4">
        <f>$B$37*$K$7*$B40*$K40</f>
        <v>0</v>
      </c>
      <c r="M40" s="2">
        <f>IF(B40=0%,"n.v.t.",IF($C$36=0,M24,(C40*C$39)+(E40*E$39)+(G40*G$39)+(I40*I$39)+(K40*K$39)))</f>
        <v>0</v>
      </c>
      <c r="N40" s="22" t="str">
        <f t="shared" ref="N40:N42" si="18">IF(O40="geen 100%","geen 100%",SUM(D40+F40+H40+J40+L40))</f>
        <v>geen 100%</v>
      </c>
      <c r="O40" s="23" t="str">
        <f>IF(B40=0%,"n.v.t.",IF(SUM(C40+E40+G40+I40+K40)&lt;&gt;100%,"geen 100%","100% ingevuld"))</f>
        <v>geen 100%</v>
      </c>
    </row>
    <row r="41" spans="1:15" ht="25.5" x14ac:dyDescent="0.2">
      <c r="A41" s="30" t="str">
        <f>Invulblad!A41</f>
        <v>Hydaulische graafmachine met maaikorf</v>
      </c>
      <c r="B41" s="2">
        <f>Invulblad!B41</f>
        <v>0.2</v>
      </c>
      <c r="C41" s="21">
        <f>Invulblad!C41</f>
        <v>0</v>
      </c>
      <c r="D41" s="4">
        <f t="shared" ref="D41:D49" si="19">$B$37*$C$7*$B41*$C41</f>
        <v>0</v>
      </c>
      <c r="E41" s="21">
        <f>Invulblad!D41</f>
        <v>0</v>
      </c>
      <c r="F41" s="4">
        <f t="shared" ref="F41:F49" si="20">$B$37*$E$7*$B41*$E41</f>
        <v>0</v>
      </c>
      <c r="G41" s="21">
        <f>Invulblad!E41</f>
        <v>0</v>
      </c>
      <c r="H41" s="4">
        <f t="shared" ref="H41:H49" si="21">$B$37*$G$7*$B41*$G41</f>
        <v>0</v>
      </c>
      <c r="I41" s="21">
        <f>Invulblad!F41</f>
        <v>0</v>
      </c>
      <c r="J41" s="4">
        <f t="shared" ref="J41:J49" si="22">$B$37*$I$7*$B41*$I41</f>
        <v>0</v>
      </c>
      <c r="K41" s="21">
        <f>Invulblad!G41</f>
        <v>0</v>
      </c>
      <c r="L41" s="4">
        <f t="shared" ref="L41:L49" si="23">$B$37*$K$7*$B41*$K41</f>
        <v>0</v>
      </c>
      <c r="M41" s="2">
        <f t="shared" ref="M41:M49" si="24">IF(B41=0%,"n.v.t.",IF($C$36=0,M25,(C41*C$39)+(E41*E$39)+(G41*G$39)+(I41*I$39)+(K41*K$39)))</f>
        <v>0</v>
      </c>
      <c r="N41" s="22" t="str">
        <f t="shared" si="18"/>
        <v>geen 100%</v>
      </c>
      <c r="O41" s="23" t="str">
        <f>IF(B41=0%,"n.v.t.",IF(SUM(C41+E41+G41+I41+K41)&lt;&gt;100%,"geen 100%","100% ingevuld"))</f>
        <v>geen 100%</v>
      </c>
    </row>
    <row r="42" spans="1:15" x14ac:dyDescent="0.2">
      <c r="A42" s="30" t="str">
        <f>Invulblad!A42</f>
        <v>Tractor met maaikorf</v>
      </c>
      <c r="B42" s="2">
        <f>Invulblad!B42</f>
        <v>0.2</v>
      </c>
      <c r="C42" s="21">
        <f>Invulblad!C42</f>
        <v>0</v>
      </c>
      <c r="D42" s="4">
        <f t="shared" si="19"/>
        <v>0</v>
      </c>
      <c r="E42" s="21">
        <f>Invulblad!D42</f>
        <v>0</v>
      </c>
      <c r="F42" s="4">
        <f t="shared" si="20"/>
        <v>0</v>
      </c>
      <c r="G42" s="21">
        <f>Invulblad!E42</f>
        <v>0</v>
      </c>
      <c r="H42" s="4">
        <f t="shared" si="21"/>
        <v>0</v>
      </c>
      <c r="I42" s="21">
        <f>Invulblad!F42</f>
        <v>0</v>
      </c>
      <c r="J42" s="4">
        <f t="shared" si="22"/>
        <v>0</v>
      </c>
      <c r="K42" s="21">
        <f>Invulblad!G42</f>
        <v>0</v>
      </c>
      <c r="L42" s="4">
        <f t="shared" si="23"/>
        <v>0</v>
      </c>
      <c r="M42" s="2">
        <f t="shared" si="24"/>
        <v>0</v>
      </c>
      <c r="N42" s="22" t="str">
        <f t="shared" si="18"/>
        <v>geen 100%</v>
      </c>
      <c r="O42" s="23" t="str">
        <f t="shared" ref="O42:O49" si="25">IF(B42=0%,"n.v.t.",IF(SUM(C42+E42+G42+I42+K42)&lt;&gt;100%,"geen 100%","100% ingevuld"))</f>
        <v>geen 100%</v>
      </c>
    </row>
    <row r="43" spans="1:15" ht="25.5" x14ac:dyDescent="0.2">
      <c r="A43" s="30" t="str">
        <f>Invulblad!A43</f>
        <v>maaizuigcombinatie incl. arm</v>
      </c>
      <c r="B43" s="2">
        <f>Invulblad!B43</f>
        <v>0.1</v>
      </c>
      <c r="C43" s="21">
        <f>Invulblad!C43</f>
        <v>0</v>
      </c>
      <c r="D43" s="4">
        <f t="shared" si="19"/>
        <v>0</v>
      </c>
      <c r="E43" s="21">
        <f>Invulblad!D43</f>
        <v>0</v>
      </c>
      <c r="F43" s="4">
        <f t="shared" si="20"/>
        <v>0</v>
      </c>
      <c r="G43" s="21">
        <f>Invulblad!E43</f>
        <v>0</v>
      </c>
      <c r="H43" s="4">
        <f t="shared" si="21"/>
        <v>0</v>
      </c>
      <c r="I43" s="21">
        <f>Invulblad!F43</f>
        <v>0</v>
      </c>
      <c r="J43" s="4">
        <f t="shared" si="22"/>
        <v>0</v>
      </c>
      <c r="K43" s="21">
        <f>Invulblad!G43</f>
        <v>0</v>
      </c>
      <c r="L43" s="4">
        <f t="shared" si="23"/>
        <v>0</v>
      </c>
      <c r="M43" s="2">
        <f t="shared" si="24"/>
        <v>0</v>
      </c>
      <c r="N43" s="22" t="str">
        <f>IF(O43="geen 100%","geen 100%",SUM(D43+F43+H43+J43+L43))</f>
        <v>geen 100%</v>
      </c>
      <c r="O43" s="23" t="str">
        <f t="shared" si="25"/>
        <v>geen 100%</v>
      </c>
    </row>
    <row r="44" spans="1:15" ht="25.5" x14ac:dyDescent="0.2">
      <c r="A44" s="30" t="str">
        <f>Invulblad!A44</f>
        <v>Hydraulische graafmachine 5 ton</v>
      </c>
      <c r="B44" s="2">
        <f>Invulblad!B44</f>
        <v>0.1</v>
      </c>
      <c r="C44" s="21">
        <f>Invulblad!C44</f>
        <v>0</v>
      </c>
      <c r="D44" s="4">
        <f t="shared" si="19"/>
        <v>0</v>
      </c>
      <c r="E44" s="21">
        <f>Invulblad!D44</f>
        <v>0</v>
      </c>
      <c r="F44" s="4">
        <f t="shared" si="20"/>
        <v>0</v>
      </c>
      <c r="G44" s="21">
        <f>Invulblad!E44</f>
        <v>0</v>
      </c>
      <c r="H44" s="4">
        <f t="shared" si="21"/>
        <v>0</v>
      </c>
      <c r="I44" s="21">
        <f>Invulblad!F44</f>
        <v>0</v>
      </c>
      <c r="J44" s="4">
        <f t="shared" si="22"/>
        <v>0</v>
      </c>
      <c r="K44" s="21">
        <f>Invulblad!G44</f>
        <v>0</v>
      </c>
      <c r="L44" s="4">
        <f t="shared" si="23"/>
        <v>0</v>
      </c>
      <c r="M44" s="2">
        <f t="shared" si="24"/>
        <v>0</v>
      </c>
      <c r="N44" s="22" t="str">
        <f t="shared" ref="N44:N49" si="26">IF(O44="geen 100%","geen 100%",SUM(D44+F44+H44+J44+L44))</f>
        <v>geen 100%</v>
      </c>
      <c r="O44" s="23" t="str">
        <f t="shared" si="25"/>
        <v>geen 100%</v>
      </c>
    </row>
    <row r="45" spans="1:15" x14ac:dyDescent="0.2">
      <c r="A45" s="30" t="str">
        <f>Invulblad!A45</f>
        <v xml:space="preserve">Bosmaaier </v>
      </c>
      <c r="B45" s="2">
        <f>Invulblad!B45</f>
        <v>0.15</v>
      </c>
      <c r="C45" s="21">
        <f>Invulblad!C45</f>
        <v>0</v>
      </c>
      <c r="D45" s="4">
        <f t="shared" si="19"/>
        <v>0</v>
      </c>
      <c r="E45" s="21">
        <f>Invulblad!D45</f>
        <v>0</v>
      </c>
      <c r="F45" s="4">
        <f t="shared" si="20"/>
        <v>0</v>
      </c>
      <c r="G45" s="21">
        <f>Invulblad!E45</f>
        <v>0</v>
      </c>
      <c r="H45" s="4">
        <f t="shared" si="21"/>
        <v>0</v>
      </c>
      <c r="I45" s="21">
        <f>Invulblad!F45</f>
        <v>0</v>
      </c>
      <c r="J45" s="4">
        <f t="shared" si="22"/>
        <v>0</v>
      </c>
      <c r="K45" s="21">
        <f>Invulblad!G45</f>
        <v>0</v>
      </c>
      <c r="L45" s="4">
        <f t="shared" si="23"/>
        <v>0</v>
      </c>
      <c r="M45" s="2">
        <f t="shared" si="24"/>
        <v>0</v>
      </c>
      <c r="N45" s="22" t="str">
        <f t="shared" si="26"/>
        <v>geen 100%</v>
      </c>
      <c r="O45" s="23" t="str">
        <f t="shared" si="25"/>
        <v>geen 100%</v>
      </c>
    </row>
    <row r="46" spans="1:15" x14ac:dyDescent="0.2">
      <c r="A46" s="30" t="str">
        <f>Invulblad!A46</f>
        <v>Maaiboot</v>
      </c>
      <c r="B46" s="2">
        <f>Invulblad!B46</f>
        <v>0.05</v>
      </c>
      <c r="C46" s="21">
        <f>Invulblad!C46</f>
        <v>0</v>
      </c>
      <c r="D46" s="4">
        <f t="shared" si="19"/>
        <v>0</v>
      </c>
      <c r="E46" s="21">
        <f>Invulblad!D46</f>
        <v>0</v>
      </c>
      <c r="F46" s="4">
        <f t="shared" si="20"/>
        <v>0</v>
      </c>
      <c r="G46" s="21">
        <f>Invulblad!E46</f>
        <v>0</v>
      </c>
      <c r="H46" s="4">
        <f t="shared" si="21"/>
        <v>0</v>
      </c>
      <c r="I46" s="21">
        <f>Invulblad!F46</f>
        <v>0</v>
      </c>
      <c r="J46" s="4">
        <f t="shared" si="22"/>
        <v>0</v>
      </c>
      <c r="K46" s="21">
        <f>Invulblad!G46</f>
        <v>0</v>
      </c>
      <c r="L46" s="4">
        <f t="shared" si="23"/>
        <v>0</v>
      </c>
      <c r="M46" s="2">
        <f t="shared" si="24"/>
        <v>0</v>
      </c>
      <c r="N46" s="22" t="str">
        <f t="shared" si="26"/>
        <v>geen 100%</v>
      </c>
      <c r="O46" s="23" t="str">
        <f t="shared" si="25"/>
        <v>geen 100%</v>
      </c>
    </row>
    <row r="47" spans="1:15" hidden="1" x14ac:dyDescent="0.2">
      <c r="A47" s="30" t="str">
        <f>Invulblad!A47</f>
        <v>Machine 8</v>
      </c>
      <c r="B47" s="2">
        <f>Invulblad!B47</f>
        <v>0</v>
      </c>
      <c r="C47" s="21">
        <f>Invulblad!C47</f>
        <v>0</v>
      </c>
      <c r="D47" s="4">
        <f t="shared" si="19"/>
        <v>0</v>
      </c>
      <c r="E47" s="21">
        <f>Invulblad!D47</f>
        <v>0</v>
      </c>
      <c r="F47" s="4">
        <f t="shared" si="20"/>
        <v>0</v>
      </c>
      <c r="G47" s="21">
        <f>Invulblad!E47</f>
        <v>0</v>
      </c>
      <c r="H47" s="4">
        <f t="shared" si="21"/>
        <v>0</v>
      </c>
      <c r="I47" s="21">
        <f>Invulblad!F47</f>
        <v>0</v>
      </c>
      <c r="J47" s="4">
        <f t="shared" si="22"/>
        <v>0</v>
      </c>
      <c r="K47" s="21">
        <f>Invulblad!G47</f>
        <v>0</v>
      </c>
      <c r="L47" s="4">
        <f t="shared" si="23"/>
        <v>0</v>
      </c>
      <c r="M47" s="2" t="str">
        <f t="shared" si="24"/>
        <v>n.v.t.</v>
      </c>
      <c r="N47" s="22">
        <f t="shared" si="26"/>
        <v>0</v>
      </c>
      <c r="O47" s="23" t="str">
        <f t="shared" si="25"/>
        <v>n.v.t.</v>
      </c>
    </row>
    <row r="48" spans="1:15" hidden="1" x14ac:dyDescent="0.2">
      <c r="A48" s="30" t="str">
        <f>Invulblad!A48</f>
        <v>Machine 9</v>
      </c>
      <c r="B48" s="2">
        <f>Invulblad!B48</f>
        <v>0</v>
      </c>
      <c r="C48" s="21">
        <f>Invulblad!C48</f>
        <v>0</v>
      </c>
      <c r="D48" s="4">
        <f t="shared" si="19"/>
        <v>0</v>
      </c>
      <c r="E48" s="21">
        <f>Invulblad!D48</f>
        <v>0</v>
      </c>
      <c r="F48" s="4">
        <f t="shared" si="20"/>
        <v>0</v>
      </c>
      <c r="G48" s="21">
        <f>Invulblad!E48</f>
        <v>0</v>
      </c>
      <c r="H48" s="4">
        <f t="shared" si="21"/>
        <v>0</v>
      </c>
      <c r="I48" s="21">
        <f>Invulblad!F48</f>
        <v>0</v>
      </c>
      <c r="J48" s="4">
        <f t="shared" si="22"/>
        <v>0</v>
      </c>
      <c r="K48" s="21">
        <f>Invulblad!G48</f>
        <v>0</v>
      </c>
      <c r="L48" s="4">
        <f t="shared" si="23"/>
        <v>0</v>
      </c>
      <c r="M48" s="2" t="str">
        <f t="shared" si="24"/>
        <v>n.v.t.</v>
      </c>
      <c r="N48" s="22">
        <f t="shared" si="26"/>
        <v>0</v>
      </c>
      <c r="O48" s="23" t="str">
        <f t="shared" si="25"/>
        <v>n.v.t.</v>
      </c>
    </row>
    <row r="49" spans="1:15" hidden="1" x14ac:dyDescent="0.2">
      <c r="A49" s="30" t="str">
        <f>Invulblad!A49</f>
        <v>Machine 10</v>
      </c>
      <c r="B49" s="2">
        <f>Invulblad!B49</f>
        <v>0</v>
      </c>
      <c r="C49" s="21">
        <f>Invulblad!C49</f>
        <v>0</v>
      </c>
      <c r="D49" s="4">
        <f t="shared" si="19"/>
        <v>0</v>
      </c>
      <c r="E49" s="21">
        <f>Invulblad!D49</f>
        <v>0</v>
      </c>
      <c r="F49" s="4">
        <f t="shared" si="20"/>
        <v>0</v>
      </c>
      <c r="G49" s="21">
        <f>Invulblad!E49</f>
        <v>0</v>
      </c>
      <c r="H49" s="4">
        <f t="shared" si="21"/>
        <v>0</v>
      </c>
      <c r="I49" s="21">
        <f>Invulblad!F49</f>
        <v>0</v>
      </c>
      <c r="J49" s="4">
        <f t="shared" si="22"/>
        <v>0</v>
      </c>
      <c r="K49" s="21">
        <f>Invulblad!G49</f>
        <v>0</v>
      </c>
      <c r="L49" s="4">
        <f t="shared" si="23"/>
        <v>0</v>
      </c>
      <c r="M49" s="2" t="str">
        <f t="shared" si="24"/>
        <v>n.v.t.</v>
      </c>
      <c r="N49" s="22">
        <f t="shared" si="26"/>
        <v>0</v>
      </c>
      <c r="O49" s="23" t="str">
        <f t="shared" si="25"/>
        <v>n.v.t.</v>
      </c>
    </row>
    <row r="50" spans="1:15" ht="15" x14ac:dyDescent="0.2">
      <c r="A50" s="24" t="s">
        <v>22</v>
      </c>
      <c r="B50" s="25">
        <f>SUM(B40:B49)</f>
        <v>1</v>
      </c>
      <c r="C50" s="9"/>
      <c r="D50" s="9"/>
      <c r="E50" s="9"/>
      <c r="F50" s="83" t="str">
        <f>IF(B50=0,"",CONCATENATE("Totaal fictieve korting ",$K$3," ",$B$1," ",A38))</f>
        <v>Totaal fictieve korting P2 'Inzet duurzaam materieel' 3e en volgende contractjaren</v>
      </c>
      <c r="G50" s="84"/>
      <c r="H50" s="84"/>
      <c r="I50" s="84"/>
      <c r="J50" s="84"/>
      <c r="K50" s="84"/>
      <c r="L50" s="84"/>
      <c r="M50" s="85"/>
      <c r="N50" s="26" t="str">
        <f>IF(B50=0,0,IF($B$3=0,CONCATENATE($A$3," invullen"),IF(O50="geen 100%","geen 100%",SUM(N40:N49))))</f>
        <v>Inschrijfsom P2 invullen</v>
      </c>
      <c r="O50" s="23" t="str">
        <f>IF(B50=0,"n.v.t.",IF(OR(SUM(B40:B49)=0,O40="geen 100%",O41="geen 100%",O42="geen 100%",O43="geen 100%",O44="geen 100%",O45="geen 100%",O46="geen 100%",O47="geen 100%",O48="geen 100%",O49="geen 100%"),"geen 100%","100% ingevuld"))</f>
        <v>geen 100%</v>
      </c>
    </row>
    <row r="51" spans="1:1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idden="1" x14ac:dyDescent="0.2">
      <c r="A52" s="86" t="str">
        <f>CONCATENATE("Percentage van de ",$A$3)</f>
        <v>Percentage van de Inschrijfsom P2</v>
      </c>
      <c r="B52" s="87"/>
      <c r="C52" s="5">
        <v>0</v>
      </c>
      <c r="D52" s="27"/>
      <c r="E52" s="27"/>
      <c r="F52" s="27"/>
      <c r="G52" s="27"/>
      <c r="H52" s="27"/>
      <c r="I52" s="27"/>
      <c r="J52" s="27"/>
      <c r="K52" s="9"/>
      <c r="L52" s="9"/>
      <c r="M52" s="9"/>
      <c r="N52" s="9"/>
      <c r="O52" s="9"/>
    </row>
    <row r="53" spans="1:15" hidden="1" x14ac:dyDescent="0.2">
      <c r="A53" s="28" t="s">
        <v>2</v>
      </c>
      <c r="B53" s="29">
        <f>$B$3*C52</f>
        <v>0</v>
      </c>
      <c r="C53" s="73" t="s">
        <v>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  <c r="O53" s="9"/>
    </row>
    <row r="54" spans="1:15" ht="38.25" hidden="1" x14ac:dyDescent="0.2">
      <c r="A54" s="13" t="s">
        <v>25</v>
      </c>
      <c r="B54" s="67" t="s">
        <v>5</v>
      </c>
      <c r="C54" s="20" t="str">
        <f>$C$6</f>
        <v>Electrisch / H2</v>
      </c>
      <c r="D54" s="77" t="s">
        <v>7</v>
      </c>
      <c r="E54" s="20" t="str">
        <f>$E$6</f>
        <v>(Plug in) Hybride* met benzine</v>
      </c>
      <c r="F54" s="77" t="s">
        <v>7</v>
      </c>
      <c r="G54" s="20" t="str">
        <f>$G$6</f>
        <v>HVO100  / Bio-CNG</v>
      </c>
      <c r="H54" s="77" t="s">
        <v>7</v>
      </c>
      <c r="I54" s="20" t="str">
        <f>$I$6</f>
        <v>&gt;30HVO&lt;100 / BTL</v>
      </c>
      <c r="J54" s="77" t="s">
        <v>7</v>
      </c>
      <c r="K54" s="20" t="str">
        <f>$K$6</f>
        <v>Conventio-neel / overig</v>
      </c>
      <c r="L54" s="77" t="s">
        <v>7</v>
      </c>
      <c r="M54" s="67" t="str">
        <f>$M$6</f>
        <v>Totaal
duurzaam-
heidsper-
centage</v>
      </c>
      <c r="N54" s="67" t="s">
        <v>13</v>
      </c>
      <c r="O54" s="9"/>
    </row>
    <row r="55" spans="1:15" hidden="1" x14ac:dyDescent="0.2">
      <c r="A55" s="9"/>
      <c r="B55" s="68"/>
      <c r="C55" s="19">
        <f>$C$7</f>
        <v>1</v>
      </c>
      <c r="D55" s="78"/>
      <c r="E55" s="19">
        <f>$E$7</f>
        <v>0.45</v>
      </c>
      <c r="F55" s="78"/>
      <c r="G55" s="19">
        <f>$G$7</f>
        <v>1</v>
      </c>
      <c r="H55" s="78"/>
      <c r="I55" s="19">
        <f>$I$7</f>
        <v>0.25</v>
      </c>
      <c r="J55" s="78"/>
      <c r="K55" s="19">
        <f>$K$7</f>
        <v>0</v>
      </c>
      <c r="L55" s="78"/>
      <c r="M55" s="68"/>
      <c r="N55" s="68"/>
      <c r="O55" s="9"/>
    </row>
    <row r="56" spans="1:15" hidden="1" x14ac:dyDescent="0.2">
      <c r="A56" s="30" t="str">
        <f>Invulblad!A56</f>
        <v>werkbus</v>
      </c>
      <c r="B56" s="2">
        <f>Invulblad!B56</f>
        <v>0</v>
      </c>
      <c r="C56" s="21">
        <f>Invulblad!C56</f>
        <v>0</v>
      </c>
      <c r="D56" s="4">
        <f>$B$53*$C$7*$B56*$C56</f>
        <v>0</v>
      </c>
      <c r="E56" s="21">
        <f>Invulblad!D56</f>
        <v>0</v>
      </c>
      <c r="F56" s="4">
        <f>$B$53*$E$7*$B56*$E56</f>
        <v>0</v>
      </c>
      <c r="G56" s="21">
        <f>Invulblad!E56</f>
        <v>0</v>
      </c>
      <c r="H56" s="4">
        <f>$B$53*$G$7*$B56*$G56</f>
        <v>0</v>
      </c>
      <c r="I56" s="21">
        <f>Invulblad!F56</f>
        <v>0</v>
      </c>
      <c r="J56" s="4">
        <f>$B$53*$I$7*$B56*$I56</f>
        <v>0</v>
      </c>
      <c r="K56" s="21">
        <f>Invulblad!G56</f>
        <v>0</v>
      </c>
      <c r="L56" s="4">
        <f>$B$53*$K$7*$B56*$K56</f>
        <v>0</v>
      </c>
      <c r="M56" s="2" t="str">
        <f>IF(B56=0%,"n.v.t.",IF($C$52=0,M40,(C56*C$55)+(E56*E$55)+(G56*G$55)+(I56*I$55)+(K56*K$55)))</f>
        <v>n.v.t.</v>
      </c>
      <c r="N56" s="22">
        <f t="shared" ref="N56:N58" si="27">IF(O56="geen 100%","geen 100%",SUM(D56+F56+H56+J56+L56))</f>
        <v>0</v>
      </c>
      <c r="O56" s="23" t="str">
        <f>IF(B56=0%,"n.v.t.",IF(SUM(C56+E56+G56+I56+K56)&lt;&gt;100%,"geen 100%","100% ingevuld"))</f>
        <v>n.v.t.</v>
      </c>
    </row>
    <row r="57" spans="1:15" ht="25.5" hidden="1" x14ac:dyDescent="0.2">
      <c r="A57" s="30" t="str">
        <f>Invulblad!A57</f>
        <v>Hydaulische graafmachine met maaikorf</v>
      </c>
      <c r="B57" s="2">
        <f>Invulblad!B57</f>
        <v>0</v>
      </c>
      <c r="C57" s="21">
        <f>Invulblad!C57</f>
        <v>0</v>
      </c>
      <c r="D57" s="4">
        <f t="shared" ref="D57:D65" si="28">$B$53*$C$7*$B57*$C57</f>
        <v>0</v>
      </c>
      <c r="E57" s="21">
        <f>Invulblad!D57</f>
        <v>0</v>
      </c>
      <c r="F57" s="4">
        <f t="shared" ref="F57:F65" si="29">$B$53*$E$7*$B57*$E57</f>
        <v>0</v>
      </c>
      <c r="G57" s="21">
        <f>Invulblad!E57</f>
        <v>0</v>
      </c>
      <c r="H57" s="4">
        <f t="shared" ref="H57:H65" si="30">$B$53*$G$7*$B57*$G57</f>
        <v>0</v>
      </c>
      <c r="I57" s="21">
        <f>Invulblad!F57</f>
        <v>0</v>
      </c>
      <c r="J57" s="4">
        <f t="shared" ref="J57:J65" si="31">$B$53*$I$7*$B57*$I57</f>
        <v>0</v>
      </c>
      <c r="K57" s="21">
        <f>Invulblad!G57</f>
        <v>0</v>
      </c>
      <c r="L57" s="4">
        <f t="shared" ref="L57:L65" si="32">$B$53*$K$7*$B57*$K57</f>
        <v>0</v>
      </c>
      <c r="M57" s="2" t="str">
        <f t="shared" ref="M57:M65" si="33">IF(B57=0%,"n.v.t.",IF($C$52=0,M41,(C57*C$55)+(E57*E$55)+(G57*G$55)+(I57*I$55)+(K57*K$55)))</f>
        <v>n.v.t.</v>
      </c>
      <c r="N57" s="22">
        <f t="shared" si="27"/>
        <v>0</v>
      </c>
      <c r="O57" s="23" t="str">
        <f>IF(B57=0%,"n.v.t.",IF(SUM(C57+E57+G57+I57+K57)&lt;&gt;100%,"geen 100%","100% ingevuld"))</f>
        <v>n.v.t.</v>
      </c>
    </row>
    <row r="58" spans="1:15" hidden="1" x14ac:dyDescent="0.2">
      <c r="A58" s="30" t="str">
        <f>Invulblad!A58</f>
        <v>Tractor met maaikorf</v>
      </c>
      <c r="B58" s="2">
        <f>Invulblad!B58</f>
        <v>0</v>
      </c>
      <c r="C58" s="21">
        <f>Invulblad!C58</f>
        <v>0</v>
      </c>
      <c r="D58" s="4">
        <f t="shared" si="28"/>
        <v>0</v>
      </c>
      <c r="E58" s="21">
        <f>Invulblad!D58</f>
        <v>0</v>
      </c>
      <c r="F58" s="4">
        <f t="shared" si="29"/>
        <v>0</v>
      </c>
      <c r="G58" s="21">
        <f>Invulblad!E58</f>
        <v>0</v>
      </c>
      <c r="H58" s="4">
        <f t="shared" si="30"/>
        <v>0</v>
      </c>
      <c r="I58" s="21">
        <f>Invulblad!F58</f>
        <v>0</v>
      </c>
      <c r="J58" s="4">
        <f t="shared" si="31"/>
        <v>0</v>
      </c>
      <c r="K58" s="21">
        <f>Invulblad!G58</f>
        <v>0</v>
      </c>
      <c r="L58" s="4">
        <f t="shared" si="32"/>
        <v>0</v>
      </c>
      <c r="M58" s="2" t="str">
        <f t="shared" si="33"/>
        <v>n.v.t.</v>
      </c>
      <c r="N58" s="22">
        <f t="shared" si="27"/>
        <v>0</v>
      </c>
      <c r="O58" s="23" t="str">
        <f t="shared" ref="O58:O65" si="34">IF(B58=0%,"n.v.t.",IF(SUM(C58+E58+G58+I58+K58)&lt;&gt;100%,"geen 100%","100% ingevuld"))</f>
        <v>n.v.t.</v>
      </c>
    </row>
    <row r="59" spans="1:15" ht="25.5" hidden="1" x14ac:dyDescent="0.2">
      <c r="A59" s="30" t="str">
        <f>Invulblad!A59</f>
        <v>maaizuigcombinatie incl. arm</v>
      </c>
      <c r="B59" s="2">
        <f>Invulblad!B59</f>
        <v>0</v>
      </c>
      <c r="C59" s="21">
        <f>Invulblad!C59</f>
        <v>0</v>
      </c>
      <c r="D59" s="4">
        <f t="shared" si="28"/>
        <v>0</v>
      </c>
      <c r="E59" s="21">
        <f>Invulblad!D59</f>
        <v>0</v>
      </c>
      <c r="F59" s="4">
        <f t="shared" si="29"/>
        <v>0</v>
      </c>
      <c r="G59" s="21">
        <f>Invulblad!E59</f>
        <v>0</v>
      </c>
      <c r="H59" s="4">
        <f t="shared" si="30"/>
        <v>0</v>
      </c>
      <c r="I59" s="21">
        <f>Invulblad!F59</f>
        <v>0</v>
      </c>
      <c r="J59" s="4">
        <f t="shared" si="31"/>
        <v>0</v>
      </c>
      <c r="K59" s="21">
        <f>Invulblad!G59</f>
        <v>0</v>
      </c>
      <c r="L59" s="4">
        <f t="shared" si="32"/>
        <v>0</v>
      </c>
      <c r="M59" s="2" t="str">
        <f t="shared" si="33"/>
        <v>n.v.t.</v>
      </c>
      <c r="N59" s="22">
        <f>IF(O59="geen 100%","geen 100%",SUM(D59+F59+H59+J59+L59))</f>
        <v>0</v>
      </c>
      <c r="O59" s="23" t="str">
        <f t="shared" si="34"/>
        <v>n.v.t.</v>
      </c>
    </row>
    <row r="60" spans="1:15" ht="25.5" hidden="1" x14ac:dyDescent="0.2">
      <c r="A60" s="30" t="str">
        <f>Invulblad!A60</f>
        <v>Hydraulische graafmachine 5 ton</v>
      </c>
      <c r="B60" s="2">
        <f>Invulblad!B60</f>
        <v>0</v>
      </c>
      <c r="C60" s="21">
        <f>Invulblad!C60</f>
        <v>0</v>
      </c>
      <c r="D60" s="4">
        <f t="shared" si="28"/>
        <v>0</v>
      </c>
      <c r="E60" s="21">
        <f>Invulblad!D60</f>
        <v>0</v>
      </c>
      <c r="F60" s="4">
        <f t="shared" si="29"/>
        <v>0</v>
      </c>
      <c r="G60" s="21">
        <f>Invulblad!E60</f>
        <v>0</v>
      </c>
      <c r="H60" s="4">
        <f t="shared" si="30"/>
        <v>0</v>
      </c>
      <c r="I60" s="21">
        <f>Invulblad!F60</f>
        <v>0</v>
      </c>
      <c r="J60" s="4">
        <f t="shared" si="31"/>
        <v>0</v>
      </c>
      <c r="K60" s="21">
        <f>Invulblad!G60</f>
        <v>0</v>
      </c>
      <c r="L60" s="4">
        <f t="shared" si="32"/>
        <v>0</v>
      </c>
      <c r="M60" s="2" t="str">
        <f t="shared" si="33"/>
        <v>n.v.t.</v>
      </c>
      <c r="N60" s="22">
        <f t="shared" ref="N60:N65" si="35">IF(O60="geen 100%","geen 100%",SUM(D60+F60+H60+J60+L60))</f>
        <v>0</v>
      </c>
      <c r="O60" s="23" t="str">
        <f t="shared" si="34"/>
        <v>n.v.t.</v>
      </c>
    </row>
    <row r="61" spans="1:15" hidden="1" x14ac:dyDescent="0.2">
      <c r="A61" s="30" t="str">
        <f>Invulblad!A61</f>
        <v xml:space="preserve">Bosmaaier </v>
      </c>
      <c r="B61" s="2">
        <f>Invulblad!B61</f>
        <v>0</v>
      </c>
      <c r="C61" s="21">
        <f>Invulblad!C61</f>
        <v>0</v>
      </c>
      <c r="D61" s="4">
        <f t="shared" si="28"/>
        <v>0</v>
      </c>
      <c r="E61" s="21">
        <f>Invulblad!D61</f>
        <v>0</v>
      </c>
      <c r="F61" s="4">
        <f t="shared" si="29"/>
        <v>0</v>
      </c>
      <c r="G61" s="21">
        <f>Invulblad!E61</f>
        <v>0</v>
      </c>
      <c r="H61" s="4">
        <f t="shared" si="30"/>
        <v>0</v>
      </c>
      <c r="I61" s="21">
        <f>Invulblad!F61</f>
        <v>0</v>
      </c>
      <c r="J61" s="4">
        <f t="shared" si="31"/>
        <v>0</v>
      </c>
      <c r="K61" s="21">
        <f>Invulblad!G61</f>
        <v>0</v>
      </c>
      <c r="L61" s="4">
        <f t="shared" si="32"/>
        <v>0</v>
      </c>
      <c r="M61" s="2" t="str">
        <f t="shared" si="33"/>
        <v>n.v.t.</v>
      </c>
      <c r="N61" s="22">
        <f t="shared" si="35"/>
        <v>0</v>
      </c>
      <c r="O61" s="23" t="str">
        <f t="shared" si="34"/>
        <v>n.v.t.</v>
      </c>
    </row>
    <row r="62" spans="1:15" hidden="1" x14ac:dyDescent="0.2">
      <c r="A62" s="30" t="str">
        <f>Invulblad!A62</f>
        <v>Maaiboot</v>
      </c>
      <c r="B62" s="2">
        <f>Invulblad!B62</f>
        <v>0</v>
      </c>
      <c r="C62" s="21">
        <f>Invulblad!C62</f>
        <v>0</v>
      </c>
      <c r="D62" s="4">
        <f t="shared" si="28"/>
        <v>0</v>
      </c>
      <c r="E62" s="21">
        <f>Invulblad!D62</f>
        <v>0</v>
      </c>
      <c r="F62" s="4">
        <f t="shared" si="29"/>
        <v>0</v>
      </c>
      <c r="G62" s="21">
        <f>Invulblad!E62</f>
        <v>0</v>
      </c>
      <c r="H62" s="4">
        <f t="shared" si="30"/>
        <v>0</v>
      </c>
      <c r="I62" s="21">
        <f>Invulblad!F62</f>
        <v>0</v>
      </c>
      <c r="J62" s="4">
        <f t="shared" si="31"/>
        <v>0</v>
      </c>
      <c r="K62" s="21">
        <f>Invulblad!G62</f>
        <v>0</v>
      </c>
      <c r="L62" s="4">
        <f t="shared" si="32"/>
        <v>0</v>
      </c>
      <c r="M62" s="2" t="str">
        <f t="shared" si="33"/>
        <v>n.v.t.</v>
      </c>
      <c r="N62" s="22">
        <f t="shared" si="35"/>
        <v>0</v>
      </c>
      <c r="O62" s="23" t="str">
        <f t="shared" si="34"/>
        <v>n.v.t.</v>
      </c>
    </row>
    <row r="63" spans="1:15" hidden="1" x14ac:dyDescent="0.2">
      <c r="A63" s="30" t="str">
        <f>Invulblad!A63</f>
        <v>Machine 8</v>
      </c>
      <c r="B63" s="2">
        <f>Invulblad!B63</f>
        <v>0</v>
      </c>
      <c r="C63" s="21">
        <f>Invulblad!C63</f>
        <v>0</v>
      </c>
      <c r="D63" s="4">
        <f t="shared" si="28"/>
        <v>0</v>
      </c>
      <c r="E63" s="21">
        <f>Invulblad!D63</f>
        <v>0</v>
      </c>
      <c r="F63" s="4">
        <f t="shared" si="29"/>
        <v>0</v>
      </c>
      <c r="G63" s="21">
        <f>Invulblad!E63</f>
        <v>0</v>
      </c>
      <c r="H63" s="4">
        <f t="shared" si="30"/>
        <v>0</v>
      </c>
      <c r="I63" s="21">
        <f>Invulblad!F63</f>
        <v>0</v>
      </c>
      <c r="J63" s="4">
        <f t="shared" si="31"/>
        <v>0</v>
      </c>
      <c r="K63" s="21">
        <f>Invulblad!G63</f>
        <v>0</v>
      </c>
      <c r="L63" s="4">
        <f t="shared" si="32"/>
        <v>0</v>
      </c>
      <c r="M63" s="2" t="str">
        <f t="shared" si="33"/>
        <v>n.v.t.</v>
      </c>
      <c r="N63" s="22">
        <f t="shared" si="35"/>
        <v>0</v>
      </c>
      <c r="O63" s="23" t="str">
        <f t="shared" si="34"/>
        <v>n.v.t.</v>
      </c>
    </row>
    <row r="64" spans="1:15" hidden="1" x14ac:dyDescent="0.2">
      <c r="A64" s="30" t="str">
        <f>Invulblad!A64</f>
        <v>Machine 9</v>
      </c>
      <c r="B64" s="2">
        <f>Invulblad!B64</f>
        <v>0</v>
      </c>
      <c r="C64" s="21">
        <f>Invulblad!C64</f>
        <v>0</v>
      </c>
      <c r="D64" s="4">
        <f t="shared" si="28"/>
        <v>0</v>
      </c>
      <c r="E64" s="21">
        <f>Invulblad!D64</f>
        <v>0</v>
      </c>
      <c r="F64" s="4">
        <f t="shared" si="29"/>
        <v>0</v>
      </c>
      <c r="G64" s="21">
        <f>Invulblad!E64</f>
        <v>0</v>
      </c>
      <c r="H64" s="4">
        <f t="shared" si="30"/>
        <v>0</v>
      </c>
      <c r="I64" s="21">
        <f>Invulblad!F64</f>
        <v>0</v>
      </c>
      <c r="J64" s="4">
        <f t="shared" si="31"/>
        <v>0</v>
      </c>
      <c r="K64" s="21">
        <f>Invulblad!G64</f>
        <v>0</v>
      </c>
      <c r="L64" s="4">
        <f t="shared" si="32"/>
        <v>0</v>
      </c>
      <c r="M64" s="2" t="str">
        <f t="shared" si="33"/>
        <v>n.v.t.</v>
      </c>
      <c r="N64" s="22">
        <f t="shared" si="35"/>
        <v>0</v>
      </c>
      <c r="O64" s="23" t="str">
        <f t="shared" si="34"/>
        <v>n.v.t.</v>
      </c>
    </row>
    <row r="65" spans="1:15" hidden="1" x14ac:dyDescent="0.2">
      <c r="A65" s="30" t="str">
        <f>Invulblad!A65</f>
        <v>Machine 10</v>
      </c>
      <c r="B65" s="2">
        <f>Invulblad!B65</f>
        <v>0</v>
      </c>
      <c r="C65" s="21">
        <f>Invulblad!C65</f>
        <v>0</v>
      </c>
      <c r="D65" s="4">
        <f t="shared" si="28"/>
        <v>0</v>
      </c>
      <c r="E65" s="21">
        <f>Invulblad!D65</f>
        <v>0</v>
      </c>
      <c r="F65" s="4">
        <f t="shared" si="29"/>
        <v>0</v>
      </c>
      <c r="G65" s="21">
        <f>Invulblad!E65</f>
        <v>0</v>
      </c>
      <c r="H65" s="4">
        <f t="shared" si="30"/>
        <v>0</v>
      </c>
      <c r="I65" s="21">
        <f>Invulblad!F65</f>
        <v>0</v>
      </c>
      <c r="J65" s="4">
        <f t="shared" si="31"/>
        <v>0</v>
      </c>
      <c r="K65" s="21">
        <f>Invulblad!G65</f>
        <v>0</v>
      </c>
      <c r="L65" s="4">
        <f t="shared" si="32"/>
        <v>0</v>
      </c>
      <c r="M65" s="2" t="str">
        <f t="shared" si="33"/>
        <v>n.v.t.</v>
      </c>
      <c r="N65" s="22">
        <f t="shared" si="35"/>
        <v>0</v>
      </c>
      <c r="O65" s="23" t="str">
        <f t="shared" si="34"/>
        <v>n.v.t.</v>
      </c>
    </row>
    <row r="66" spans="1:15" ht="15" hidden="1" x14ac:dyDescent="0.2">
      <c r="A66" s="24" t="s">
        <v>22</v>
      </c>
      <c r="B66" s="25">
        <f>SUM(B56:B65)</f>
        <v>0</v>
      </c>
      <c r="C66" s="9"/>
      <c r="D66" s="9"/>
      <c r="E66" s="9"/>
      <c r="F66" s="83" t="str">
        <f>IF(B66=0,"",CONCATENATE("Totaal fictieve korting ",$K$3," ",$B$1," ",A54))</f>
        <v/>
      </c>
      <c r="G66" s="84"/>
      <c r="H66" s="84"/>
      <c r="I66" s="84"/>
      <c r="J66" s="84"/>
      <c r="K66" s="84"/>
      <c r="L66" s="84"/>
      <c r="M66" s="85"/>
      <c r="N66" s="26">
        <f>IF(B66=0,0,IF($B$3=0,CONCATENATE($A$3," invullen"),IF(O66="geen 100%","geen 100%",SUM(N56:N65))))</f>
        <v>0</v>
      </c>
      <c r="O66" s="23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5" x14ac:dyDescent="0.2">
      <c r="A68" s="59" t="s">
        <v>26</v>
      </c>
      <c r="B68" s="60"/>
      <c r="C68" s="60"/>
      <c r="D68" s="60"/>
      <c r="E68" s="61"/>
      <c r="F68" s="27"/>
      <c r="G68" s="27"/>
      <c r="H68" s="80" t="str">
        <f xml:space="preserve"> CONCATENATE("Totaal fictieve korting ",$K$3," ",$B$1)</f>
        <v>Totaal fictieve korting P2 'Inzet duurzaam materieel'</v>
      </c>
      <c r="I68" s="81"/>
      <c r="J68" s="81"/>
      <c r="K68" s="81"/>
      <c r="L68" s="81"/>
      <c r="M68" s="82"/>
      <c r="N68" s="26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P2 invullen</v>
      </c>
      <c r="O68" s="9"/>
    </row>
    <row r="69" spans="1:15" x14ac:dyDescent="0.2">
      <c r="A69" s="59" t="s">
        <v>27</v>
      </c>
      <c r="B69" s="60"/>
      <c r="C69" s="60"/>
      <c r="D69" s="60"/>
      <c r="E69" s="61"/>
      <c r="F69" s="27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">
      <c r="A70" s="59" t="s">
        <v>28</v>
      </c>
      <c r="B70" s="60"/>
      <c r="C70" s="60"/>
      <c r="D70" s="60"/>
      <c r="E70" s="61"/>
      <c r="F70" s="27"/>
      <c r="G70" s="27"/>
      <c r="H70" s="27"/>
      <c r="I70" s="27"/>
      <c r="J70" s="27"/>
      <c r="K70" s="9"/>
      <c r="L70" s="9"/>
      <c r="M70" s="9"/>
      <c r="N70" s="9"/>
      <c r="O70" s="9"/>
    </row>
    <row r="71" spans="1:15" x14ac:dyDescent="0.2">
      <c r="A71" s="59" t="s">
        <v>29</v>
      </c>
      <c r="B71" s="60"/>
      <c r="C71" s="60"/>
      <c r="D71" s="60"/>
      <c r="E71" s="61"/>
      <c r="F71" s="27"/>
      <c r="G71" s="27"/>
      <c r="H71" s="27"/>
      <c r="I71" s="27"/>
      <c r="K71" s="9"/>
      <c r="L71" s="9"/>
      <c r="M71" s="9"/>
      <c r="N71" s="9"/>
      <c r="O71" s="9"/>
    </row>
    <row r="72" spans="1:15" x14ac:dyDescent="0.2">
      <c r="A72" s="59" t="s">
        <v>30</v>
      </c>
      <c r="B72" s="60"/>
      <c r="C72" s="60"/>
      <c r="D72" s="60"/>
      <c r="E72" s="61"/>
      <c r="F72" s="27"/>
      <c r="G72" s="27"/>
      <c r="H72" s="27"/>
      <c r="I72" s="27"/>
      <c r="K72" s="9"/>
      <c r="L72" s="9"/>
      <c r="M72" s="9"/>
      <c r="N72" s="9"/>
      <c r="O72" s="9"/>
    </row>
    <row r="73" spans="1:15" ht="13.5" thickBo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2">
      <c r="A74" s="31" t="s">
        <v>31</v>
      </c>
      <c r="B74" s="56" t="s">
        <v>32</v>
      </c>
      <c r="C74" s="57"/>
      <c r="D74" s="58"/>
      <c r="E74" s="9"/>
      <c r="F74" s="62" t="s">
        <v>33</v>
      </c>
      <c r="G74" s="32" t="s">
        <v>34</v>
      </c>
      <c r="H74" s="33" t="s">
        <v>7</v>
      </c>
      <c r="I74" s="9"/>
      <c r="J74" s="9"/>
      <c r="K74" s="9"/>
      <c r="L74" s="9"/>
    </row>
    <row r="75" spans="1:15" x14ac:dyDescent="0.2">
      <c r="A75" s="90" t="str">
        <f>CONCATENATE("Percentage van de ",$A$3)</f>
        <v>Percentage van de Inschrijfsom P2</v>
      </c>
      <c r="B75" s="72"/>
      <c r="C75" s="5">
        <v>0.05</v>
      </c>
      <c r="D75" s="34"/>
      <c r="E75" s="9"/>
      <c r="F75" s="63"/>
      <c r="G75" s="32">
        <v>5</v>
      </c>
      <c r="H75" s="6">
        <v>1</v>
      </c>
      <c r="I75" s="9"/>
      <c r="J75" s="9"/>
      <c r="K75" s="9"/>
      <c r="L75" s="9"/>
    </row>
    <row r="76" spans="1:15" ht="12.75" customHeight="1" x14ac:dyDescent="0.2">
      <c r="A76" s="35" t="s">
        <v>2</v>
      </c>
      <c r="B76" s="36">
        <f>$B$3*C75</f>
        <v>0</v>
      </c>
      <c r="C76" s="49" t="s">
        <v>35</v>
      </c>
      <c r="D76" s="50"/>
      <c r="E76" s="9"/>
      <c r="F76" s="63"/>
      <c r="G76" s="32">
        <v>4</v>
      </c>
      <c r="H76" s="6">
        <v>0.8</v>
      </c>
      <c r="I76" s="9"/>
      <c r="J76" s="9"/>
      <c r="K76" s="9"/>
      <c r="O76" s="9"/>
    </row>
    <row r="77" spans="1:15" x14ac:dyDescent="0.2">
      <c r="A77" s="37"/>
      <c r="B77" s="9"/>
      <c r="C77" s="49"/>
      <c r="D77" s="50"/>
      <c r="E77" s="9"/>
      <c r="F77" s="63"/>
      <c r="G77" s="32">
        <v>3</v>
      </c>
      <c r="H77" s="6">
        <v>0.5</v>
      </c>
      <c r="I77" s="9"/>
      <c r="J77" s="9"/>
      <c r="K77" s="9"/>
      <c r="O77" s="9"/>
    </row>
    <row r="78" spans="1:15" ht="12.75" customHeight="1" x14ac:dyDescent="0.2">
      <c r="A78" s="51" t="s">
        <v>36</v>
      </c>
      <c r="B78" s="91" t="str">
        <f>Invulblad!B78</f>
        <v>Maak keuze</v>
      </c>
      <c r="C78" s="93" t="str">
        <f>IF($B$3=0,CONCATENATE($A$3," invullen"),IF(B78="Maak keuze","Niveau invullen",INDEX(G75:H80,IF(B78=G75,1,IF(B78=G76,2,IF(B78=G77,3,IF(B78=G78,4,IF(B78=G79,5,6))))),2)*B76))</f>
        <v>Inschrijfsom P2 invullen</v>
      </c>
      <c r="D78" s="94"/>
      <c r="E78" s="9"/>
      <c r="F78" s="63"/>
      <c r="G78" s="32">
        <v>2</v>
      </c>
      <c r="H78" s="6">
        <v>0</v>
      </c>
      <c r="I78" s="9"/>
      <c r="J78" s="9"/>
      <c r="K78" s="9"/>
    </row>
    <row r="79" spans="1:15" ht="12.75" customHeight="1" thickBot="1" x14ac:dyDescent="0.25">
      <c r="A79" s="52"/>
      <c r="B79" s="92"/>
      <c r="C79" s="95"/>
      <c r="D79" s="96"/>
      <c r="E79" s="9"/>
      <c r="F79" s="63"/>
      <c r="G79" s="32">
        <v>1</v>
      </c>
      <c r="H79" s="6">
        <v>0</v>
      </c>
      <c r="I79" s="9"/>
      <c r="J79" s="9"/>
      <c r="K79" s="55" t="s">
        <v>37</v>
      </c>
      <c r="L79" s="55"/>
      <c r="M79" s="55"/>
      <c r="N79" s="55"/>
      <c r="O79" s="55"/>
    </row>
    <row r="80" spans="1:15" ht="13.5" thickBot="1" x14ac:dyDescent="0.25">
      <c r="A80" s="23"/>
      <c r="B80" s="9"/>
      <c r="C80" s="9"/>
      <c r="D80" s="9"/>
      <c r="E80" s="9"/>
      <c r="F80" s="64"/>
      <c r="G80" s="32" t="s">
        <v>38</v>
      </c>
      <c r="H80" s="6">
        <v>0</v>
      </c>
      <c r="I80" s="9"/>
      <c r="J80" s="9"/>
      <c r="K80" s="40" t="str">
        <f>CONCATENATE("Totaal fictieve korting ",$A$1," + ",$A$74," + ",$A$83)</f>
        <v>Totaal fictieve korting K.2a + K.2b + K.4</v>
      </c>
      <c r="L80" s="40"/>
      <c r="M80" s="40"/>
      <c r="N80" s="40"/>
      <c r="O80" s="40"/>
    </row>
    <row r="81" spans="1:15" ht="15.75" thickBot="1" x14ac:dyDescent="0.25">
      <c r="A81" s="88" t="s">
        <v>39</v>
      </c>
      <c r="B81" s="89"/>
      <c r="C81" s="97" t="str">
        <f>IF($B$3=0,CONCATENATE($A$3," invullen"),IF(OR(N68="GEEN 100%",N68="Niet geldig",B78="Maak keuze"),"Nog niet goed ingevuld",N68+C78))</f>
        <v>Inschrijfsom P2 invullen</v>
      </c>
      <c r="D81" s="98"/>
      <c r="E81" s="9"/>
      <c r="F81" s="9"/>
      <c r="G81" s="9"/>
      <c r="H81" s="9"/>
    </row>
    <row r="82" spans="1:15" ht="13.5" customHeight="1" thickBot="1" x14ac:dyDescent="0.25">
      <c r="A82" s="9"/>
      <c r="B82" s="9"/>
      <c r="C82" s="9"/>
      <c r="D82" s="9"/>
      <c r="E82" s="9"/>
      <c r="F82" s="9"/>
      <c r="G82" s="9"/>
      <c r="H82" s="9"/>
    </row>
    <row r="83" spans="1:15" ht="13.5" customHeight="1" x14ac:dyDescent="0.2">
      <c r="A83" s="31" t="s">
        <v>42</v>
      </c>
      <c r="B83" s="56" t="s">
        <v>43</v>
      </c>
      <c r="C83" s="57"/>
      <c r="D83" s="58"/>
      <c r="E83" s="9"/>
      <c r="F83" s="9"/>
    </row>
    <row r="84" spans="1:15" ht="12.75" customHeight="1" x14ac:dyDescent="0.2">
      <c r="A84" s="90" t="str">
        <f>CONCATENATE("Percentage van de ",$A$3)</f>
        <v>Percentage van de Inschrijfsom P2</v>
      </c>
      <c r="B84" s="72"/>
      <c r="C84" s="5">
        <v>0.15</v>
      </c>
      <c r="D84" s="34"/>
      <c r="E84" s="9"/>
      <c r="F84" s="42" t="s">
        <v>53</v>
      </c>
      <c r="G84" s="42"/>
      <c r="H84" s="42"/>
    </row>
    <row r="85" spans="1:15" ht="15.75" customHeight="1" x14ac:dyDescent="0.2">
      <c r="A85" s="38" t="s">
        <v>2</v>
      </c>
      <c r="B85" s="16">
        <f>$B$3*C84</f>
        <v>0</v>
      </c>
      <c r="C85" s="9"/>
      <c r="D85" s="39"/>
      <c r="E85" s="9"/>
      <c r="F85" s="9"/>
      <c r="G85" s="9"/>
      <c r="H85" s="9"/>
    </row>
    <row r="86" spans="1:15" ht="12.75" customHeight="1" x14ac:dyDescent="0.2">
      <c r="A86" s="43" t="s">
        <v>45</v>
      </c>
      <c r="B86" s="44"/>
      <c r="C86" s="5">
        <v>0.75</v>
      </c>
      <c r="D86" s="39"/>
      <c r="E86" s="9"/>
      <c r="F86" s="9"/>
      <c r="G86" s="9"/>
      <c r="H86" s="9"/>
    </row>
    <row r="87" spans="1:15" ht="12.75" customHeight="1" x14ac:dyDescent="0.2">
      <c r="A87" s="45" t="s">
        <v>47</v>
      </c>
      <c r="B87" s="46"/>
      <c r="C87" s="49" t="s">
        <v>48</v>
      </c>
      <c r="D87" s="50"/>
      <c r="E87" s="9"/>
      <c r="F87" s="9"/>
      <c r="G87" s="9"/>
      <c r="H87" s="9"/>
    </row>
    <row r="88" spans="1:15" ht="12.75" customHeight="1" x14ac:dyDescent="0.2">
      <c r="A88" s="47"/>
      <c r="B88" s="48"/>
      <c r="C88" s="49"/>
      <c r="D88" s="50"/>
      <c r="E88" s="9"/>
      <c r="F88" s="9"/>
      <c r="G88" s="9"/>
      <c r="H88" s="9"/>
    </row>
    <row r="89" spans="1:15" x14ac:dyDescent="0.2">
      <c r="A89" s="51" t="s">
        <v>49</v>
      </c>
      <c r="B89" s="99" t="str">
        <f>Invulblad!B89</f>
        <v>Maak keuze</v>
      </c>
      <c r="C89" s="101" t="str">
        <f>IF($B$3=0,CONCATENATE($A$3," invullen"),IF(B89="Maak keuze","Percentage invullen",IF(B3=0,"Nog niet goed ingevuld",$B$3*B89*$C$84*(100%-((100%-B89)/(100%-$C$86))))))</f>
        <v>Inschrijfsom P2 invullen</v>
      </c>
      <c r="D89" s="102"/>
      <c r="E89" s="9"/>
      <c r="F89" s="9"/>
      <c r="G89" s="9"/>
      <c r="H89" s="9"/>
    </row>
    <row r="90" spans="1:15" ht="15.75" customHeight="1" thickBot="1" x14ac:dyDescent="0.25">
      <c r="A90" s="52"/>
      <c r="B90" s="100"/>
      <c r="C90" s="103"/>
      <c r="D90" s="104"/>
      <c r="E90" s="9"/>
      <c r="F90" s="9"/>
      <c r="G90" s="9"/>
      <c r="H90" s="9"/>
    </row>
    <row r="91" spans="1:15" ht="13.5" thickBot="1" x14ac:dyDescent="0.25">
      <c r="A91" s="9"/>
      <c r="B91" s="9"/>
      <c r="C91" s="9"/>
      <c r="D91" s="9"/>
      <c r="E91" s="9"/>
      <c r="F91" s="9"/>
      <c r="G91" s="9"/>
      <c r="H91" s="9"/>
    </row>
    <row r="92" spans="1:15" ht="21" customHeight="1" x14ac:dyDescent="0.2">
      <c r="A92" s="9"/>
      <c r="B92" s="105" t="s">
        <v>68</v>
      </c>
      <c r="C92" s="106"/>
      <c r="D92" s="106"/>
      <c r="E92" s="106"/>
      <c r="F92" s="109" t="str">
        <f>IF($B$3=0,CONCATENATE($A$3," invullen"),IF(OR(N68="geen 100%",B78="Maak keuze",B89="Maak keuze",B89&lt;C86),"Nog niet goed ingevuld",IF(B92="Evaluatieprijs",B3-C81-C89,C81+C89)))</f>
        <v>Inschrijfsom P2 invullen</v>
      </c>
      <c r="G92" s="110"/>
      <c r="H92" s="9"/>
    </row>
    <row r="93" spans="1:15" ht="21" customHeight="1" thickBot="1" x14ac:dyDescent="0.25">
      <c r="A93" s="9"/>
      <c r="B93" s="107"/>
      <c r="C93" s="108"/>
      <c r="D93" s="108"/>
      <c r="E93" s="108"/>
      <c r="F93" s="111"/>
      <c r="G93" s="112"/>
      <c r="H93" s="9"/>
    </row>
    <row r="94" spans="1:15" x14ac:dyDescent="0.2">
      <c r="A94" s="9"/>
      <c r="B94" s="9"/>
      <c r="C94" s="9"/>
      <c r="D94" s="9"/>
      <c r="E94" s="9"/>
      <c r="F94" s="9"/>
      <c r="G94" s="9"/>
      <c r="H94" s="9"/>
    </row>
    <row r="95" spans="1:15" x14ac:dyDescent="0.2">
      <c r="A95" s="9"/>
      <c r="B95" s="9"/>
      <c r="C95" s="9"/>
      <c r="D95" s="9"/>
      <c r="E95" s="9"/>
      <c r="F95" s="9"/>
      <c r="G95" s="9"/>
      <c r="H95" s="9"/>
    </row>
    <row r="96" spans="1:1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">
      <c r="B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">
      <c r="A99" s="9"/>
      <c r="B99" s="9"/>
      <c r="C99" s="9"/>
      <c r="D99" s="9"/>
      <c r="E99" s="9"/>
      <c r="F99" s="9"/>
      <c r="J99" s="9"/>
      <c r="K99" s="9"/>
      <c r="L99" s="9"/>
      <c r="M99" s="9"/>
      <c r="N99" s="9"/>
      <c r="O99" s="9"/>
    </row>
    <row r="100" spans="1:1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JRVvw5tyqHBomjf5+UFppnB6qRqi4LTrhHj/5OpkB9da2sDixK4Timi64LduGB7hwshbK6gIQ8JhVLakzvxtOg==" saltValue="dYN/em82n0cjpns72QTvDg==" spinCount="100000" sheet="1" selectLockedCells="1"/>
  <mergeCells count="75">
    <mergeCell ref="B92:E93"/>
    <mergeCell ref="F92:G93"/>
    <mergeCell ref="A86:B86"/>
    <mergeCell ref="A87:B88"/>
    <mergeCell ref="C87:D88"/>
    <mergeCell ref="A89:A90"/>
    <mergeCell ref="B89:B90"/>
    <mergeCell ref="C89:D90"/>
    <mergeCell ref="C78:D79"/>
    <mergeCell ref="K79:O79"/>
    <mergeCell ref="A81:B81"/>
    <mergeCell ref="C81:D81"/>
    <mergeCell ref="B83:D83"/>
    <mergeCell ref="A84:B84"/>
    <mergeCell ref="F84:H84"/>
    <mergeCell ref="A69:E69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L54:L55"/>
    <mergeCell ref="M54:M55"/>
    <mergeCell ref="N54:N55"/>
    <mergeCell ref="F66:M66"/>
    <mergeCell ref="A68:E68"/>
    <mergeCell ref="H68:M68"/>
    <mergeCell ref="M38:M39"/>
    <mergeCell ref="N38:N39"/>
    <mergeCell ref="F50:M50"/>
    <mergeCell ref="A52:B52"/>
    <mergeCell ref="C53:N53"/>
    <mergeCell ref="B54:B55"/>
    <mergeCell ref="D54:D55"/>
    <mergeCell ref="F54:F55"/>
    <mergeCell ref="H54:H55"/>
    <mergeCell ref="J54:J55"/>
    <mergeCell ref="B38:B39"/>
    <mergeCell ref="D38:D39"/>
    <mergeCell ref="F38:F39"/>
    <mergeCell ref="H38:H39"/>
    <mergeCell ref="J38:J39"/>
    <mergeCell ref="L38:L39"/>
    <mergeCell ref="L22:L23"/>
    <mergeCell ref="M22:M23"/>
    <mergeCell ref="N22:N23"/>
    <mergeCell ref="F34:M34"/>
    <mergeCell ref="A36:B36"/>
    <mergeCell ref="C37:N37"/>
    <mergeCell ref="M6:M7"/>
    <mergeCell ref="N6:N7"/>
    <mergeCell ref="F18:M18"/>
    <mergeCell ref="A20:B20"/>
    <mergeCell ref="C21:N21"/>
    <mergeCell ref="B22:B23"/>
    <mergeCell ref="D22:D23"/>
    <mergeCell ref="F22:F23"/>
    <mergeCell ref="H22:H23"/>
    <mergeCell ref="J22:J23"/>
    <mergeCell ref="B6:B7"/>
    <mergeCell ref="D6:D7"/>
    <mergeCell ref="F6:F7"/>
    <mergeCell ref="H6:H7"/>
    <mergeCell ref="J6:J7"/>
    <mergeCell ref="L6:L7"/>
    <mergeCell ref="B1:D1"/>
    <mergeCell ref="F1:M1"/>
    <mergeCell ref="B3:C3"/>
    <mergeCell ref="G3:J3"/>
    <mergeCell ref="A4:B4"/>
    <mergeCell ref="C5:N5"/>
  </mergeCells>
  <conditionalFormatting sqref="A1 A3 A6 A22 A38 A54 A74 A81 A83">
    <cfRule type="cellIs" dxfId="95" priority="1" operator="equal">
      <formula>"Maak keuze"</formula>
    </cfRule>
  </conditionalFormatting>
  <conditionalFormatting sqref="A4 A20 A36 A52 A84">
    <cfRule type="cellIs" dxfId="94" priority="7" operator="equal">
      <formula>"Percentage van de Maak keuze"</formula>
    </cfRule>
  </conditionalFormatting>
  <conditionalFormatting sqref="A8:A17">
    <cfRule type="beginsWith" dxfId="93" priority="4" operator="beginsWith" text="Machine">
      <formula>LEFT(A8,LEN("Machine"))="Machine"</formula>
    </cfRule>
  </conditionalFormatting>
  <conditionalFormatting sqref="B5 B21 B37 B53 B76 B85">
    <cfRule type="cellIs" dxfId="92" priority="13" operator="equal">
      <formula>0</formula>
    </cfRule>
  </conditionalFormatting>
  <conditionalFormatting sqref="B8:B17 B24:B33 B40:B49 B56:B65">
    <cfRule type="cellIs" dxfId="91" priority="5" operator="equal">
      <formula>0</formula>
    </cfRule>
  </conditionalFormatting>
  <conditionalFormatting sqref="B18 B34 B50 B66">
    <cfRule type="cellIs" dxfId="90" priority="8" operator="notEqual">
      <formula>100%</formula>
    </cfRule>
  </conditionalFormatting>
  <conditionalFormatting sqref="B92:E93">
    <cfRule type="containsText" dxfId="89" priority="6" operator="containsText" text="Maak keuze">
      <formula>NOT(ISERROR(SEARCH("Maak keuze",B92)))</formula>
    </cfRule>
  </conditionalFormatting>
  <conditionalFormatting sqref="C4 C20 C36 C52 C75 C84 C86">
    <cfRule type="cellIs" dxfId="88" priority="3" operator="equal">
      <formula>0</formula>
    </cfRule>
  </conditionalFormatting>
  <conditionalFormatting sqref="C81 C89 F92">
    <cfRule type="cellIs" dxfId="87" priority="21" operator="equal">
      <formula>"Nog niet goed ingevuld"</formula>
    </cfRule>
  </conditionalFormatting>
  <conditionalFormatting sqref="C89">
    <cfRule type="expression" dxfId="86" priority="29">
      <formula>B89="Maak keuze"</formula>
    </cfRule>
  </conditionalFormatting>
  <conditionalFormatting sqref="C78:D79">
    <cfRule type="expression" dxfId="85" priority="28">
      <formula>B78="Maak keuze"</formula>
    </cfRule>
  </conditionalFormatting>
  <conditionalFormatting sqref="F1:M2">
    <cfRule type="beginsWith" dxfId="84" priority="2" operator="beginsWith" text="Onderwerp">
      <formula>LEFT(F1,LEN("Onderwerp"))="Onderwerp"</formula>
    </cfRule>
  </conditionalFormatting>
  <conditionalFormatting sqref="M8:M17 M24:M33 M40:M49 M56:M65">
    <cfRule type="cellIs" dxfId="83" priority="14" operator="equal">
      <formula>"n.v.t."</formula>
    </cfRule>
  </conditionalFormatting>
  <conditionalFormatting sqref="M24:M33">
    <cfRule type="cellIs" dxfId="82" priority="15" operator="lessThan">
      <formula>$M8</formula>
    </cfRule>
    <cfRule type="cellIs" dxfId="81" priority="16" operator="greaterThanOrEqual">
      <formula>$M8</formula>
    </cfRule>
  </conditionalFormatting>
  <conditionalFormatting sqref="M40:M49">
    <cfRule type="cellIs" dxfId="80" priority="17" operator="lessThan">
      <formula>$M24</formula>
    </cfRule>
    <cfRule type="cellIs" dxfId="79" priority="18" operator="greaterThanOrEqual">
      <formula>$M24</formula>
    </cfRule>
  </conditionalFormatting>
  <conditionalFormatting sqref="M56:M65">
    <cfRule type="cellIs" dxfId="78" priority="19" operator="lessThan">
      <formula>$M40</formula>
    </cfRule>
    <cfRule type="cellIs" dxfId="77" priority="20" operator="greaterThanOrEqual">
      <formula>$M40</formula>
    </cfRule>
  </conditionalFormatting>
  <conditionalFormatting sqref="N8:N18">
    <cfRule type="cellIs" dxfId="76" priority="22" operator="equal">
      <formula>"geen 100%"</formula>
    </cfRule>
  </conditionalFormatting>
  <conditionalFormatting sqref="N18 N34 N50 N66 N68 C78 C81 C89 F92">
    <cfRule type="cellIs" dxfId="75" priority="9" operator="equal">
      <formula>"Maak keuze invullen"</formula>
    </cfRule>
    <cfRule type="cellIs" dxfId="74" priority="10" operator="equal">
      <formula>"aanneemsom invullen"</formula>
    </cfRule>
    <cfRule type="cellIs" dxfId="72" priority="12" operator="equal">
      <formula>"totaalprijs invullen"</formula>
    </cfRule>
  </conditionalFormatting>
  <conditionalFormatting sqref="N24:N34">
    <cfRule type="cellIs" dxfId="71" priority="23" operator="equal">
      <formula>"geen 100%"</formula>
    </cfRule>
  </conditionalFormatting>
  <conditionalFormatting sqref="N40:N50">
    <cfRule type="cellIs" dxfId="70" priority="24" operator="equal">
      <formula>"geen 100%"</formula>
    </cfRule>
  </conditionalFormatting>
  <conditionalFormatting sqref="N56:N66">
    <cfRule type="cellIs" dxfId="69" priority="25" operator="equal">
      <formula>"geen 100%"</formula>
    </cfRule>
  </conditionalFormatting>
  <conditionalFormatting sqref="N68">
    <cfRule type="cellIs" dxfId="68" priority="26" operator="equal">
      <formula>"geen 100%"</formula>
    </cfRule>
    <cfRule type="cellIs" dxfId="67" priority="27" operator="equal">
      <formula>"Niet Geldig"</formula>
    </cfRule>
  </conditionalFormatting>
  <dataValidations count="9">
    <dataValidation type="list" allowBlank="1" showInputMessage="1" showErrorMessage="1" error="Percentage voldoet niet aan de eisen" sqref="B89" xr:uid="{4A6CB082-4D8B-4409-927D-4323741B88E3}">
      <formula1>"Maak keuze,75%,76%,77%,78%,79%,80%,81%,82%,83%,84%,85%,86%,87%,88%,89%,90%,91%,92%,93%,94%,95%,96%,97%,98%,99%,100%"</formula1>
    </dataValidation>
    <dataValidation type="list" allowBlank="1" showInputMessage="1" sqref="A3" xr:uid="{3D99866F-5786-4BE5-92E7-75A1B4960DC4}">
      <formula1>"Maak keuze,Aanneemsom,Inschrijfsom,Totaalprijs"</formula1>
    </dataValidation>
    <dataValidation type="list" allowBlank="1" showInputMessage="1" showErrorMessage="1" sqref="A1:A2 A74 A83" xr:uid="{99501B6C-49E2-494D-938E-9EDD878C2958}">
      <formula1>"Maak keuze,K.1,K.2,K.3,K.4,K.5,K.6,K.1a,K.1b,K.2a,K.2b,K.3a,K.3b,K.4a,K.4b,K.5a,K.5b,K.6a,K.6b,"</formula1>
    </dataValidation>
    <dataValidation type="list" allowBlank="1" showInputMessage="1" showErrorMessage="1" sqref="B78:B79" xr:uid="{67B3A808-0C6B-464F-A782-564E189EED8A}">
      <formula1>"Maak keuze,5,4,3,2,1,Geen certificaat"</formula1>
    </dataValidation>
    <dataValidation type="list" allowBlank="1" showInputMessage="1" showErrorMessage="1" sqref="A81:B81" xr:uid="{071ADBB8-5E79-4399-97B2-C688008B44CF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:A17" xr:uid="{A0965B06-CBBE-4818-974F-73EB54DAD40E}">
      <formula1>"Machine 1"</formula1>
    </dataValidation>
    <dataValidation type="list" allowBlank="1" showInputMessage="1" sqref="F1:M2" xr:uid="{526EEAF0-E8EF-4379-B460-0C0DD413FF66}">
      <formula1>"Onderwerp (besteknr)"</formula1>
    </dataValidation>
    <dataValidation type="list" allowBlank="1" showInputMessage="1" sqref="B92:E93" xr:uid="{8235E8B0-3687-47B8-9485-928E09EFA3FF}">
      <formula1>$K$79:$K$80</formula1>
    </dataValidation>
    <dataValidation type="list" allowBlank="1" showInputMessage="1" sqref="A6 A22 A38 A54" xr:uid="{6C645840-84CF-44F9-B2F4-2C043E66148C}">
      <formula1>"Maak keuze,1e contractjaar,2e contractjaar,3e contractjaar,4e contractjaar,2e en volgende contractjaren,3e en volgende contractjaren,4e en volgende contractjaren"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30B33151-9B39-4F26-B161-F7E43F8E64A8}">
            <xm:f>NOT(ISERROR(SEARCH("inschrijfsom",C18)))</xm:f>
            <xm:f>"inschrijfsom"</xm:f>
            <x14:dxf>
              <fill>
                <patternFill>
                  <bgColor rgb="FFFFC000"/>
                </patternFill>
              </fill>
            </x14:dxf>
          </x14:cfRule>
          <xm:sqref>N18 N34 N50 N66 N68 C78 C81 C89 F92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819C-70C5-4F0D-B766-7C225C9D8B60}">
  <sheetPr>
    <tabColor theme="8" tint="0.79998168889431442"/>
    <pageSetUpPr fitToPage="1"/>
  </sheetPr>
  <dimension ref="A1:O105"/>
  <sheetViews>
    <sheetView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7" t="s">
        <v>0</v>
      </c>
      <c r="B1" s="69" t="s">
        <v>1</v>
      </c>
      <c r="C1" s="70"/>
      <c r="D1" s="70"/>
      <c r="E1" s="8"/>
      <c r="F1" s="71" t="s">
        <v>59</v>
      </c>
      <c r="G1" s="71"/>
      <c r="H1" s="71"/>
      <c r="I1" s="71"/>
      <c r="J1" s="71"/>
      <c r="K1" s="71"/>
      <c r="L1" s="71"/>
      <c r="M1" s="71"/>
      <c r="N1" s="8"/>
      <c r="O1" s="9"/>
    </row>
    <row r="2" spans="1:15" x14ac:dyDescent="0.2">
      <c r="A2" s="10"/>
      <c r="B2" s="11"/>
      <c r="C2" s="12"/>
      <c r="D2" s="12"/>
      <c r="E2" s="9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5" ht="15.75" x14ac:dyDescent="0.2">
      <c r="A3" s="14" t="s">
        <v>71</v>
      </c>
      <c r="B3" s="76">
        <v>0</v>
      </c>
      <c r="C3" s="76"/>
      <c r="D3" s="12"/>
      <c r="E3" s="9"/>
      <c r="F3" s="9"/>
      <c r="G3" s="79" t="s">
        <v>70</v>
      </c>
      <c r="H3" s="79"/>
      <c r="I3" s="79"/>
      <c r="J3" s="79"/>
      <c r="K3" s="40" t="s">
        <v>80</v>
      </c>
      <c r="L3" s="9"/>
      <c r="M3" s="9"/>
      <c r="N3" s="9"/>
      <c r="O3" s="9"/>
    </row>
    <row r="4" spans="1:15" x14ac:dyDescent="0.2">
      <c r="A4" s="72" t="str">
        <f>CONCATENATE("Percentage van de ",$A$3)</f>
        <v>Percentage van de Inschrijfsom P3</v>
      </c>
      <c r="B4" s="72"/>
      <c r="C4" s="1">
        <v>0.05</v>
      </c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15" t="s">
        <v>2</v>
      </c>
      <c r="B5" s="16">
        <f>$B$3*C4</f>
        <v>0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9"/>
    </row>
    <row r="6" spans="1:15" ht="38.25" x14ac:dyDescent="0.2">
      <c r="A6" s="17" t="s">
        <v>4</v>
      </c>
      <c r="B6" s="67" t="s">
        <v>5</v>
      </c>
      <c r="C6" s="18" t="s">
        <v>6</v>
      </c>
      <c r="D6" s="77" t="s">
        <v>7</v>
      </c>
      <c r="E6" s="18" t="s">
        <v>8</v>
      </c>
      <c r="F6" s="77" t="s">
        <v>7</v>
      </c>
      <c r="G6" s="18" t="s">
        <v>9</v>
      </c>
      <c r="H6" s="77" t="s">
        <v>7</v>
      </c>
      <c r="I6" s="18" t="s">
        <v>10</v>
      </c>
      <c r="J6" s="77" t="s">
        <v>7</v>
      </c>
      <c r="K6" s="18" t="s">
        <v>11</v>
      </c>
      <c r="L6" s="77" t="s">
        <v>7</v>
      </c>
      <c r="M6" s="67" t="s">
        <v>12</v>
      </c>
      <c r="N6" s="67" t="s">
        <v>13</v>
      </c>
      <c r="O6" s="9"/>
    </row>
    <row r="7" spans="1:15" x14ac:dyDescent="0.2">
      <c r="A7" s="9"/>
      <c r="B7" s="68"/>
      <c r="C7" s="19">
        <v>1</v>
      </c>
      <c r="D7" s="78"/>
      <c r="E7" s="19">
        <v>0.45</v>
      </c>
      <c r="F7" s="78"/>
      <c r="G7" s="19">
        <v>1</v>
      </c>
      <c r="H7" s="78"/>
      <c r="I7" s="19">
        <v>0.25</v>
      </c>
      <c r="J7" s="78"/>
      <c r="K7" s="19">
        <v>0</v>
      </c>
      <c r="L7" s="78"/>
      <c r="M7" s="68"/>
      <c r="N7" s="68"/>
      <c r="O7" s="9"/>
    </row>
    <row r="8" spans="1:15" x14ac:dyDescent="0.2">
      <c r="A8" s="30" t="str">
        <f>Invulblad!A8</f>
        <v>werkbus</v>
      </c>
      <c r="B8" s="2">
        <f>Invulblad!B8</f>
        <v>0.2</v>
      </c>
      <c r="C8" s="21">
        <f>Invulblad!C8</f>
        <v>0</v>
      </c>
      <c r="D8" s="4">
        <f t="shared" ref="D8:D17" si="0">$B$5*$C$7*$B8*$C8</f>
        <v>0</v>
      </c>
      <c r="E8" s="21">
        <f>Invulblad!D8</f>
        <v>0</v>
      </c>
      <c r="F8" s="4">
        <f t="shared" ref="F8:F17" si="1">$B$5*$E$7*$B8*$E8</f>
        <v>0</v>
      </c>
      <c r="G8" s="21">
        <f>Invulblad!E8</f>
        <v>0</v>
      </c>
      <c r="H8" s="4">
        <f>$B$5*$G$7*$B8*$G8</f>
        <v>0</v>
      </c>
      <c r="I8" s="21">
        <f>Invulblad!F8</f>
        <v>0</v>
      </c>
      <c r="J8" s="4">
        <f>$B$5*$I$7*$B8*$I8</f>
        <v>0</v>
      </c>
      <c r="K8" s="21">
        <f>Invulblad!G8</f>
        <v>0</v>
      </c>
      <c r="L8" s="4">
        <f>$B$5*$K$7*$B8*$K8</f>
        <v>0</v>
      </c>
      <c r="M8" s="2">
        <f>IF(B8=0%,"n.v.t.",(C8*C$7)+(E8*E$7)+(G8*G$7)+(I8*I$7)+(K8*K$7))</f>
        <v>0</v>
      </c>
      <c r="N8" s="22" t="str">
        <f t="shared" ref="N8:N10" si="2">IF(O8="geen 100%","geen 100%",SUM(D8+F8+H8+J8+L8))</f>
        <v>geen 100%</v>
      </c>
      <c r="O8" s="23" t="str">
        <f>IF(B8=0%,"n.v.t.",IF(SUM(C8+E8+G8+I8+K8)&lt;&gt;100%,"geen 100%","100% ingevuld"))</f>
        <v>geen 100%</v>
      </c>
    </row>
    <row r="9" spans="1:15" ht="25.5" x14ac:dyDescent="0.2">
      <c r="A9" s="30" t="str">
        <f>Invulblad!A9</f>
        <v>Hydaulische graafmachine met maaikorf</v>
      </c>
      <c r="B9" s="2">
        <f>Invulblad!B9</f>
        <v>0.2</v>
      </c>
      <c r="C9" s="21">
        <f>Invulblad!C9</f>
        <v>0</v>
      </c>
      <c r="D9" s="4">
        <f t="shared" si="0"/>
        <v>0</v>
      </c>
      <c r="E9" s="21">
        <f>Invulblad!D9</f>
        <v>0</v>
      </c>
      <c r="F9" s="4">
        <f t="shared" si="1"/>
        <v>0</v>
      </c>
      <c r="G9" s="21">
        <f>Invulblad!E9</f>
        <v>0</v>
      </c>
      <c r="H9" s="4">
        <f t="shared" ref="H9:H17" si="3">$B$5*$G$7*$B9*$G9</f>
        <v>0</v>
      </c>
      <c r="I9" s="21">
        <f>Invulblad!F9</f>
        <v>0</v>
      </c>
      <c r="J9" s="4">
        <f t="shared" ref="J9:J17" si="4">$B$5*$I$7*$B9*$I9</f>
        <v>0</v>
      </c>
      <c r="K9" s="21">
        <f>Invulblad!G9</f>
        <v>0</v>
      </c>
      <c r="L9" s="4">
        <f t="shared" ref="L9:L17" si="5">$B$5*$K$7*$B9*$K9</f>
        <v>0</v>
      </c>
      <c r="M9" s="2">
        <f t="shared" ref="M9:M17" si="6">IF(B9=0%,"n.v.t.",(C9*C$7)+(E9*E$7)+(G9*G$7)+(I9*I$7)+(K9*K$7))</f>
        <v>0</v>
      </c>
      <c r="N9" s="22" t="str">
        <f t="shared" si="2"/>
        <v>geen 100%</v>
      </c>
      <c r="O9" s="23" t="str">
        <f>IF(B9=0%,"n.v.t.",IF(SUM(C9+E9+G9+I9+K9)&lt;&gt;100%,"geen 100%","100% ingevuld"))</f>
        <v>geen 100%</v>
      </c>
    </row>
    <row r="10" spans="1:15" x14ac:dyDescent="0.2">
      <c r="A10" s="30" t="str">
        <f>Invulblad!A10</f>
        <v>Tractor met maaikorf</v>
      </c>
      <c r="B10" s="2">
        <f>Invulblad!B10</f>
        <v>0.2</v>
      </c>
      <c r="C10" s="21">
        <f>Invulblad!C10</f>
        <v>0</v>
      </c>
      <c r="D10" s="4">
        <f t="shared" si="0"/>
        <v>0</v>
      </c>
      <c r="E10" s="21">
        <f>Invulblad!D10</f>
        <v>0</v>
      </c>
      <c r="F10" s="4">
        <f t="shared" si="1"/>
        <v>0</v>
      </c>
      <c r="G10" s="21">
        <f>Invulblad!E10</f>
        <v>0</v>
      </c>
      <c r="H10" s="4">
        <f t="shared" si="3"/>
        <v>0</v>
      </c>
      <c r="I10" s="21">
        <f>Invulblad!F10</f>
        <v>0</v>
      </c>
      <c r="J10" s="4">
        <f t="shared" si="4"/>
        <v>0</v>
      </c>
      <c r="K10" s="21">
        <f>Invulblad!G10</f>
        <v>0</v>
      </c>
      <c r="L10" s="4">
        <f t="shared" si="5"/>
        <v>0</v>
      </c>
      <c r="M10" s="2">
        <f t="shared" si="6"/>
        <v>0</v>
      </c>
      <c r="N10" s="22" t="str">
        <f t="shared" si="2"/>
        <v>geen 100%</v>
      </c>
      <c r="O10" s="23" t="str">
        <f t="shared" ref="O10:O17" si="7">IF(B10=0%,"n.v.t.",IF(SUM(C10+E10+G10+I10+K10)&lt;&gt;100%,"geen 100%","100% ingevuld"))</f>
        <v>geen 100%</v>
      </c>
    </row>
    <row r="11" spans="1:15" ht="25.5" x14ac:dyDescent="0.2">
      <c r="A11" s="30" t="str">
        <f>Invulblad!A11</f>
        <v>maaizuigcombinatie incl. arm</v>
      </c>
      <c r="B11" s="2">
        <f>Invulblad!B11</f>
        <v>0.1</v>
      </c>
      <c r="C11" s="21">
        <f>Invulblad!C11</f>
        <v>0</v>
      </c>
      <c r="D11" s="4">
        <f t="shared" si="0"/>
        <v>0</v>
      </c>
      <c r="E11" s="21">
        <f>Invulblad!D11</f>
        <v>0</v>
      </c>
      <c r="F11" s="4">
        <f t="shared" si="1"/>
        <v>0</v>
      </c>
      <c r="G11" s="21">
        <f>Invulblad!E11</f>
        <v>0</v>
      </c>
      <c r="H11" s="4">
        <f t="shared" si="3"/>
        <v>0</v>
      </c>
      <c r="I11" s="21">
        <f>Invulblad!F11</f>
        <v>0</v>
      </c>
      <c r="J11" s="4">
        <f t="shared" si="4"/>
        <v>0</v>
      </c>
      <c r="K11" s="21">
        <f>Invulblad!G11</f>
        <v>0</v>
      </c>
      <c r="L11" s="4">
        <f t="shared" si="5"/>
        <v>0</v>
      </c>
      <c r="M11" s="2">
        <f t="shared" si="6"/>
        <v>0</v>
      </c>
      <c r="N11" s="22" t="str">
        <f>IF(O11="geen 100%","geen 100%",SUM(D11+F11+H11+J11+L11))</f>
        <v>geen 100%</v>
      </c>
      <c r="O11" s="23" t="str">
        <f t="shared" si="7"/>
        <v>geen 100%</v>
      </c>
    </row>
    <row r="12" spans="1:15" ht="25.5" x14ac:dyDescent="0.2">
      <c r="A12" s="30" t="str">
        <f>Invulblad!A12</f>
        <v>Hydraulische graafmachine 5 ton</v>
      </c>
      <c r="B12" s="2">
        <f>Invulblad!B12</f>
        <v>0.1</v>
      </c>
      <c r="C12" s="21">
        <f>Invulblad!C12</f>
        <v>0</v>
      </c>
      <c r="D12" s="4">
        <f t="shared" si="0"/>
        <v>0</v>
      </c>
      <c r="E12" s="21">
        <f>Invulblad!D12</f>
        <v>0</v>
      </c>
      <c r="F12" s="4">
        <f t="shared" si="1"/>
        <v>0</v>
      </c>
      <c r="G12" s="21">
        <f>Invulblad!E12</f>
        <v>0</v>
      </c>
      <c r="H12" s="4">
        <f t="shared" si="3"/>
        <v>0</v>
      </c>
      <c r="I12" s="21">
        <f>Invulblad!F12</f>
        <v>0</v>
      </c>
      <c r="J12" s="4">
        <f t="shared" si="4"/>
        <v>0</v>
      </c>
      <c r="K12" s="21">
        <f>Invulblad!G12</f>
        <v>0</v>
      </c>
      <c r="L12" s="4">
        <f t="shared" si="5"/>
        <v>0</v>
      </c>
      <c r="M12" s="2">
        <f t="shared" si="6"/>
        <v>0</v>
      </c>
      <c r="N12" s="22" t="str">
        <f t="shared" ref="N12:N17" si="8">IF(O12="geen 100%","geen 100%",SUM(D12+F12+H12+J12+L12))</f>
        <v>geen 100%</v>
      </c>
      <c r="O12" s="23" t="str">
        <f t="shared" si="7"/>
        <v>geen 100%</v>
      </c>
    </row>
    <row r="13" spans="1:15" x14ac:dyDescent="0.2">
      <c r="A13" s="30" t="str">
        <f>Invulblad!A13</f>
        <v xml:space="preserve">Bosmaaier </v>
      </c>
      <c r="B13" s="2">
        <f>Invulblad!B13</f>
        <v>0.15</v>
      </c>
      <c r="C13" s="21">
        <f>Invulblad!C13</f>
        <v>0</v>
      </c>
      <c r="D13" s="4">
        <f t="shared" si="0"/>
        <v>0</v>
      </c>
      <c r="E13" s="21">
        <f>Invulblad!D13</f>
        <v>0</v>
      </c>
      <c r="F13" s="4">
        <f t="shared" si="1"/>
        <v>0</v>
      </c>
      <c r="G13" s="21">
        <f>Invulblad!E13</f>
        <v>0</v>
      </c>
      <c r="H13" s="4">
        <f t="shared" si="3"/>
        <v>0</v>
      </c>
      <c r="I13" s="21">
        <f>Invulblad!F13</f>
        <v>0</v>
      </c>
      <c r="J13" s="4">
        <f t="shared" si="4"/>
        <v>0</v>
      </c>
      <c r="K13" s="21">
        <f>Invulblad!G13</f>
        <v>0</v>
      </c>
      <c r="L13" s="4">
        <f t="shared" si="5"/>
        <v>0</v>
      </c>
      <c r="M13" s="2">
        <f t="shared" si="6"/>
        <v>0</v>
      </c>
      <c r="N13" s="22" t="str">
        <f t="shared" si="8"/>
        <v>geen 100%</v>
      </c>
      <c r="O13" s="23" t="str">
        <f t="shared" si="7"/>
        <v>geen 100%</v>
      </c>
    </row>
    <row r="14" spans="1:15" x14ac:dyDescent="0.2">
      <c r="A14" s="30" t="str">
        <f>Invulblad!A14</f>
        <v>Maaiboot</v>
      </c>
      <c r="B14" s="2">
        <f>Invulblad!B14</f>
        <v>0.05</v>
      </c>
      <c r="C14" s="21">
        <f>Invulblad!C14</f>
        <v>0</v>
      </c>
      <c r="D14" s="4">
        <f t="shared" si="0"/>
        <v>0</v>
      </c>
      <c r="E14" s="21">
        <f>Invulblad!D14</f>
        <v>0</v>
      </c>
      <c r="F14" s="4">
        <f t="shared" si="1"/>
        <v>0</v>
      </c>
      <c r="G14" s="21">
        <f>Invulblad!E14</f>
        <v>0</v>
      </c>
      <c r="H14" s="4">
        <f t="shared" si="3"/>
        <v>0</v>
      </c>
      <c r="I14" s="21">
        <f>Invulblad!F14</f>
        <v>0</v>
      </c>
      <c r="J14" s="4">
        <f t="shared" si="4"/>
        <v>0</v>
      </c>
      <c r="K14" s="21">
        <f>Invulblad!G14</f>
        <v>0</v>
      </c>
      <c r="L14" s="4">
        <f t="shared" si="5"/>
        <v>0</v>
      </c>
      <c r="M14" s="2">
        <f t="shared" si="6"/>
        <v>0</v>
      </c>
      <c r="N14" s="22" t="str">
        <f t="shared" si="8"/>
        <v>geen 100%</v>
      </c>
      <c r="O14" s="23" t="str">
        <f t="shared" si="7"/>
        <v>geen 100%</v>
      </c>
    </row>
    <row r="15" spans="1:15" hidden="1" x14ac:dyDescent="0.2">
      <c r="A15" s="30" t="str">
        <f>Invulblad!A15</f>
        <v>Machine 8</v>
      </c>
      <c r="B15" s="2">
        <f>Invulblad!B15</f>
        <v>0</v>
      </c>
      <c r="C15" s="21">
        <f>Invulblad!C15</f>
        <v>0</v>
      </c>
      <c r="D15" s="4">
        <f t="shared" si="0"/>
        <v>0</v>
      </c>
      <c r="E15" s="21">
        <f>Invulblad!D15</f>
        <v>0</v>
      </c>
      <c r="F15" s="4">
        <f t="shared" si="1"/>
        <v>0</v>
      </c>
      <c r="G15" s="21">
        <f>Invulblad!E15</f>
        <v>0</v>
      </c>
      <c r="H15" s="4">
        <f t="shared" si="3"/>
        <v>0</v>
      </c>
      <c r="I15" s="21">
        <f>Invulblad!F15</f>
        <v>0</v>
      </c>
      <c r="J15" s="4">
        <f t="shared" si="4"/>
        <v>0</v>
      </c>
      <c r="K15" s="21">
        <f>Invulblad!G15</f>
        <v>0</v>
      </c>
      <c r="L15" s="4">
        <f t="shared" si="5"/>
        <v>0</v>
      </c>
      <c r="M15" s="2" t="str">
        <f t="shared" si="6"/>
        <v>n.v.t.</v>
      </c>
      <c r="N15" s="22">
        <f t="shared" si="8"/>
        <v>0</v>
      </c>
      <c r="O15" s="23" t="str">
        <f t="shared" si="7"/>
        <v>n.v.t.</v>
      </c>
    </row>
    <row r="16" spans="1:15" hidden="1" x14ac:dyDescent="0.2">
      <c r="A16" s="30" t="str">
        <f>Invulblad!A16</f>
        <v>Machine 9</v>
      </c>
      <c r="B16" s="2">
        <f>Invulblad!B16</f>
        <v>0</v>
      </c>
      <c r="C16" s="21">
        <f>Invulblad!C16</f>
        <v>0</v>
      </c>
      <c r="D16" s="4">
        <f t="shared" si="0"/>
        <v>0</v>
      </c>
      <c r="E16" s="21">
        <f>Invulblad!D16</f>
        <v>0</v>
      </c>
      <c r="F16" s="4">
        <f t="shared" si="1"/>
        <v>0</v>
      </c>
      <c r="G16" s="21">
        <f>Invulblad!E16</f>
        <v>0</v>
      </c>
      <c r="H16" s="4">
        <f t="shared" si="3"/>
        <v>0</v>
      </c>
      <c r="I16" s="21">
        <f>Invulblad!F16</f>
        <v>0</v>
      </c>
      <c r="J16" s="4">
        <f t="shared" si="4"/>
        <v>0</v>
      </c>
      <c r="K16" s="21">
        <f>Invulblad!G16</f>
        <v>0</v>
      </c>
      <c r="L16" s="4">
        <f t="shared" si="5"/>
        <v>0</v>
      </c>
      <c r="M16" s="2" t="str">
        <f t="shared" si="6"/>
        <v>n.v.t.</v>
      </c>
      <c r="N16" s="22">
        <f t="shared" si="8"/>
        <v>0</v>
      </c>
      <c r="O16" s="23" t="str">
        <f t="shared" si="7"/>
        <v>n.v.t.</v>
      </c>
    </row>
    <row r="17" spans="1:15" hidden="1" x14ac:dyDescent="0.2">
      <c r="A17" s="30" t="str">
        <f>Invulblad!A17</f>
        <v>Machine 10</v>
      </c>
      <c r="B17" s="2">
        <f>Invulblad!B17</f>
        <v>0</v>
      </c>
      <c r="C17" s="21">
        <f>Invulblad!C17</f>
        <v>0</v>
      </c>
      <c r="D17" s="4">
        <f t="shared" si="0"/>
        <v>0</v>
      </c>
      <c r="E17" s="21">
        <f>Invulblad!D17</f>
        <v>0</v>
      </c>
      <c r="F17" s="4">
        <f t="shared" si="1"/>
        <v>0</v>
      </c>
      <c r="G17" s="21">
        <f>Invulblad!E17</f>
        <v>0</v>
      </c>
      <c r="H17" s="4">
        <f t="shared" si="3"/>
        <v>0</v>
      </c>
      <c r="I17" s="21">
        <f>Invulblad!F17</f>
        <v>0</v>
      </c>
      <c r="J17" s="4">
        <f t="shared" si="4"/>
        <v>0</v>
      </c>
      <c r="K17" s="21">
        <f>Invulblad!G17</f>
        <v>0</v>
      </c>
      <c r="L17" s="4">
        <f t="shared" si="5"/>
        <v>0</v>
      </c>
      <c r="M17" s="2" t="str">
        <f t="shared" si="6"/>
        <v>n.v.t.</v>
      </c>
      <c r="N17" s="22">
        <f t="shared" si="8"/>
        <v>0</v>
      </c>
      <c r="O17" s="23" t="str">
        <f t="shared" si="7"/>
        <v>n.v.t.</v>
      </c>
    </row>
    <row r="18" spans="1:15" ht="15" x14ac:dyDescent="0.2">
      <c r="A18" s="24" t="s">
        <v>22</v>
      </c>
      <c r="B18" s="25">
        <f>SUM(B8:B17)</f>
        <v>1</v>
      </c>
      <c r="C18" s="9"/>
      <c r="D18" s="9"/>
      <c r="E18" s="9"/>
      <c r="F18" s="83" t="str">
        <f>IF(B18=0,"",CONCATENATE("Totaal fictieve korting ",$K$3," ",$B$1," ",A6))</f>
        <v>Totaal fictieve korting P3 'Inzet duurzaam materieel' 1e contractjaar</v>
      </c>
      <c r="G18" s="84"/>
      <c r="H18" s="84"/>
      <c r="I18" s="84"/>
      <c r="J18" s="84"/>
      <c r="K18" s="84"/>
      <c r="L18" s="84"/>
      <c r="M18" s="85"/>
      <c r="N18" s="26" t="str">
        <f>IF(B18=0,0,IF($B$3=0,CONCATENATE($A$3," invullen"),IF(O18="geen 100%","geen 100%",SUM(N8:N17))))</f>
        <v>Inschrijfsom P3 invullen</v>
      </c>
      <c r="O18" s="23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</row>
    <row r="20" spans="1:15" x14ac:dyDescent="0.2">
      <c r="A20" s="72" t="str">
        <f>CONCATENATE("Percentage van de ",$A$3)</f>
        <v>Percentage van de Inschrijfsom P3</v>
      </c>
      <c r="B20" s="72"/>
      <c r="C20" s="5">
        <v>0.03</v>
      </c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</row>
    <row r="21" spans="1:15" x14ac:dyDescent="0.2">
      <c r="A21" s="28" t="s">
        <v>2</v>
      </c>
      <c r="B21" s="29">
        <f>$B$3*C20</f>
        <v>0</v>
      </c>
      <c r="C21" s="73" t="s">
        <v>3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9"/>
    </row>
    <row r="22" spans="1:15" ht="38.25" x14ac:dyDescent="0.2">
      <c r="A22" s="17" t="s">
        <v>23</v>
      </c>
      <c r="B22" s="67" t="s">
        <v>5</v>
      </c>
      <c r="C22" s="20" t="str">
        <f>$C$6</f>
        <v>Electrisch / H2</v>
      </c>
      <c r="D22" s="77" t="s">
        <v>7</v>
      </c>
      <c r="E22" s="20" t="str">
        <f>$E$6</f>
        <v>(Plug in) Hybride* met benzine</v>
      </c>
      <c r="F22" s="77" t="s">
        <v>7</v>
      </c>
      <c r="G22" s="20" t="str">
        <f>$G$6</f>
        <v>HVO100  / Bio-CNG</v>
      </c>
      <c r="H22" s="77" t="s">
        <v>7</v>
      </c>
      <c r="I22" s="20" t="str">
        <f>$I$6</f>
        <v>&gt;30HVO&lt;100 / BTL</v>
      </c>
      <c r="J22" s="77" t="s">
        <v>7</v>
      </c>
      <c r="K22" s="20" t="str">
        <f>$K$6</f>
        <v>Conventio-neel / overig</v>
      </c>
      <c r="L22" s="77" t="s">
        <v>7</v>
      </c>
      <c r="M22" s="67" t="str">
        <f>$M$6</f>
        <v>Totaal
duurzaam-
heidsper-
centage</v>
      </c>
      <c r="N22" s="67" t="s">
        <v>13</v>
      </c>
      <c r="O22" s="9"/>
    </row>
    <row r="23" spans="1:15" x14ac:dyDescent="0.2">
      <c r="A23" s="9"/>
      <c r="B23" s="68"/>
      <c r="C23" s="19">
        <f>$C$7</f>
        <v>1</v>
      </c>
      <c r="D23" s="78"/>
      <c r="E23" s="19">
        <f>$E$7</f>
        <v>0.45</v>
      </c>
      <c r="F23" s="78"/>
      <c r="G23" s="19">
        <f>$G$7</f>
        <v>1</v>
      </c>
      <c r="H23" s="78"/>
      <c r="I23" s="19">
        <f>$I$7</f>
        <v>0.25</v>
      </c>
      <c r="J23" s="78"/>
      <c r="K23" s="19">
        <f>$K$7</f>
        <v>0</v>
      </c>
      <c r="L23" s="78"/>
      <c r="M23" s="68"/>
      <c r="N23" s="68"/>
      <c r="O23" s="9"/>
    </row>
    <row r="24" spans="1:15" x14ac:dyDescent="0.2">
      <c r="A24" s="30" t="str">
        <f>Invulblad!A24</f>
        <v>werkbus</v>
      </c>
      <c r="B24" s="2">
        <f>Invulblad!B24</f>
        <v>0.2</v>
      </c>
      <c r="C24" s="21">
        <f>Invulblad!C24</f>
        <v>0</v>
      </c>
      <c r="D24" s="4">
        <f t="shared" ref="D24:D33" si="9">$B$21*$C$7*$B24*$C24</f>
        <v>0</v>
      </c>
      <c r="E24" s="21">
        <f>Invulblad!D24</f>
        <v>0</v>
      </c>
      <c r="F24" s="4">
        <f t="shared" ref="F24:F33" si="10">$B$21*$E$7*$B24*$E24</f>
        <v>0</v>
      </c>
      <c r="G24" s="21">
        <f>Invulblad!E24</f>
        <v>0</v>
      </c>
      <c r="H24" s="4">
        <f>$B$21*$G$7*$B24*$G24</f>
        <v>0</v>
      </c>
      <c r="I24" s="21">
        <f>Invulblad!F24</f>
        <v>0</v>
      </c>
      <c r="J24" s="4">
        <f>$B$21*$I$7*$B24*$I24</f>
        <v>0</v>
      </c>
      <c r="K24" s="21">
        <f>Invulblad!G24</f>
        <v>0</v>
      </c>
      <c r="L24" s="4">
        <f>$B$21*$K$7*$B24*$K24</f>
        <v>0</v>
      </c>
      <c r="M24" s="2">
        <f>IF(B24=0%,"n.v.t.",IF($B$21=0,M8,(C24*C$23)+(E24*E$23)+(G24*G$23)+(I24*I$23)+(K24*K$23)))</f>
        <v>0</v>
      </c>
      <c r="N24" s="22" t="str">
        <f t="shared" ref="N24:N26" si="11">IF(O24="geen 100%","geen 100%",SUM(D24+F24+H24+J24+L24))</f>
        <v>geen 100%</v>
      </c>
      <c r="O24" s="23" t="str">
        <f>IF(B24=0%,"n.v.t.",IF(SUM(C24+E24+G24+I24+K24)&lt;&gt;100%,"geen 100%","100% ingevuld"))</f>
        <v>geen 100%</v>
      </c>
    </row>
    <row r="25" spans="1:15" ht="25.5" x14ac:dyDescent="0.2">
      <c r="A25" s="30" t="str">
        <f>Invulblad!A25</f>
        <v>Hydaulische graafmachine met maaikorf</v>
      </c>
      <c r="B25" s="2">
        <f>Invulblad!B25</f>
        <v>0.2</v>
      </c>
      <c r="C25" s="21">
        <f>Invulblad!C25</f>
        <v>0</v>
      </c>
      <c r="D25" s="4">
        <f t="shared" si="9"/>
        <v>0</v>
      </c>
      <c r="E25" s="21">
        <f>Invulblad!D25</f>
        <v>0</v>
      </c>
      <c r="F25" s="4">
        <f t="shared" si="10"/>
        <v>0</v>
      </c>
      <c r="G25" s="21">
        <f>Invulblad!E25</f>
        <v>0</v>
      </c>
      <c r="H25" s="4">
        <f t="shared" ref="H25:H33" si="12">$B$21*$G$7*$B25*$G25</f>
        <v>0</v>
      </c>
      <c r="I25" s="21">
        <f>Invulblad!F25</f>
        <v>0</v>
      </c>
      <c r="J25" s="4">
        <f t="shared" ref="J25:J33" si="13">$B$21*$I$7*$B25*$I25</f>
        <v>0</v>
      </c>
      <c r="K25" s="21">
        <f>Invulblad!G25</f>
        <v>0</v>
      </c>
      <c r="L25" s="4">
        <f t="shared" ref="L25:L33" si="14">$B$21*$K$7*$B25*$K25</f>
        <v>0</v>
      </c>
      <c r="M25" s="2">
        <f t="shared" ref="M25:M33" si="15">IF(B25=0%,"n.v.t.",IF($B$21=0,M9,(C25*C$23)+(E25*E$23)+(G25*G$23)+(I25*I$23)+(K25*K$23)))</f>
        <v>0</v>
      </c>
      <c r="N25" s="22" t="str">
        <f t="shared" si="11"/>
        <v>geen 100%</v>
      </c>
      <c r="O25" s="23" t="str">
        <f>IF(B25=0%,"n.v.t.",IF(SUM(C25+E25+G25+I25+K25)&lt;&gt;100%,"geen 100%","100% ingevuld"))</f>
        <v>geen 100%</v>
      </c>
    </row>
    <row r="26" spans="1:15" x14ac:dyDescent="0.2">
      <c r="A26" s="30" t="str">
        <f>Invulblad!A26</f>
        <v>Tractor met maaikorf</v>
      </c>
      <c r="B26" s="2">
        <f>Invulblad!B26</f>
        <v>0.2</v>
      </c>
      <c r="C26" s="21">
        <f>Invulblad!C26</f>
        <v>0</v>
      </c>
      <c r="D26" s="4">
        <f t="shared" si="9"/>
        <v>0</v>
      </c>
      <c r="E26" s="21">
        <f>Invulblad!D26</f>
        <v>0</v>
      </c>
      <c r="F26" s="4">
        <f t="shared" si="10"/>
        <v>0</v>
      </c>
      <c r="G26" s="21">
        <f>Invulblad!E26</f>
        <v>0</v>
      </c>
      <c r="H26" s="4">
        <f t="shared" si="12"/>
        <v>0</v>
      </c>
      <c r="I26" s="21">
        <f>Invulblad!F26</f>
        <v>0</v>
      </c>
      <c r="J26" s="4">
        <f t="shared" si="13"/>
        <v>0</v>
      </c>
      <c r="K26" s="21">
        <f>Invulblad!G26</f>
        <v>0</v>
      </c>
      <c r="L26" s="4">
        <f t="shared" si="14"/>
        <v>0</v>
      </c>
      <c r="M26" s="2">
        <f t="shared" si="15"/>
        <v>0</v>
      </c>
      <c r="N26" s="22" t="str">
        <f t="shared" si="11"/>
        <v>geen 100%</v>
      </c>
      <c r="O26" s="23" t="str">
        <f t="shared" ref="O26:O33" si="16">IF(B26=0%,"n.v.t.",IF(SUM(C26+E26+G26+I26+K26)&lt;&gt;100%,"geen 100%","100% ingevuld"))</f>
        <v>geen 100%</v>
      </c>
    </row>
    <row r="27" spans="1:15" ht="25.5" x14ac:dyDescent="0.2">
      <c r="A27" s="30" t="str">
        <f>Invulblad!A27</f>
        <v>maaizuigcombinatie incl. arm</v>
      </c>
      <c r="B27" s="2">
        <f>Invulblad!B27</f>
        <v>0.1</v>
      </c>
      <c r="C27" s="21">
        <f>Invulblad!C27</f>
        <v>0</v>
      </c>
      <c r="D27" s="4">
        <f t="shared" si="9"/>
        <v>0</v>
      </c>
      <c r="E27" s="21">
        <f>Invulblad!D27</f>
        <v>0</v>
      </c>
      <c r="F27" s="4">
        <f t="shared" si="10"/>
        <v>0</v>
      </c>
      <c r="G27" s="21">
        <f>Invulblad!E27</f>
        <v>0</v>
      </c>
      <c r="H27" s="4">
        <f t="shared" si="12"/>
        <v>0</v>
      </c>
      <c r="I27" s="21">
        <f>Invulblad!F27</f>
        <v>0</v>
      </c>
      <c r="J27" s="4">
        <f t="shared" si="13"/>
        <v>0</v>
      </c>
      <c r="K27" s="21">
        <f>Invulblad!G27</f>
        <v>0</v>
      </c>
      <c r="L27" s="4">
        <f t="shared" si="14"/>
        <v>0</v>
      </c>
      <c r="M27" s="2">
        <f t="shared" si="15"/>
        <v>0</v>
      </c>
      <c r="N27" s="22" t="str">
        <f>IF(O27="geen 100%","geen 100%",SUM(D27+F27+H27+J27+L27))</f>
        <v>geen 100%</v>
      </c>
      <c r="O27" s="23" t="str">
        <f t="shared" si="16"/>
        <v>geen 100%</v>
      </c>
    </row>
    <row r="28" spans="1:15" ht="25.5" x14ac:dyDescent="0.2">
      <c r="A28" s="30" t="str">
        <f>Invulblad!A28</f>
        <v>Hydraulische graafmachine 5 ton</v>
      </c>
      <c r="B28" s="2">
        <f>Invulblad!B28</f>
        <v>0.1</v>
      </c>
      <c r="C28" s="21">
        <f>Invulblad!C28</f>
        <v>0</v>
      </c>
      <c r="D28" s="4">
        <f t="shared" si="9"/>
        <v>0</v>
      </c>
      <c r="E28" s="21">
        <f>Invulblad!D28</f>
        <v>0</v>
      </c>
      <c r="F28" s="4">
        <f t="shared" si="10"/>
        <v>0</v>
      </c>
      <c r="G28" s="21">
        <f>Invulblad!E28</f>
        <v>0</v>
      </c>
      <c r="H28" s="4">
        <f t="shared" si="12"/>
        <v>0</v>
      </c>
      <c r="I28" s="21">
        <f>Invulblad!F28</f>
        <v>0</v>
      </c>
      <c r="J28" s="4">
        <f t="shared" si="13"/>
        <v>0</v>
      </c>
      <c r="K28" s="21">
        <f>Invulblad!G28</f>
        <v>0</v>
      </c>
      <c r="L28" s="4">
        <f t="shared" si="14"/>
        <v>0</v>
      </c>
      <c r="M28" s="2">
        <f t="shared" si="15"/>
        <v>0</v>
      </c>
      <c r="N28" s="22" t="str">
        <f t="shared" ref="N28:N33" si="17">IF(O28="geen 100%","geen 100%",SUM(D28+F28+H28+J28+L28))</f>
        <v>geen 100%</v>
      </c>
      <c r="O28" s="23" t="str">
        <f t="shared" si="16"/>
        <v>geen 100%</v>
      </c>
    </row>
    <row r="29" spans="1:15" x14ac:dyDescent="0.2">
      <c r="A29" s="30" t="str">
        <f>Invulblad!A29</f>
        <v xml:space="preserve">Bosmaaier </v>
      </c>
      <c r="B29" s="2">
        <f>Invulblad!B29</f>
        <v>0.15</v>
      </c>
      <c r="C29" s="21">
        <f>Invulblad!C29</f>
        <v>0</v>
      </c>
      <c r="D29" s="4">
        <f t="shared" si="9"/>
        <v>0</v>
      </c>
      <c r="E29" s="21">
        <f>Invulblad!D29</f>
        <v>0</v>
      </c>
      <c r="F29" s="4">
        <f t="shared" si="10"/>
        <v>0</v>
      </c>
      <c r="G29" s="21">
        <f>Invulblad!E29</f>
        <v>0</v>
      </c>
      <c r="H29" s="4">
        <f t="shared" si="12"/>
        <v>0</v>
      </c>
      <c r="I29" s="21">
        <f>Invulblad!F29</f>
        <v>0</v>
      </c>
      <c r="J29" s="4">
        <f t="shared" si="13"/>
        <v>0</v>
      </c>
      <c r="K29" s="21">
        <f>Invulblad!G29</f>
        <v>0</v>
      </c>
      <c r="L29" s="4">
        <f t="shared" si="14"/>
        <v>0</v>
      </c>
      <c r="M29" s="2">
        <f t="shared" si="15"/>
        <v>0</v>
      </c>
      <c r="N29" s="22" t="str">
        <f t="shared" si="17"/>
        <v>geen 100%</v>
      </c>
      <c r="O29" s="23" t="str">
        <f t="shared" si="16"/>
        <v>geen 100%</v>
      </c>
    </row>
    <row r="30" spans="1:15" x14ac:dyDescent="0.2">
      <c r="A30" s="30" t="str">
        <f>Invulblad!A30</f>
        <v>Maaiboot</v>
      </c>
      <c r="B30" s="2">
        <f>Invulblad!B30</f>
        <v>0.05</v>
      </c>
      <c r="C30" s="21">
        <f>Invulblad!C30</f>
        <v>0</v>
      </c>
      <c r="D30" s="4">
        <f t="shared" si="9"/>
        <v>0</v>
      </c>
      <c r="E30" s="21">
        <f>Invulblad!D30</f>
        <v>0</v>
      </c>
      <c r="F30" s="4">
        <f t="shared" si="10"/>
        <v>0</v>
      </c>
      <c r="G30" s="21">
        <f>Invulblad!E30</f>
        <v>0</v>
      </c>
      <c r="H30" s="4">
        <f t="shared" si="12"/>
        <v>0</v>
      </c>
      <c r="I30" s="21">
        <f>Invulblad!F30</f>
        <v>0</v>
      </c>
      <c r="J30" s="4">
        <f t="shared" si="13"/>
        <v>0</v>
      </c>
      <c r="K30" s="21">
        <f>Invulblad!G30</f>
        <v>0</v>
      </c>
      <c r="L30" s="4">
        <f t="shared" si="14"/>
        <v>0</v>
      </c>
      <c r="M30" s="2">
        <f t="shared" si="15"/>
        <v>0</v>
      </c>
      <c r="N30" s="22" t="str">
        <f t="shared" si="17"/>
        <v>geen 100%</v>
      </c>
      <c r="O30" s="23" t="str">
        <f t="shared" si="16"/>
        <v>geen 100%</v>
      </c>
    </row>
    <row r="31" spans="1:15" hidden="1" x14ac:dyDescent="0.2">
      <c r="A31" s="30" t="str">
        <f>Invulblad!A31</f>
        <v>Machine 8</v>
      </c>
      <c r="B31" s="2">
        <f>Invulblad!B31</f>
        <v>0</v>
      </c>
      <c r="C31" s="21">
        <f>Invulblad!C31</f>
        <v>0</v>
      </c>
      <c r="D31" s="4">
        <f t="shared" si="9"/>
        <v>0</v>
      </c>
      <c r="E31" s="21">
        <f>Invulblad!D31</f>
        <v>0</v>
      </c>
      <c r="F31" s="4">
        <f t="shared" si="10"/>
        <v>0</v>
      </c>
      <c r="G31" s="21">
        <f>Invulblad!E31</f>
        <v>0</v>
      </c>
      <c r="H31" s="4">
        <f t="shared" si="12"/>
        <v>0</v>
      </c>
      <c r="I31" s="21">
        <f>Invulblad!F31</f>
        <v>0</v>
      </c>
      <c r="J31" s="4">
        <f t="shared" si="13"/>
        <v>0</v>
      </c>
      <c r="K31" s="21">
        <f>Invulblad!G31</f>
        <v>0</v>
      </c>
      <c r="L31" s="4">
        <f t="shared" si="14"/>
        <v>0</v>
      </c>
      <c r="M31" s="2" t="str">
        <f t="shared" si="15"/>
        <v>n.v.t.</v>
      </c>
      <c r="N31" s="22">
        <f t="shared" si="17"/>
        <v>0</v>
      </c>
      <c r="O31" s="23" t="str">
        <f t="shared" si="16"/>
        <v>n.v.t.</v>
      </c>
    </row>
    <row r="32" spans="1:15" hidden="1" x14ac:dyDescent="0.2">
      <c r="A32" s="30" t="str">
        <f>Invulblad!A32</f>
        <v>Machine 9</v>
      </c>
      <c r="B32" s="2">
        <f>Invulblad!B32</f>
        <v>0</v>
      </c>
      <c r="C32" s="21">
        <f>Invulblad!C32</f>
        <v>0</v>
      </c>
      <c r="D32" s="4">
        <f t="shared" si="9"/>
        <v>0</v>
      </c>
      <c r="E32" s="21">
        <f>Invulblad!D32</f>
        <v>0</v>
      </c>
      <c r="F32" s="4">
        <f t="shared" si="10"/>
        <v>0</v>
      </c>
      <c r="G32" s="21">
        <f>Invulblad!E32</f>
        <v>0</v>
      </c>
      <c r="H32" s="4">
        <f t="shared" si="12"/>
        <v>0</v>
      </c>
      <c r="I32" s="21">
        <f>Invulblad!F32</f>
        <v>0</v>
      </c>
      <c r="J32" s="4">
        <f t="shared" si="13"/>
        <v>0</v>
      </c>
      <c r="K32" s="21">
        <f>Invulblad!G32</f>
        <v>0</v>
      </c>
      <c r="L32" s="4">
        <f t="shared" si="14"/>
        <v>0</v>
      </c>
      <c r="M32" s="2" t="str">
        <f t="shared" si="15"/>
        <v>n.v.t.</v>
      </c>
      <c r="N32" s="22">
        <f t="shared" si="17"/>
        <v>0</v>
      </c>
      <c r="O32" s="23" t="str">
        <f t="shared" si="16"/>
        <v>n.v.t.</v>
      </c>
    </row>
    <row r="33" spans="1:15" hidden="1" x14ac:dyDescent="0.2">
      <c r="A33" s="30" t="str">
        <f>Invulblad!A33</f>
        <v>Machine 10</v>
      </c>
      <c r="B33" s="2">
        <f>Invulblad!B33</f>
        <v>0</v>
      </c>
      <c r="C33" s="21">
        <f>Invulblad!C33</f>
        <v>0</v>
      </c>
      <c r="D33" s="4">
        <f t="shared" si="9"/>
        <v>0</v>
      </c>
      <c r="E33" s="21">
        <f>Invulblad!D33</f>
        <v>0</v>
      </c>
      <c r="F33" s="4">
        <f t="shared" si="10"/>
        <v>0</v>
      </c>
      <c r="G33" s="21">
        <f>Invulblad!E33</f>
        <v>0</v>
      </c>
      <c r="H33" s="4">
        <f t="shared" si="12"/>
        <v>0</v>
      </c>
      <c r="I33" s="21">
        <f>Invulblad!F33</f>
        <v>0</v>
      </c>
      <c r="J33" s="4">
        <f t="shared" si="13"/>
        <v>0</v>
      </c>
      <c r="K33" s="21">
        <f>Invulblad!G33</f>
        <v>0</v>
      </c>
      <c r="L33" s="4">
        <f t="shared" si="14"/>
        <v>0</v>
      </c>
      <c r="M33" s="2" t="str">
        <f t="shared" si="15"/>
        <v>n.v.t.</v>
      </c>
      <c r="N33" s="22">
        <f t="shared" si="17"/>
        <v>0</v>
      </c>
      <c r="O33" s="23" t="str">
        <f t="shared" si="16"/>
        <v>n.v.t.</v>
      </c>
    </row>
    <row r="34" spans="1:15" ht="15" x14ac:dyDescent="0.2">
      <c r="A34" s="24" t="s">
        <v>22</v>
      </c>
      <c r="B34" s="25">
        <f>SUM(B24:B33)</f>
        <v>1</v>
      </c>
      <c r="C34" s="9"/>
      <c r="D34" s="9"/>
      <c r="E34" s="9"/>
      <c r="F34" s="83" t="str">
        <f>IF(B34=0,"",CONCATENATE("Totaal fictieve korting ",$K$3," ",$B$1," ",A22))</f>
        <v>Totaal fictieve korting P3 'Inzet duurzaam materieel' 2e contractjaar</v>
      </c>
      <c r="G34" s="84"/>
      <c r="H34" s="84"/>
      <c r="I34" s="84"/>
      <c r="J34" s="84"/>
      <c r="K34" s="84"/>
      <c r="L34" s="84"/>
      <c r="M34" s="85"/>
      <c r="N34" s="26" t="str">
        <f>IF(B34=0,0,IF($B$3=0,CONCATENATE($A$3," invullen"),IF(O34="geen 100%","geen 100%",SUM(N24:N33))))</f>
        <v>Inschrijfsom P3 invullen</v>
      </c>
      <c r="O34" s="23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86" t="str">
        <f>CONCATENATE("Percentage van de ",$A$3)</f>
        <v>Percentage van de Inschrijfsom P3</v>
      </c>
      <c r="B36" s="87"/>
      <c r="C36" s="5">
        <v>0.02</v>
      </c>
      <c r="D36" s="27"/>
      <c r="E36" s="27"/>
      <c r="F36" s="27"/>
      <c r="G36" s="27"/>
      <c r="H36" s="27"/>
      <c r="I36" s="27"/>
      <c r="J36" s="27"/>
      <c r="K36" s="9"/>
      <c r="L36" s="9"/>
      <c r="M36" s="9"/>
      <c r="N36" s="9"/>
      <c r="O36" s="9"/>
    </row>
    <row r="37" spans="1:15" x14ac:dyDescent="0.2">
      <c r="A37" s="28" t="s">
        <v>2</v>
      </c>
      <c r="B37" s="29">
        <f>$B$3*C36</f>
        <v>0</v>
      </c>
      <c r="C37" s="73" t="s">
        <v>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9"/>
    </row>
    <row r="38" spans="1:15" ht="38.25" x14ac:dyDescent="0.2">
      <c r="A38" s="17" t="s">
        <v>24</v>
      </c>
      <c r="B38" s="67" t="s">
        <v>5</v>
      </c>
      <c r="C38" s="20" t="str">
        <f>$C$6</f>
        <v>Electrisch / H2</v>
      </c>
      <c r="D38" s="77" t="s">
        <v>7</v>
      </c>
      <c r="E38" s="20" t="str">
        <f>$E$6</f>
        <v>(Plug in) Hybride* met benzine</v>
      </c>
      <c r="F38" s="77" t="s">
        <v>7</v>
      </c>
      <c r="G38" s="20" t="str">
        <f>$G$6</f>
        <v>HVO100  / Bio-CNG</v>
      </c>
      <c r="H38" s="77" t="s">
        <v>7</v>
      </c>
      <c r="I38" s="20" t="str">
        <f>$I$6</f>
        <v>&gt;30HVO&lt;100 / BTL</v>
      </c>
      <c r="J38" s="77" t="s">
        <v>7</v>
      </c>
      <c r="K38" s="20" t="str">
        <f>$K$6</f>
        <v>Conventio-neel / overig</v>
      </c>
      <c r="L38" s="77" t="s">
        <v>7</v>
      </c>
      <c r="M38" s="67" t="str">
        <f>$M$6</f>
        <v>Totaal
duurzaam-
heidsper-
centage</v>
      </c>
      <c r="N38" s="67" t="s">
        <v>13</v>
      </c>
      <c r="O38" s="9"/>
    </row>
    <row r="39" spans="1:15" x14ac:dyDescent="0.2">
      <c r="A39" s="9"/>
      <c r="B39" s="68"/>
      <c r="C39" s="19">
        <f>$C$7</f>
        <v>1</v>
      </c>
      <c r="D39" s="78"/>
      <c r="E39" s="19">
        <f>$E$7</f>
        <v>0.45</v>
      </c>
      <c r="F39" s="78"/>
      <c r="G39" s="19">
        <f>$G$7</f>
        <v>1</v>
      </c>
      <c r="H39" s="78"/>
      <c r="I39" s="19">
        <f>$I$7</f>
        <v>0.25</v>
      </c>
      <c r="J39" s="78"/>
      <c r="K39" s="19">
        <f>$K$7</f>
        <v>0</v>
      </c>
      <c r="L39" s="78"/>
      <c r="M39" s="68"/>
      <c r="N39" s="68"/>
      <c r="O39" s="9"/>
    </row>
    <row r="40" spans="1:15" x14ac:dyDescent="0.2">
      <c r="A40" s="30" t="str">
        <f>Invulblad!A40</f>
        <v>werkbus</v>
      </c>
      <c r="B40" s="2">
        <f>Invulblad!B40</f>
        <v>0.2</v>
      </c>
      <c r="C40" s="21">
        <f>Invulblad!C40</f>
        <v>0</v>
      </c>
      <c r="D40" s="4">
        <f>$B$37*$C$7*$B40*$C40</f>
        <v>0</v>
      </c>
      <c r="E40" s="21">
        <f>Invulblad!D40</f>
        <v>0</v>
      </c>
      <c r="F40" s="4">
        <f>$B$37*$E$7*$B40*$E40</f>
        <v>0</v>
      </c>
      <c r="G40" s="21">
        <f>Invulblad!E40</f>
        <v>0</v>
      </c>
      <c r="H40" s="4">
        <f>$B$37*$G$7*$B40*$G40</f>
        <v>0</v>
      </c>
      <c r="I40" s="21">
        <f>Invulblad!F40</f>
        <v>0</v>
      </c>
      <c r="J40" s="4">
        <f>$B$37*$I$7*$B40*$I40</f>
        <v>0</v>
      </c>
      <c r="K40" s="21">
        <f>Invulblad!G40</f>
        <v>0</v>
      </c>
      <c r="L40" s="4">
        <f>$B$37*$K$7*$B40*$K40</f>
        <v>0</v>
      </c>
      <c r="M40" s="2">
        <f>IF(B40=0%,"n.v.t.",IF($C$36=0,M24,(C40*C$39)+(E40*E$39)+(G40*G$39)+(I40*I$39)+(K40*K$39)))</f>
        <v>0</v>
      </c>
      <c r="N40" s="22" t="str">
        <f t="shared" ref="N40:N42" si="18">IF(O40="geen 100%","geen 100%",SUM(D40+F40+H40+J40+L40))</f>
        <v>geen 100%</v>
      </c>
      <c r="O40" s="23" t="str">
        <f>IF(B40=0%,"n.v.t.",IF(SUM(C40+E40+G40+I40+K40)&lt;&gt;100%,"geen 100%","100% ingevuld"))</f>
        <v>geen 100%</v>
      </c>
    </row>
    <row r="41" spans="1:15" ht="25.5" x14ac:dyDescent="0.2">
      <c r="A41" s="30" t="str">
        <f>Invulblad!A41</f>
        <v>Hydaulische graafmachine met maaikorf</v>
      </c>
      <c r="B41" s="2">
        <f>Invulblad!B41</f>
        <v>0.2</v>
      </c>
      <c r="C41" s="21">
        <f>Invulblad!C41</f>
        <v>0</v>
      </c>
      <c r="D41" s="4">
        <f t="shared" ref="D41:D49" si="19">$B$37*$C$7*$B41*$C41</f>
        <v>0</v>
      </c>
      <c r="E41" s="21">
        <f>Invulblad!D41</f>
        <v>0</v>
      </c>
      <c r="F41" s="4">
        <f t="shared" ref="F41:F49" si="20">$B$37*$E$7*$B41*$E41</f>
        <v>0</v>
      </c>
      <c r="G41" s="21">
        <f>Invulblad!E41</f>
        <v>0</v>
      </c>
      <c r="H41" s="4">
        <f t="shared" ref="H41:H49" si="21">$B$37*$G$7*$B41*$G41</f>
        <v>0</v>
      </c>
      <c r="I41" s="21">
        <f>Invulblad!F41</f>
        <v>0</v>
      </c>
      <c r="J41" s="4">
        <f t="shared" ref="J41:J49" si="22">$B$37*$I$7*$B41*$I41</f>
        <v>0</v>
      </c>
      <c r="K41" s="21">
        <f>Invulblad!G41</f>
        <v>0</v>
      </c>
      <c r="L41" s="4">
        <f t="shared" ref="L41:L49" si="23">$B$37*$K$7*$B41*$K41</f>
        <v>0</v>
      </c>
      <c r="M41" s="2">
        <f t="shared" ref="M41:M49" si="24">IF(B41=0%,"n.v.t.",IF($C$36=0,M25,(C41*C$39)+(E41*E$39)+(G41*G$39)+(I41*I$39)+(K41*K$39)))</f>
        <v>0</v>
      </c>
      <c r="N41" s="22" t="str">
        <f t="shared" si="18"/>
        <v>geen 100%</v>
      </c>
      <c r="O41" s="23" t="str">
        <f>IF(B41=0%,"n.v.t.",IF(SUM(C41+E41+G41+I41+K41)&lt;&gt;100%,"geen 100%","100% ingevuld"))</f>
        <v>geen 100%</v>
      </c>
    </row>
    <row r="42" spans="1:15" x14ac:dyDescent="0.2">
      <c r="A42" s="30" t="str">
        <f>Invulblad!A42</f>
        <v>Tractor met maaikorf</v>
      </c>
      <c r="B42" s="2">
        <f>Invulblad!B42</f>
        <v>0.2</v>
      </c>
      <c r="C42" s="21">
        <f>Invulblad!C42</f>
        <v>0</v>
      </c>
      <c r="D42" s="4">
        <f t="shared" si="19"/>
        <v>0</v>
      </c>
      <c r="E42" s="21">
        <f>Invulblad!D42</f>
        <v>0</v>
      </c>
      <c r="F42" s="4">
        <f t="shared" si="20"/>
        <v>0</v>
      </c>
      <c r="G42" s="21">
        <f>Invulblad!E42</f>
        <v>0</v>
      </c>
      <c r="H42" s="4">
        <f t="shared" si="21"/>
        <v>0</v>
      </c>
      <c r="I42" s="21">
        <f>Invulblad!F42</f>
        <v>0</v>
      </c>
      <c r="J42" s="4">
        <f t="shared" si="22"/>
        <v>0</v>
      </c>
      <c r="K42" s="21">
        <f>Invulblad!G42</f>
        <v>0</v>
      </c>
      <c r="L42" s="4">
        <f t="shared" si="23"/>
        <v>0</v>
      </c>
      <c r="M42" s="2">
        <f t="shared" si="24"/>
        <v>0</v>
      </c>
      <c r="N42" s="22" t="str">
        <f t="shared" si="18"/>
        <v>geen 100%</v>
      </c>
      <c r="O42" s="23" t="str">
        <f t="shared" ref="O42:O49" si="25">IF(B42=0%,"n.v.t.",IF(SUM(C42+E42+G42+I42+K42)&lt;&gt;100%,"geen 100%","100% ingevuld"))</f>
        <v>geen 100%</v>
      </c>
    </row>
    <row r="43" spans="1:15" ht="25.5" x14ac:dyDescent="0.2">
      <c r="A43" s="30" t="str">
        <f>Invulblad!A43</f>
        <v>maaizuigcombinatie incl. arm</v>
      </c>
      <c r="B43" s="2">
        <f>Invulblad!B43</f>
        <v>0.1</v>
      </c>
      <c r="C43" s="21">
        <f>Invulblad!C43</f>
        <v>0</v>
      </c>
      <c r="D43" s="4">
        <f t="shared" si="19"/>
        <v>0</v>
      </c>
      <c r="E43" s="21">
        <f>Invulblad!D43</f>
        <v>0</v>
      </c>
      <c r="F43" s="4">
        <f t="shared" si="20"/>
        <v>0</v>
      </c>
      <c r="G43" s="21">
        <f>Invulblad!E43</f>
        <v>0</v>
      </c>
      <c r="H43" s="4">
        <f t="shared" si="21"/>
        <v>0</v>
      </c>
      <c r="I43" s="21">
        <f>Invulblad!F43</f>
        <v>0</v>
      </c>
      <c r="J43" s="4">
        <f t="shared" si="22"/>
        <v>0</v>
      </c>
      <c r="K43" s="21">
        <f>Invulblad!G43</f>
        <v>0</v>
      </c>
      <c r="L43" s="4">
        <f t="shared" si="23"/>
        <v>0</v>
      </c>
      <c r="M43" s="2">
        <f t="shared" si="24"/>
        <v>0</v>
      </c>
      <c r="N43" s="22" t="str">
        <f>IF(O43="geen 100%","geen 100%",SUM(D43+F43+H43+J43+L43))</f>
        <v>geen 100%</v>
      </c>
      <c r="O43" s="23" t="str">
        <f t="shared" si="25"/>
        <v>geen 100%</v>
      </c>
    </row>
    <row r="44" spans="1:15" ht="25.5" x14ac:dyDescent="0.2">
      <c r="A44" s="30" t="str">
        <f>Invulblad!A44</f>
        <v>Hydraulische graafmachine 5 ton</v>
      </c>
      <c r="B44" s="2">
        <f>Invulblad!B44</f>
        <v>0.1</v>
      </c>
      <c r="C44" s="21">
        <f>Invulblad!C44</f>
        <v>0</v>
      </c>
      <c r="D44" s="4">
        <f t="shared" si="19"/>
        <v>0</v>
      </c>
      <c r="E44" s="21">
        <f>Invulblad!D44</f>
        <v>0</v>
      </c>
      <c r="F44" s="4">
        <f t="shared" si="20"/>
        <v>0</v>
      </c>
      <c r="G44" s="21">
        <f>Invulblad!E44</f>
        <v>0</v>
      </c>
      <c r="H44" s="4">
        <f t="shared" si="21"/>
        <v>0</v>
      </c>
      <c r="I44" s="21">
        <f>Invulblad!F44</f>
        <v>0</v>
      </c>
      <c r="J44" s="4">
        <f t="shared" si="22"/>
        <v>0</v>
      </c>
      <c r="K44" s="21">
        <f>Invulblad!G44</f>
        <v>0</v>
      </c>
      <c r="L44" s="4">
        <f t="shared" si="23"/>
        <v>0</v>
      </c>
      <c r="M44" s="2">
        <f t="shared" si="24"/>
        <v>0</v>
      </c>
      <c r="N44" s="22" t="str">
        <f t="shared" ref="N44:N49" si="26">IF(O44="geen 100%","geen 100%",SUM(D44+F44+H44+J44+L44))</f>
        <v>geen 100%</v>
      </c>
      <c r="O44" s="23" t="str">
        <f t="shared" si="25"/>
        <v>geen 100%</v>
      </c>
    </row>
    <row r="45" spans="1:15" x14ac:dyDescent="0.2">
      <c r="A45" s="30" t="str">
        <f>Invulblad!A45</f>
        <v xml:space="preserve">Bosmaaier </v>
      </c>
      <c r="B45" s="2">
        <f>Invulblad!B45</f>
        <v>0.15</v>
      </c>
      <c r="C45" s="21">
        <f>Invulblad!C45</f>
        <v>0</v>
      </c>
      <c r="D45" s="4">
        <f t="shared" si="19"/>
        <v>0</v>
      </c>
      <c r="E45" s="21">
        <f>Invulblad!D45</f>
        <v>0</v>
      </c>
      <c r="F45" s="4">
        <f t="shared" si="20"/>
        <v>0</v>
      </c>
      <c r="G45" s="21">
        <f>Invulblad!E45</f>
        <v>0</v>
      </c>
      <c r="H45" s="4">
        <f t="shared" si="21"/>
        <v>0</v>
      </c>
      <c r="I45" s="21">
        <f>Invulblad!F45</f>
        <v>0</v>
      </c>
      <c r="J45" s="4">
        <f t="shared" si="22"/>
        <v>0</v>
      </c>
      <c r="K45" s="21">
        <f>Invulblad!G45</f>
        <v>0</v>
      </c>
      <c r="L45" s="4">
        <f t="shared" si="23"/>
        <v>0</v>
      </c>
      <c r="M45" s="2">
        <f t="shared" si="24"/>
        <v>0</v>
      </c>
      <c r="N45" s="22" t="str">
        <f t="shared" si="26"/>
        <v>geen 100%</v>
      </c>
      <c r="O45" s="23" t="str">
        <f t="shared" si="25"/>
        <v>geen 100%</v>
      </c>
    </row>
    <row r="46" spans="1:15" x14ac:dyDescent="0.2">
      <c r="A46" s="30" t="str">
        <f>Invulblad!A46</f>
        <v>Maaiboot</v>
      </c>
      <c r="B46" s="2">
        <f>Invulblad!B46</f>
        <v>0.05</v>
      </c>
      <c r="C46" s="21">
        <f>Invulblad!C46</f>
        <v>0</v>
      </c>
      <c r="D46" s="4">
        <f t="shared" si="19"/>
        <v>0</v>
      </c>
      <c r="E46" s="21">
        <f>Invulblad!D46</f>
        <v>0</v>
      </c>
      <c r="F46" s="4">
        <f t="shared" si="20"/>
        <v>0</v>
      </c>
      <c r="G46" s="21">
        <f>Invulblad!E46</f>
        <v>0</v>
      </c>
      <c r="H46" s="4">
        <f t="shared" si="21"/>
        <v>0</v>
      </c>
      <c r="I46" s="21">
        <f>Invulblad!F46</f>
        <v>0</v>
      </c>
      <c r="J46" s="4">
        <f t="shared" si="22"/>
        <v>0</v>
      </c>
      <c r="K46" s="21">
        <f>Invulblad!G46</f>
        <v>0</v>
      </c>
      <c r="L46" s="4">
        <f t="shared" si="23"/>
        <v>0</v>
      </c>
      <c r="M46" s="2">
        <f t="shared" si="24"/>
        <v>0</v>
      </c>
      <c r="N46" s="22" t="str">
        <f t="shared" si="26"/>
        <v>geen 100%</v>
      </c>
      <c r="O46" s="23" t="str">
        <f t="shared" si="25"/>
        <v>geen 100%</v>
      </c>
    </row>
    <row r="47" spans="1:15" hidden="1" x14ac:dyDescent="0.2">
      <c r="A47" s="30" t="str">
        <f>Invulblad!A47</f>
        <v>Machine 8</v>
      </c>
      <c r="B47" s="2">
        <f>Invulblad!B47</f>
        <v>0</v>
      </c>
      <c r="C47" s="21">
        <f>Invulblad!C47</f>
        <v>0</v>
      </c>
      <c r="D47" s="4">
        <f t="shared" si="19"/>
        <v>0</v>
      </c>
      <c r="E47" s="21">
        <f>Invulblad!D47</f>
        <v>0</v>
      </c>
      <c r="F47" s="4">
        <f t="shared" si="20"/>
        <v>0</v>
      </c>
      <c r="G47" s="21">
        <f>Invulblad!E47</f>
        <v>0</v>
      </c>
      <c r="H47" s="4">
        <f t="shared" si="21"/>
        <v>0</v>
      </c>
      <c r="I47" s="21">
        <f>Invulblad!F47</f>
        <v>0</v>
      </c>
      <c r="J47" s="4">
        <f t="shared" si="22"/>
        <v>0</v>
      </c>
      <c r="K47" s="21">
        <f>Invulblad!G47</f>
        <v>0</v>
      </c>
      <c r="L47" s="4">
        <f t="shared" si="23"/>
        <v>0</v>
      </c>
      <c r="M47" s="2" t="str">
        <f t="shared" si="24"/>
        <v>n.v.t.</v>
      </c>
      <c r="N47" s="22">
        <f t="shared" si="26"/>
        <v>0</v>
      </c>
      <c r="O47" s="23" t="str">
        <f t="shared" si="25"/>
        <v>n.v.t.</v>
      </c>
    </row>
    <row r="48" spans="1:15" hidden="1" x14ac:dyDescent="0.2">
      <c r="A48" s="30" t="str">
        <f>Invulblad!A48</f>
        <v>Machine 9</v>
      </c>
      <c r="B48" s="2">
        <f>Invulblad!B48</f>
        <v>0</v>
      </c>
      <c r="C48" s="21">
        <f>Invulblad!C48</f>
        <v>0</v>
      </c>
      <c r="D48" s="4">
        <f t="shared" si="19"/>
        <v>0</v>
      </c>
      <c r="E48" s="21">
        <f>Invulblad!D48</f>
        <v>0</v>
      </c>
      <c r="F48" s="4">
        <f t="shared" si="20"/>
        <v>0</v>
      </c>
      <c r="G48" s="21">
        <f>Invulblad!E48</f>
        <v>0</v>
      </c>
      <c r="H48" s="4">
        <f t="shared" si="21"/>
        <v>0</v>
      </c>
      <c r="I48" s="21">
        <f>Invulblad!F48</f>
        <v>0</v>
      </c>
      <c r="J48" s="4">
        <f t="shared" si="22"/>
        <v>0</v>
      </c>
      <c r="K48" s="21">
        <f>Invulblad!G48</f>
        <v>0</v>
      </c>
      <c r="L48" s="4">
        <f t="shared" si="23"/>
        <v>0</v>
      </c>
      <c r="M48" s="2" t="str">
        <f t="shared" si="24"/>
        <v>n.v.t.</v>
      </c>
      <c r="N48" s="22">
        <f t="shared" si="26"/>
        <v>0</v>
      </c>
      <c r="O48" s="23" t="str">
        <f t="shared" si="25"/>
        <v>n.v.t.</v>
      </c>
    </row>
    <row r="49" spans="1:15" hidden="1" x14ac:dyDescent="0.2">
      <c r="A49" s="30" t="str">
        <f>Invulblad!A49</f>
        <v>Machine 10</v>
      </c>
      <c r="B49" s="2">
        <f>Invulblad!B49</f>
        <v>0</v>
      </c>
      <c r="C49" s="21">
        <f>Invulblad!C49</f>
        <v>0</v>
      </c>
      <c r="D49" s="4">
        <f t="shared" si="19"/>
        <v>0</v>
      </c>
      <c r="E49" s="21">
        <f>Invulblad!D49</f>
        <v>0</v>
      </c>
      <c r="F49" s="4">
        <f t="shared" si="20"/>
        <v>0</v>
      </c>
      <c r="G49" s="21">
        <f>Invulblad!E49</f>
        <v>0</v>
      </c>
      <c r="H49" s="4">
        <f t="shared" si="21"/>
        <v>0</v>
      </c>
      <c r="I49" s="21">
        <f>Invulblad!F49</f>
        <v>0</v>
      </c>
      <c r="J49" s="4">
        <f t="shared" si="22"/>
        <v>0</v>
      </c>
      <c r="K49" s="21">
        <f>Invulblad!G49</f>
        <v>0</v>
      </c>
      <c r="L49" s="4">
        <f t="shared" si="23"/>
        <v>0</v>
      </c>
      <c r="M49" s="2" t="str">
        <f t="shared" si="24"/>
        <v>n.v.t.</v>
      </c>
      <c r="N49" s="22">
        <f t="shared" si="26"/>
        <v>0</v>
      </c>
      <c r="O49" s="23" t="str">
        <f t="shared" si="25"/>
        <v>n.v.t.</v>
      </c>
    </row>
    <row r="50" spans="1:15" ht="15" x14ac:dyDescent="0.2">
      <c r="A50" s="24" t="s">
        <v>22</v>
      </c>
      <c r="B50" s="25">
        <f>SUM(B40:B49)</f>
        <v>1</v>
      </c>
      <c r="C50" s="9"/>
      <c r="D50" s="9"/>
      <c r="E50" s="9"/>
      <c r="F50" s="83" t="str">
        <f>IF(B50=0,"",CONCATENATE("Totaal fictieve korting ",$K$3," ",$B$1," ",A38))</f>
        <v>Totaal fictieve korting P3 'Inzet duurzaam materieel' 3e en volgende contractjaren</v>
      </c>
      <c r="G50" s="84"/>
      <c r="H50" s="84"/>
      <c r="I50" s="84"/>
      <c r="J50" s="84"/>
      <c r="K50" s="84"/>
      <c r="L50" s="84"/>
      <c r="M50" s="85"/>
      <c r="N50" s="26" t="str">
        <f>IF(B50=0,0,IF($B$3=0,CONCATENATE($A$3," invullen"),IF(O50="geen 100%","geen 100%",SUM(N40:N49))))</f>
        <v>Inschrijfsom P3 invullen</v>
      </c>
      <c r="O50" s="23" t="str">
        <f>IF(B50=0,"n.v.t.",IF(OR(SUM(B40:B49)=0,O40="geen 100%",O41="geen 100%",O42="geen 100%",O43="geen 100%",O44="geen 100%",O45="geen 100%",O46="geen 100%",O47="geen 100%",O48="geen 100%",O49="geen 100%"),"geen 100%","100% ingevuld"))</f>
        <v>geen 100%</v>
      </c>
    </row>
    <row r="51" spans="1:1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idden="1" x14ac:dyDescent="0.2">
      <c r="A52" s="86" t="str">
        <f>CONCATENATE("Percentage van de ",$A$3)</f>
        <v>Percentage van de Inschrijfsom P3</v>
      </c>
      <c r="B52" s="87"/>
      <c r="C52" s="5">
        <v>0</v>
      </c>
      <c r="D52" s="27"/>
      <c r="E52" s="27"/>
      <c r="F52" s="27"/>
      <c r="G52" s="27"/>
      <c r="H52" s="27"/>
      <c r="I52" s="27"/>
      <c r="J52" s="27"/>
      <c r="K52" s="9"/>
      <c r="L52" s="9"/>
      <c r="M52" s="9"/>
      <c r="N52" s="9"/>
      <c r="O52" s="9"/>
    </row>
    <row r="53" spans="1:15" hidden="1" x14ac:dyDescent="0.2">
      <c r="A53" s="28" t="s">
        <v>2</v>
      </c>
      <c r="B53" s="29">
        <f>$B$3*C52</f>
        <v>0</v>
      </c>
      <c r="C53" s="73" t="s">
        <v>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  <c r="O53" s="9"/>
    </row>
    <row r="54" spans="1:15" ht="38.25" hidden="1" x14ac:dyDescent="0.2">
      <c r="A54" s="13" t="s">
        <v>25</v>
      </c>
      <c r="B54" s="67" t="s">
        <v>5</v>
      </c>
      <c r="C54" s="20" t="str">
        <f>$C$6</f>
        <v>Electrisch / H2</v>
      </c>
      <c r="D54" s="77" t="s">
        <v>7</v>
      </c>
      <c r="E54" s="20" t="str">
        <f>$E$6</f>
        <v>(Plug in) Hybride* met benzine</v>
      </c>
      <c r="F54" s="77" t="s">
        <v>7</v>
      </c>
      <c r="G54" s="20" t="str">
        <f>$G$6</f>
        <v>HVO100  / Bio-CNG</v>
      </c>
      <c r="H54" s="77" t="s">
        <v>7</v>
      </c>
      <c r="I54" s="20" t="str">
        <f>$I$6</f>
        <v>&gt;30HVO&lt;100 / BTL</v>
      </c>
      <c r="J54" s="77" t="s">
        <v>7</v>
      </c>
      <c r="K54" s="20" t="str">
        <f>$K$6</f>
        <v>Conventio-neel / overig</v>
      </c>
      <c r="L54" s="77" t="s">
        <v>7</v>
      </c>
      <c r="M54" s="67" t="str">
        <f>$M$6</f>
        <v>Totaal
duurzaam-
heidsper-
centage</v>
      </c>
      <c r="N54" s="67" t="s">
        <v>13</v>
      </c>
      <c r="O54" s="9"/>
    </row>
    <row r="55" spans="1:15" hidden="1" x14ac:dyDescent="0.2">
      <c r="A55" s="9"/>
      <c r="B55" s="68"/>
      <c r="C55" s="19">
        <f>$C$7</f>
        <v>1</v>
      </c>
      <c r="D55" s="78"/>
      <c r="E55" s="19">
        <f>$E$7</f>
        <v>0.45</v>
      </c>
      <c r="F55" s="78"/>
      <c r="G55" s="19">
        <f>$G$7</f>
        <v>1</v>
      </c>
      <c r="H55" s="78"/>
      <c r="I55" s="19">
        <f>$I$7</f>
        <v>0.25</v>
      </c>
      <c r="J55" s="78"/>
      <c r="K55" s="19">
        <f>$K$7</f>
        <v>0</v>
      </c>
      <c r="L55" s="78"/>
      <c r="M55" s="68"/>
      <c r="N55" s="68"/>
      <c r="O55" s="9"/>
    </row>
    <row r="56" spans="1:15" hidden="1" x14ac:dyDescent="0.2">
      <c r="A56" s="30" t="str">
        <f>Invulblad!A56</f>
        <v>werkbus</v>
      </c>
      <c r="B56" s="2">
        <f>Invulblad!B56</f>
        <v>0</v>
      </c>
      <c r="C56" s="21">
        <f>Invulblad!C56</f>
        <v>0</v>
      </c>
      <c r="D56" s="4">
        <f>$B$53*$C$7*$B56*$C56</f>
        <v>0</v>
      </c>
      <c r="E56" s="21">
        <f>Invulblad!D56</f>
        <v>0</v>
      </c>
      <c r="F56" s="4">
        <f>$B$53*$E$7*$B56*$E56</f>
        <v>0</v>
      </c>
      <c r="G56" s="21">
        <f>Invulblad!E56</f>
        <v>0</v>
      </c>
      <c r="H56" s="4">
        <f>$B$53*$G$7*$B56*$G56</f>
        <v>0</v>
      </c>
      <c r="I56" s="21">
        <f>Invulblad!F56</f>
        <v>0</v>
      </c>
      <c r="J56" s="4">
        <f>$B$53*$I$7*$B56*$I56</f>
        <v>0</v>
      </c>
      <c r="K56" s="21">
        <f>Invulblad!G56</f>
        <v>0</v>
      </c>
      <c r="L56" s="4">
        <f>$B$53*$K$7*$B56*$K56</f>
        <v>0</v>
      </c>
      <c r="M56" s="2" t="str">
        <f>IF(B56=0%,"n.v.t.",IF($C$52=0,M40,(C56*C$55)+(E56*E$55)+(G56*G$55)+(I56*I$55)+(K56*K$55)))</f>
        <v>n.v.t.</v>
      </c>
      <c r="N56" s="22">
        <f t="shared" ref="N56:N58" si="27">IF(O56="geen 100%","geen 100%",SUM(D56+F56+H56+J56+L56))</f>
        <v>0</v>
      </c>
      <c r="O56" s="23" t="str">
        <f>IF(B56=0%,"n.v.t.",IF(SUM(C56+E56+G56+I56+K56)&lt;&gt;100%,"geen 100%","100% ingevuld"))</f>
        <v>n.v.t.</v>
      </c>
    </row>
    <row r="57" spans="1:15" ht="25.5" hidden="1" x14ac:dyDescent="0.2">
      <c r="A57" s="30" t="str">
        <f>Invulblad!A57</f>
        <v>Hydaulische graafmachine met maaikorf</v>
      </c>
      <c r="B57" s="2">
        <f>Invulblad!B57</f>
        <v>0</v>
      </c>
      <c r="C57" s="21">
        <f>Invulblad!C57</f>
        <v>0</v>
      </c>
      <c r="D57" s="4">
        <f t="shared" ref="D57:D65" si="28">$B$53*$C$7*$B57*$C57</f>
        <v>0</v>
      </c>
      <c r="E57" s="21">
        <f>Invulblad!D57</f>
        <v>0</v>
      </c>
      <c r="F57" s="4">
        <f t="shared" ref="F57:F65" si="29">$B$53*$E$7*$B57*$E57</f>
        <v>0</v>
      </c>
      <c r="G57" s="21">
        <f>Invulblad!E57</f>
        <v>0</v>
      </c>
      <c r="H57" s="4">
        <f t="shared" ref="H57:H65" si="30">$B$53*$G$7*$B57*$G57</f>
        <v>0</v>
      </c>
      <c r="I57" s="21">
        <f>Invulblad!F57</f>
        <v>0</v>
      </c>
      <c r="J57" s="4">
        <f t="shared" ref="J57:J65" si="31">$B$53*$I$7*$B57*$I57</f>
        <v>0</v>
      </c>
      <c r="K57" s="21">
        <f>Invulblad!G57</f>
        <v>0</v>
      </c>
      <c r="L57" s="4">
        <f t="shared" ref="L57:L65" si="32">$B$53*$K$7*$B57*$K57</f>
        <v>0</v>
      </c>
      <c r="M57" s="2" t="str">
        <f t="shared" ref="M57:M65" si="33">IF(B57=0%,"n.v.t.",IF($C$52=0,M41,(C57*C$55)+(E57*E$55)+(G57*G$55)+(I57*I$55)+(K57*K$55)))</f>
        <v>n.v.t.</v>
      </c>
      <c r="N57" s="22">
        <f t="shared" si="27"/>
        <v>0</v>
      </c>
      <c r="O57" s="23" t="str">
        <f>IF(B57=0%,"n.v.t.",IF(SUM(C57+E57+G57+I57+K57)&lt;&gt;100%,"geen 100%","100% ingevuld"))</f>
        <v>n.v.t.</v>
      </c>
    </row>
    <row r="58" spans="1:15" hidden="1" x14ac:dyDescent="0.2">
      <c r="A58" s="30" t="str">
        <f>Invulblad!A58</f>
        <v>Tractor met maaikorf</v>
      </c>
      <c r="B58" s="2">
        <f>Invulblad!B58</f>
        <v>0</v>
      </c>
      <c r="C58" s="21">
        <f>Invulblad!C58</f>
        <v>0</v>
      </c>
      <c r="D58" s="4">
        <f t="shared" si="28"/>
        <v>0</v>
      </c>
      <c r="E58" s="21">
        <f>Invulblad!D58</f>
        <v>0</v>
      </c>
      <c r="F58" s="4">
        <f t="shared" si="29"/>
        <v>0</v>
      </c>
      <c r="G58" s="21">
        <f>Invulblad!E58</f>
        <v>0</v>
      </c>
      <c r="H58" s="4">
        <f t="shared" si="30"/>
        <v>0</v>
      </c>
      <c r="I58" s="21">
        <f>Invulblad!F58</f>
        <v>0</v>
      </c>
      <c r="J58" s="4">
        <f t="shared" si="31"/>
        <v>0</v>
      </c>
      <c r="K58" s="21">
        <f>Invulblad!G58</f>
        <v>0</v>
      </c>
      <c r="L58" s="4">
        <f t="shared" si="32"/>
        <v>0</v>
      </c>
      <c r="M58" s="2" t="str">
        <f t="shared" si="33"/>
        <v>n.v.t.</v>
      </c>
      <c r="N58" s="22">
        <f t="shared" si="27"/>
        <v>0</v>
      </c>
      <c r="O58" s="23" t="str">
        <f t="shared" ref="O58:O65" si="34">IF(B58=0%,"n.v.t.",IF(SUM(C58+E58+G58+I58+K58)&lt;&gt;100%,"geen 100%","100% ingevuld"))</f>
        <v>n.v.t.</v>
      </c>
    </row>
    <row r="59" spans="1:15" ht="25.5" hidden="1" x14ac:dyDescent="0.2">
      <c r="A59" s="30" t="str">
        <f>Invulblad!A59</f>
        <v>maaizuigcombinatie incl. arm</v>
      </c>
      <c r="B59" s="2">
        <f>Invulblad!B59</f>
        <v>0</v>
      </c>
      <c r="C59" s="21">
        <f>Invulblad!C59</f>
        <v>0</v>
      </c>
      <c r="D59" s="4">
        <f t="shared" si="28"/>
        <v>0</v>
      </c>
      <c r="E59" s="21">
        <f>Invulblad!D59</f>
        <v>0</v>
      </c>
      <c r="F59" s="4">
        <f t="shared" si="29"/>
        <v>0</v>
      </c>
      <c r="G59" s="21">
        <f>Invulblad!E59</f>
        <v>0</v>
      </c>
      <c r="H59" s="4">
        <f t="shared" si="30"/>
        <v>0</v>
      </c>
      <c r="I59" s="21">
        <f>Invulblad!F59</f>
        <v>0</v>
      </c>
      <c r="J59" s="4">
        <f t="shared" si="31"/>
        <v>0</v>
      </c>
      <c r="K59" s="21">
        <f>Invulblad!G59</f>
        <v>0</v>
      </c>
      <c r="L59" s="4">
        <f t="shared" si="32"/>
        <v>0</v>
      </c>
      <c r="M59" s="2" t="str">
        <f t="shared" si="33"/>
        <v>n.v.t.</v>
      </c>
      <c r="N59" s="22">
        <f>IF(O59="geen 100%","geen 100%",SUM(D59+F59+H59+J59+L59))</f>
        <v>0</v>
      </c>
      <c r="O59" s="23" t="str">
        <f t="shared" si="34"/>
        <v>n.v.t.</v>
      </c>
    </row>
    <row r="60" spans="1:15" ht="25.5" hidden="1" x14ac:dyDescent="0.2">
      <c r="A60" s="30" t="str">
        <f>Invulblad!A60</f>
        <v>Hydraulische graafmachine 5 ton</v>
      </c>
      <c r="B60" s="2">
        <f>Invulblad!B60</f>
        <v>0</v>
      </c>
      <c r="C60" s="21">
        <f>Invulblad!C60</f>
        <v>0</v>
      </c>
      <c r="D60" s="4">
        <f t="shared" si="28"/>
        <v>0</v>
      </c>
      <c r="E60" s="21">
        <f>Invulblad!D60</f>
        <v>0</v>
      </c>
      <c r="F60" s="4">
        <f t="shared" si="29"/>
        <v>0</v>
      </c>
      <c r="G60" s="21">
        <f>Invulblad!E60</f>
        <v>0</v>
      </c>
      <c r="H60" s="4">
        <f t="shared" si="30"/>
        <v>0</v>
      </c>
      <c r="I60" s="21">
        <f>Invulblad!F60</f>
        <v>0</v>
      </c>
      <c r="J60" s="4">
        <f t="shared" si="31"/>
        <v>0</v>
      </c>
      <c r="K60" s="21">
        <f>Invulblad!G60</f>
        <v>0</v>
      </c>
      <c r="L60" s="4">
        <f t="shared" si="32"/>
        <v>0</v>
      </c>
      <c r="M60" s="2" t="str">
        <f t="shared" si="33"/>
        <v>n.v.t.</v>
      </c>
      <c r="N60" s="22">
        <f t="shared" ref="N60:N65" si="35">IF(O60="geen 100%","geen 100%",SUM(D60+F60+H60+J60+L60))</f>
        <v>0</v>
      </c>
      <c r="O60" s="23" t="str">
        <f t="shared" si="34"/>
        <v>n.v.t.</v>
      </c>
    </row>
    <row r="61" spans="1:15" hidden="1" x14ac:dyDescent="0.2">
      <c r="A61" s="30" t="str">
        <f>Invulblad!A61</f>
        <v xml:space="preserve">Bosmaaier </v>
      </c>
      <c r="B61" s="2">
        <f>Invulblad!B61</f>
        <v>0</v>
      </c>
      <c r="C61" s="21">
        <f>Invulblad!C61</f>
        <v>0</v>
      </c>
      <c r="D61" s="4">
        <f t="shared" si="28"/>
        <v>0</v>
      </c>
      <c r="E61" s="21">
        <f>Invulblad!D61</f>
        <v>0</v>
      </c>
      <c r="F61" s="4">
        <f t="shared" si="29"/>
        <v>0</v>
      </c>
      <c r="G61" s="21">
        <f>Invulblad!E61</f>
        <v>0</v>
      </c>
      <c r="H61" s="4">
        <f t="shared" si="30"/>
        <v>0</v>
      </c>
      <c r="I61" s="21">
        <f>Invulblad!F61</f>
        <v>0</v>
      </c>
      <c r="J61" s="4">
        <f t="shared" si="31"/>
        <v>0</v>
      </c>
      <c r="K61" s="21">
        <f>Invulblad!G61</f>
        <v>0</v>
      </c>
      <c r="L61" s="4">
        <f t="shared" si="32"/>
        <v>0</v>
      </c>
      <c r="M61" s="2" t="str">
        <f t="shared" si="33"/>
        <v>n.v.t.</v>
      </c>
      <c r="N61" s="22">
        <f t="shared" si="35"/>
        <v>0</v>
      </c>
      <c r="O61" s="23" t="str">
        <f t="shared" si="34"/>
        <v>n.v.t.</v>
      </c>
    </row>
    <row r="62" spans="1:15" hidden="1" x14ac:dyDescent="0.2">
      <c r="A62" s="30" t="str">
        <f>Invulblad!A62</f>
        <v>Maaiboot</v>
      </c>
      <c r="B62" s="2">
        <f>Invulblad!B62</f>
        <v>0</v>
      </c>
      <c r="C62" s="21">
        <f>Invulblad!C62</f>
        <v>0</v>
      </c>
      <c r="D62" s="4">
        <f t="shared" si="28"/>
        <v>0</v>
      </c>
      <c r="E62" s="21">
        <f>Invulblad!D62</f>
        <v>0</v>
      </c>
      <c r="F62" s="4">
        <f t="shared" si="29"/>
        <v>0</v>
      </c>
      <c r="G62" s="21">
        <f>Invulblad!E62</f>
        <v>0</v>
      </c>
      <c r="H62" s="4">
        <f t="shared" si="30"/>
        <v>0</v>
      </c>
      <c r="I62" s="21">
        <f>Invulblad!F62</f>
        <v>0</v>
      </c>
      <c r="J62" s="4">
        <f t="shared" si="31"/>
        <v>0</v>
      </c>
      <c r="K62" s="21">
        <f>Invulblad!G62</f>
        <v>0</v>
      </c>
      <c r="L62" s="4">
        <f t="shared" si="32"/>
        <v>0</v>
      </c>
      <c r="M62" s="2" t="str">
        <f t="shared" si="33"/>
        <v>n.v.t.</v>
      </c>
      <c r="N62" s="22">
        <f t="shared" si="35"/>
        <v>0</v>
      </c>
      <c r="O62" s="23" t="str">
        <f t="shared" si="34"/>
        <v>n.v.t.</v>
      </c>
    </row>
    <row r="63" spans="1:15" hidden="1" x14ac:dyDescent="0.2">
      <c r="A63" s="30" t="str">
        <f>Invulblad!A63</f>
        <v>Machine 8</v>
      </c>
      <c r="B63" s="2">
        <f>Invulblad!B63</f>
        <v>0</v>
      </c>
      <c r="C63" s="21">
        <f>Invulblad!C63</f>
        <v>0</v>
      </c>
      <c r="D63" s="4">
        <f t="shared" si="28"/>
        <v>0</v>
      </c>
      <c r="E63" s="21">
        <f>Invulblad!D63</f>
        <v>0</v>
      </c>
      <c r="F63" s="4">
        <f t="shared" si="29"/>
        <v>0</v>
      </c>
      <c r="G63" s="21">
        <f>Invulblad!E63</f>
        <v>0</v>
      </c>
      <c r="H63" s="4">
        <f t="shared" si="30"/>
        <v>0</v>
      </c>
      <c r="I63" s="21">
        <f>Invulblad!F63</f>
        <v>0</v>
      </c>
      <c r="J63" s="4">
        <f t="shared" si="31"/>
        <v>0</v>
      </c>
      <c r="K63" s="21">
        <f>Invulblad!G63</f>
        <v>0</v>
      </c>
      <c r="L63" s="4">
        <f t="shared" si="32"/>
        <v>0</v>
      </c>
      <c r="M63" s="2" t="str">
        <f t="shared" si="33"/>
        <v>n.v.t.</v>
      </c>
      <c r="N63" s="22">
        <f t="shared" si="35"/>
        <v>0</v>
      </c>
      <c r="O63" s="23" t="str">
        <f t="shared" si="34"/>
        <v>n.v.t.</v>
      </c>
    </row>
    <row r="64" spans="1:15" hidden="1" x14ac:dyDescent="0.2">
      <c r="A64" s="30" t="str">
        <f>Invulblad!A64</f>
        <v>Machine 9</v>
      </c>
      <c r="B64" s="2">
        <f>Invulblad!B64</f>
        <v>0</v>
      </c>
      <c r="C64" s="21">
        <f>Invulblad!C64</f>
        <v>0</v>
      </c>
      <c r="D64" s="4">
        <f t="shared" si="28"/>
        <v>0</v>
      </c>
      <c r="E64" s="21">
        <f>Invulblad!D64</f>
        <v>0</v>
      </c>
      <c r="F64" s="4">
        <f t="shared" si="29"/>
        <v>0</v>
      </c>
      <c r="G64" s="21">
        <f>Invulblad!E64</f>
        <v>0</v>
      </c>
      <c r="H64" s="4">
        <f t="shared" si="30"/>
        <v>0</v>
      </c>
      <c r="I64" s="21">
        <f>Invulblad!F64</f>
        <v>0</v>
      </c>
      <c r="J64" s="4">
        <f t="shared" si="31"/>
        <v>0</v>
      </c>
      <c r="K64" s="21">
        <f>Invulblad!G64</f>
        <v>0</v>
      </c>
      <c r="L64" s="4">
        <f t="shared" si="32"/>
        <v>0</v>
      </c>
      <c r="M64" s="2" t="str">
        <f t="shared" si="33"/>
        <v>n.v.t.</v>
      </c>
      <c r="N64" s="22">
        <f t="shared" si="35"/>
        <v>0</v>
      </c>
      <c r="O64" s="23" t="str">
        <f t="shared" si="34"/>
        <v>n.v.t.</v>
      </c>
    </row>
    <row r="65" spans="1:15" hidden="1" x14ac:dyDescent="0.2">
      <c r="A65" s="30" t="str">
        <f>Invulblad!A65</f>
        <v>Machine 10</v>
      </c>
      <c r="B65" s="2">
        <f>Invulblad!B65</f>
        <v>0</v>
      </c>
      <c r="C65" s="21">
        <f>Invulblad!C65</f>
        <v>0</v>
      </c>
      <c r="D65" s="4">
        <f t="shared" si="28"/>
        <v>0</v>
      </c>
      <c r="E65" s="21">
        <f>Invulblad!D65</f>
        <v>0</v>
      </c>
      <c r="F65" s="4">
        <f t="shared" si="29"/>
        <v>0</v>
      </c>
      <c r="G65" s="21">
        <f>Invulblad!E65</f>
        <v>0</v>
      </c>
      <c r="H65" s="4">
        <f t="shared" si="30"/>
        <v>0</v>
      </c>
      <c r="I65" s="21">
        <f>Invulblad!F65</f>
        <v>0</v>
      </c>
      <c r="J65" s="4">
        <f t="shared" si="31"/>
        <v>0</v>
      </c>
      <c r="K65" s="21">
        <f>Invulblad!G65</f>
        <v>0</v>
      </c>
      <c r="L65" s="4">
        <f t="shared" si="32"/>
        <v>0</v>
      </c>
      <c r="M65" s="2" t="str">
        <f t="shared" si="33"/>
        <v>n.v.t.</v>
      </c>
      <c r="N65" s="22">
        <f t="shared" si="35"/>
        <v>0</v>
      </c>
      <c r="O65" s="23" t="str">
        <f t="shared" si="34"/>
        <v>n.v.t.</v>
      </c>
    </row>
    <row r="66" spans="1:15" ht="15" hidden="1" x14ac:dyDescent="0.2">
      <c r="A66" s="24" t="s">
        <v>22</v>
      </c>
      <c r="B66" s="25">
        <f>SUM(B56:B65)</f>
        <v>0</v>
      </c>
      <c r="C66" s="9"/>
      <c r="D66" s="9"/>
      <c r="E66" s="9"/>
      <c r="F66" s="83" t="str">
        <f>IF(B66=0,"",CONCATENATE("Totaal fictieve korting ",$K$3," ",$B$1," ",A54))</f>
        <v/>
      </c>
      <c r="G66" s="84"/>
      <c r="H66" s="84"/>
      <c r="I66" s="84"/>
      <c r="J66" s="84"/>
      <c r="K66" s="84"/>
      <c r="L66" s="84"/>
      <c r="M66" s="85"/>
      <c r="N66" s="26">
        <f>IF(B66=0,0,IF($B$3=0,CONCATENATE($A$3," invullen"),IF(O66="geen 100%","geen 100%",SUM(N56:N65))))</f>
        <v>0</v>
      </c>
      <c r="O66" s="23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5" x14ac:dyDescent="0.2">
      <c r="A68" s="59" t="s">
        <v>26</v>
      </c>
      <c r="B68" s="60"/>
      <c r="C68" s="60"/>
      <c r="D68" s="60"/>
      <c r="E68" s="61"/>
      <c r="F68" s="27"/>
      <c r="G68" s="27"/>
      <c r="H68" s="80" t="str">
        <f xml:space="preserve"> CONCATENATE("Totaal fictieve korting ",$K$3," ",$B$1)</f>
        <v>Totaal fictieve korting P3 'Inzet duurzaam materieel'</v>
      </c>
      <c r="I68" s="81"/>
      <c r="J68" s="81"/>
      <c r="K68" s="81"/>
      <c r="L68" s="81"/>
      <c r="M68" s="82"/>
      <c r="N68" s="26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P3 invullen</v>
      </c>
      <c r="O68" s="9"/>
    </row>
    <row r="69" spans="1:15" x14ac:dyDescent="0.2">
      <c r="A69" s="59" t="s">
        <v>27</v>
      </c>
      <c r="B69" s="60"/>
      <c r="C69" s="60"/>
      <c r="D69" s="60"/>
      <c r="E69" s="61"/>
      <c r="F69" s="27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">
      <c r="A70" s="59" t="s">
        <v>28</v>
      </c>
      <c r="B70" s="60"/>
      <c r="C70" s="60"/>
      <c r="D70" s="60"/>
      <c r="E70" s="61"/>
      <c r="F70" s="27"/>
      <c r="G70" s="27"/>
      <c r="H70" s="27"/>
      <c r="I70" s="27"/>
      <c r="J70" s="27"/>
      <c r="K70" s="9"/>
      <c r="L70" s="9"/>
      <c r="M70" s="9"/>
      <c r="N70" s="9"/>
      <c r="O70" s="9"/>
    </row>
    <row r="71" spans="1:15" x14ac:dyDescent="0.2">
      <c r="A71" s="59" t="s">
        <v>29</v>
      </c>
      <c r="B71" s="60"/>
      <c r="C71" s="60"/>
      <c r="D71" s="60"/>
      <c r="E71" s="61"/>
      <c r="F71" s="27"/>
      <c r="G71" s="27"/>
      <c r="H71" s="27"/>
      <c r="I71" s="27"/>
      <c r="K71" s="9"/>
      <c r="L71" s="9"/>
      <c r="M71" s="9"/>
      <c r="N71" s="9"/>
      <c r="O71" s="9"/>
    </row>
    <row r="72" spans="1:15" x14ac:dyDescent="0.2">
      <c r="A72" s="59" t="s">
        <v>30</v>
      </c>
      <c r="B72" s="60"/>
      <c r="C72" s="60"/>
      <c r="D72" s="60"/>
      <c r="E72" s="61"/>
      <c r="F72" s="27"/>
      <c r="G72" s="27"/>
      <c r="H72" s="27"/>
      <c r="I72" s="27"/>
      <c r="K72" s="9"/>
      <c r="L72" s="9"/>
      <c r="M72" s="9"/>
      <c r="N72" s="9"/>
      <c r="O72" s="9"/>
    </row>
    <row r="73" spans="1:15" ht="13.5" thickBo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2">
      <c r="A74" s="31" t="s">
        <v>31</v>
      </c>
      <c r="B74" s="56" t="s">
        <v>32</v>
      </c>
      <c r="C74" s="57"/>
      <c r="D74" s="58"/>
      <c r="E74" s="9"/>
      <c r="F74" s="62" t="s">
        <v>33</v>
      </c>
      <c r="G74" s="32" t="s">
        <v>34</v>
      </c>
      <c r="H74" s="33" t="s">
        <v>7</v>
      </c>
      <c r="I74" s="9"/>
      <c r="J74" s="9"/>
      <c r="K74" s="9"/>
      <c r="L74" s="9"/>
    </row>
    <row r="75" spans="1:15" x14ac:dyDescent="0.2">
      <c r="A75" s="90" t="str">
        <f>CONCATENATE("Percentage van de ",$A$3)</f>
        <v>Percentage van de Inschrijfsom P3</v>
      </c>
      <c r="B75" s="72"/>
      <c r="C75" s="5">
        <v>0.05</v>
      </c>
      <c r="D75" s="34"/>
      <c r="E75" s="9"/>
      <c r="F75" s="63"/>
      <c r="G75" s="32">
        <v>5</v>
      </c>
      <c r="H75" s="6">
        <v>1</v>
      </c>
      <c r="I75" s="9"/>
      <c r="J75" s="9"/>
      <c r="K75" s="9"/>
      <c r="L75" s="9"/>
    </row>
    <row r="76" spans="1:15" ht="12.75" customHeight="1" x14ac:dyDescent="0.2">
      <c r="A76" s="35" t="s">
        <v>2</v>
      </c>
      <c r="B76" s="36">
        <f>$B$3*C75</f>
        <v>0</v>
      </c>
      <c r="C76" s="49" t="s">
        <v>35</v>
      </c>
      <c r="D76" s="50"/>
      <c r="E76" s="9"/>
      <c r="F76" s="63"/>
      <c r="G76" s="32">
        <v>4</v>
      </c>
      <c r="H76" s="6">
        <v>0.8</v>
      </c>
      <c r="I76" s="9"/>
      <c r="J76" s="9"/>
      <c r="K76" s="9"/>
      <c r="O76" s="9"/>
    </row>
    <row r="77" spans="1:15" x14ac:dyDescent="0.2">
      <c r="A77" s="37"/>
      <c r="B77" s="9"/>
      <c r="C77" s="49"/>
      <c r="D77" s="50"/>
      <c r="E77" s="9"/>
      <c r="F77" s="63"/>
      <c r="G77" s="32">
        <v>3</v>
      </c>
      <c r="H77" s="6">
        <v>0.5</v>
      </c>
      <c r="I77" s="9"/>
      <c r="J77" s="9"/>
      <c r="K77" s="9"/>
      <c r="O77" s="9"/>
    </row>
    <row r="78" spans="1:15" ht="12.75" customHeight="1" x14ac:dyDescent="0.2">
      <c r="A78" s="51" t="s">
        <v>36</v>
      </c>
      <c r="B78" s="91" t="str">
        <f>Invulblad!B78</f>
        <v>Maak keuze</v>
      </c>
      <c r="C78" s="93" t="str">
        <f>IF($B$3=0,CONCATENATE($A$3," invullen"),IF(B78="Maak keuze","Niveau invullen",INDEX(G75:H80,IF(B78=G75,1,IF(B78=G76,2,IF(B78=G77,3,IF(B78=G78,4,IF(B78=G79,5,6))))),2)*B76))</f>
        <v>Inschrijfsom P3 invullen</v>
      </c>
      <c r="D78" s="94"/>
      <c r="E78" s="9"/>
      <c r="F78" s="63"/>
      <c r="G78" s="32">
        <v>2</v>
      </c>
      <c r="H78" s="6">
        <v>0</v>
      </c>
      <c r="I78" s="9"/>
      <c r="J78" s="9"/>
      <c r="K78" s="9"/>
    </row>
    <row r="79" spans="1:15" ht="12.75" customHeight="1" thickBot="1" x14ac:dyDescent="0.25">
      <c r="A79" s="52"/>
      <c r="B79" s="92"/>
      <c r="C79" s="95"/>
      <c r="D79" s="96"/>
      <c r="E79" s="9"/>
      <c r="F79" s="63"/>
      <c r="G79" s="32">
        <v>1</v>
      </c>
      <c r="H79" s="6">
        <v>0</v>
      </c>
      <c r="I79" s="9"/>
      <c r="J79" s="9"/>
      <c r="K79" s="55" t="s">
        <v>37</v>
      </c>
      <c r="L79" s="55"/>
      <c r="M79" s="55"/>
      <c r="N79" s="55"/>
      <c r="O79" s="55"/>
    </row>
    <row r="80" spans="1:15" ht="13.5" thickBot="1" x14ac:dyDescent="0.25">
      <c r="A80" s="23"/>
      <c r="B80" s="9"/>
      <c r="C80" s="9"/>
      <c r="D80" s="9"/>
      <c r="E80" s="9"/>
      <c r="F80" s="64"/>
      <c r="G80" s="32" t="s">
        <v>38</v>
      </c>
      <c r="H80" s="6">
        <v>0</v>
      </c>
      <c r="I80" s="9"/>
      <c r="J80" s="9"/>
      <c r="K80" s="40" t="str">
        <f>CONCATENATE("Totaal fictieve korting ",$A$1," + ",$A$74," + ",$A$83)</f>
        <v>Totaal fictieve korting K.2a + K.2b + K.4</v>
      </c>
      <c r="L80" s="40"/>
      <c r="M80" s="40"/>
      <c r="N80" s="40"/>
      <c r="O80" s="40"/>
    </row>
    <row r="81" spans="1:15" ht="15.75" thickBot="1" x14ac:dyDescent="0.25">
      <c r="A81" s="88" t="s">
        <v>39</v>
      </c>
      <c r="B81" s="89"/>
      <c r="C81" s="97" t="str">
        <f>IF($B$3=0,CONCATENATE($A$3," invullen"),IF(OR(N68="GEEN 100%",N68="Niet geldig",B78="Maak keuze"),"Nog niet goed ingevuld",N68+C78))</f>
        <v>Inschrijfsom P3 invullen</v>
      </c>
      <c r="D81" s="98"/>
      <c r="E81" s="9"/>
      <c r="F81" s="9"/>
      <c r="G81" s="9"/>
      <c r="H81" s="9"/>
    </row>
    <row r="82" spans="1:15" ht="13.5" customHeight="1" thickBot="1" x14ac:dyDescent="0.25">
      <c r="A82" s="9"/>
      <c r="B82" s="9"/>
      <c r="C82" s="9"/>
      <c r="D82" s="9"/>
      <c r="E82" s="9"/>
      <c r="F82" s="9"/>
      <c r="G82" s="9"/>
      <c r="H82" s="9"/>
    </row>
    <row r="83" spans="1:15" ht="13.5" customHeight="1" x14ac:dyDescent="0.2">
      <c r="A83" s="31" t="s">
        <v>42</v>
      </c>
      <c r="B83" s="56" t="s">
        <v>43</v>
      </c>
      <c r="C83" s="57"/>
      <c r="D83" s="58"/>
      <c r="E83" s="9"/>
      <c r="F83" s="9"/>
    </row>
    <row r="84" spans="1:15" ht="12.75" customHeight="1" x14ac:dyDescent="0.2">
      <c r="A84" s="90" t="str">
        <f>CONCATENATE("Percentage van de ",$A$3)</f>
        <v>Percentage van de Inschrijfsom P3</v>
      </c>
      <c r="B84" s="72"/>
      <c r="C84" s="5">
        <v>0.15</v>
      </c>
      <c r="D84" s="34"/>
      <c r="E84" s="9"/>
      <c r="F84" s="42" t="s">
        <v>53</v>
      </c>
      <c r="G84" s="42"/>
      <c r="H84" s="42"/>
    </row>
    <row r="85" spans="1:15" ht="15.75" customHeight="1" x14ac:dyDescent="0.2">
      <c r="A85" s="38" t="s">
        <v>2</v>
      </c>
      <c r="B85" s="16">
        <f>$B$3*C84</f>
        <v>0</v>
      </c>
      <c r="C85" s="9"/>
      <c r="D85" s="39"/>
      <c r="E85" s="9"/>
      <c r="F85" s="9"/>
      <c r="G85" s="9"/>
      <c r="H85" s="9"/>
    </row>
    <row r="86" spans="1:15" ht="12.75" customHeight="1" x14ac:dyDescent="0.2">
      <c r="A86" s="43" t="s">
        <v>45</v>
      </c>
      <c r="B86" s="44"/>
      <c r="C86" s="5">
        <v>0.75</v>
      </c>
      <c r="D86" s="39"/>
      <c r="E86" s="9"/>
      <c r="F86" s="9"/>
      <c r="G86" s="9"/>
      <c r="H86" s="9"/>
    </row>
    <row r="87" spans="1:15" ht="12.75" customHeight="1" x14ac:dyDescent="0.2">
      <c r="A87" s="45" t="s">
        <v>47</v>
      </c>
      <c r="B87" s="46"/>
      <c r="C87" s="49" t="s">
        <v>48</v>
      </c>
      <c r="D87" s="50"/>
      <c r="E87" s="9"/>
      <c r="F87" s="9"/>
      <c r="G87" s="9"/>
      <c r="H87" s="9"/>
    </row>
    <row r="88" spans="1:15" ht="12.75" customHeight="1" x14ac:dyDescent="0.2">
      <c r="A88" s="47"/>
      <c r="B88" s="48"/>
      <c r="C88" s="49"/>
      <c r="D88" s="50"/>
      <c r="E88" s="9"/>
      <c r="F88" s="9"/>
      <c r="G88" s="9"/>
      <c r="H88" s="9"/>
    </row>
    <row r="89" spans="1:15" x14ac:dyDescent="0.2">
      <c r="A89" s="51" t="s">
        <v>49</v>
      </c>
      <c r="B89" s="99" t="str">
        <f>Invulblad!B89</f>
        <v>Maak keuze</v>
      </c>
      <c r="C89" s="101" t="str">
        <f>IF($B$3=0,CONCATENATE($A$3," invullen"),IF(B89="Maak keuze","Percentage invullen",IF(B3=0,"Nog niet goed ingevuld",$B$3*B89*$C$84*(100%-((100%-B89)/(100%-$C$86))))))</f>
        <v>Inschrijfsom P3 invullen</v>
      </c>
      <c r="D89" s="102"/>
      <c r="E89" s="9"/>
      <c r="F89" s="9"/>
      <c r="G89" s="9"/>
      <c r="H89" s="9"/>
    </row>
    <row r="90" spans="1:15" ht="15.75" customHeight="1" thickBot="1" x14ac:dyDescent="0.25">
      <c r="A90" s="52"/>
      <c r="B90" s="100"/>
      <c r="C90" s="103"/>
      <c r="D90" s="104"/>
      <c r="E90" s="9"/>
      <c r="F90" s="9"/>
      <c r="G90" s="9"/>
      <c r="H90" s="9"/>
    </row>
    <row r="91" spans="1:15" ht="13.5" thickBot="1" x14ac:dyDescent="0.25">
      <c r="A91" s="9"/>
      <c r="B91" s="9"/>
      <c r="C91" s="9"/>
      <c r="D91" s="9"/>
      <c r="E91" s="9"/>
      <c r="F91" s="9"/>
      <c r="G91" s="9"/>
      <c r="H91" s="9"/>
    </row>
    <row r="92" spans="1:15" ht="21" customHeight="1" x14ac:dyDescent="0.2">
      <c r="A92" s="9"/>
      <c r="B92" s="105" t="s">
        <v>77</v>
      </c>
      <c r="C92" s="106"/>
      <c r="D92" s="106"/>
      <c r="E92" s="106"/>
      <c r="F92" s="109" t="str">
        <f>IF($B$3=0,CONCATENATE($A$3," invullen"),IF(OR(N68="geen 100%",B78="Maak keuze",B89="Maak keuze",B89&lt;C86),"Nog niet goed ingevuld",IF(B92="Evaluatieprijs",B3-C81-C89,C81+C89)))</f>
        <v>Inschrijfsom P3 invullen</v>
      </c>
      <c r="G92" s="110"/>
      <c r="H92" s="9"/>
    </row>
    <row r="93" spans="1:15" ht="21" customHeight="1" thickBot="1" x14ac:dyDescent="0.25">
      <c r="A93" s="9"/>
      <c r="B93" s="107"/>
      <c r="C93" s="108"/>
      <c r="D93" s="108"/>
      <c r="E93" s="108"/>
      <c r="F93" s="111"/>
      <c r="G93" s="112"/>
      <c r="H93" s="9"/>
    </row>
    <row r="94" spans="1:15" x14ac:dyDescent="0.2">
      <c r="A94" s="9"/>
      <c r="B94" s="9"/>
      <c r="C94" s="9"/>
      <c r="D94" s="9"/>
      <c r="E94" s="9"/>
      <c r="F94" s="9"/>
      <c r="G94" s="9"/>
      <c r="H94" s="9"/>
    </row>
    <row r="95" spans="1:15" x14ac:dyDescent="0.2">
      <c r="A95" s="9"/>
      <c r="B95" s="9"/>
      <c r="C95" s="9"/>
      <c r="D95" s="9"/>
      <c r="E95" s="9"/>
      <c r="F95" s="9"/>
      <c r="G95" s="9"/>
      <c r="H95" s="9"/>
    </row>
    <row r="96" spans="1:1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">
      <c r="B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">
      <c r="A99" s="9"/>
      <c r="B99" s="9"/>
      <c r="C99" s="9"/>
      <c r="D99" s="9"/>
      <c r="E99" s="9"/>
      <c r="F99" s="9"/>
      <c r="J99" s="9"/>
      <c r="K99" s="9"/>
      <c r="L99" s="9"/>
      <c r="M99" s="9"/>
      <c r="N99" s="9"/>
      <c r="O99" s="9"/>
    </row>
    <row r="100" spans="1:1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taNiTmwmdxMrSsTSQMrDVhtVo0wZwELyxX3VA0eelq6dUfIkkA/WiL7XmDBvfYoVe6qHmB7F0SZJ2wip2b/TIw==" saltValue="3IZVoQwG9u1ad6ksVnsjbw==" spinCount="100000" sheet="1" selectLockedCells="1"/>
  <mergeCells count="75">
    <mergeCell ref="B92:E93"/>
    <mergeCell ref="F92:G93"/>
    <mergeCell ref="A86:B86"/>
    <mergeCell ref="A87:B88"/>
    <mergeCell ref="C87:D88"/>
    <mergeCell ref="A89:A90"/>
    <mergeCell ref="B89:B90"/>
    <mergeCell ref="C89:D90"/>
    <mergeCell ref="C78:D79"/>
    <mergeCell ref="K79:O79"/>
    <mergeCell ref="A81:B81"/>
    <mergeCell ref="C81:D81"/>
    <mergeCell ref="B83:D83"/>
    <mergeCell ref="A84:B84"/>
    <mergeCell ref="F84:H84"/>
    <mergeCell ref="A69:E69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L54:L55"/>
    <mergeCell ref="M54:M55"/>
    <mergeCell ref="N54:N55"/>
    <mergeCell ref="F66:M66"/>
    <mergeCell ref="A68:E68"/>
    <mergeCell ref="H68:M68"/>
    <mergeCell ref="M38:M39"/>
    <mergeCell ref="N38:N39"/>
    <mergeCell ref="F50:M50"/>
    <mergeCell ref="A52:B52"/>
    <mergeCell ref="C53:N53"/>
    <mergeCell ref="B54:B55"/>
    <mergeCell ref="D54:D55"/>
    <mergeCell ref="F54:F55"/>
    <mergeCell ref="H54:H55"/>
    <mergeCell ref="J54:J55"/>
    <mergeCell ref="B38:B39"/>
    <mergeCell ref="D38:D39"/>
    <mergeCell ref="F38:F39"/>
    <mergeCell ref="H38:H39"/>
    <mergeCell ref="J38:J39"/>
    <mergeCell ref="L38:L39"/>
    <mergeCell ref="L22:L23"/>
    <mergeCell ref="M22:M23"/>
    <mergeCell ref="N22:N23"/>
    <mergeCell ref="F34:M34"/>
    <mergeCell ref="A36:B36"/>
    <mergeCell ref="C37:N37"/>
    <mergeCell ref="M6:M7"/>
    <mergeCell ref="N6:N7"/>
    <mergeCell ref="F18:M18"/>
    <mergeCell ref="A20:B20"/>
    <mergeCell ref="C21:N21"/>
    <mergeCell ref="B22:B23"/>
    <mergeCell ref="D22:D23"/>
    <mergeCell ref="F22:F23"/>
    <mergeCell ref="H22:H23"/>
    <mergeCell ref="J22:J23"/>
    <mergeCell ref="B6:B7"/>
    <mergeCell ref="D6:D7"/>
    <mergeCell ref="F6:F7"/>
    <mergeCell ref="H6:H7"/>
    <mergeCell ref="J6:J7"/>
    <mergeCell ref="L6:L7"/>
    <mergeCell ref="B1:D1"/>
    <mergeCell ref="F1:M1"/>
    <mergeCell ref="B3:C3"/>
    <mergeCell ref="G3:J3"/>
    <mergeCell ref="A4:B4"/>
    <mergeCell ref="C5:N5"/>
  </mergeCells>
  <conditionalFormatting sqref="A1 A3 A6 A22 A38 A54 A74 A81 A83">
    <cfRule type="cellIs" dxfId="66" priority="1" operator="equal">
      <formula>"Maak keuze"</formula>
    </cfRule>
  </conditionalFormatting>
  <conditionalFormatting sqref="A4 A20 A36 A52 A84">
    <cfRule type="cellIs" dxfId="65" priority="7" operator="equal">
      <formula>"Percentage van de Maak keuze"</formula>
    </cfRule>
  </conditionalFormatting>
  <conditionalFormatting sqref="A8:A17">
    <cfRule type="beginsWith" dxfId="64" priority="4" operator="beginsWith" text="Machine">
      <formula>LEFT(A8,LEN("Machine"))="Machine"</formula>
    </cfRule>
  </conditionalFormatting>
  <conditionalFormatting sqref="B5 B21 B37 B53 B76 B85">
    <cfRule type="cellIs" dxfId="63" priority="13" operator="equal">
      <formula>0</formula>
    </cfRule>
  </conditionalFormatting>
  <conditionalFormatting sqref="B8:B17 B24:B33 B40:B49 B56:B65">
    <cfRule type="cellIs" dxfId="62" priority="5" operator="equal">
      <formula>0</formula>
    </cfRule>
  </conditionalFormatting>
  <conditionalFormatting sqref="B18 B34 B50 B66">
    <cfRule type="cellIs" dxfId="61" priority="8" operator="notEqual">
      <formula>100%</formula>
    </cfRule>
  </conditionalFormatting>
  <conditionalFormatting sqref="B92:E93">
    <cfRule type="containsText" dxfId="60" priority="6" operator="containsText" text="Maak keuze">
      <formula>NOT(ISERROR(SEARCH("Maak keuze",B92)))</formula>
    </cfRule>
  </conditionalFormatting>
  <conditionalFormatting sqref="C4 C20 C36 C52 C75 C84 C86">
    <cfRule type="cellIs" dxfId="59" priority="3" operator="equal">
      <formula>0</formula>
    </cfRule>
  </conditionalFormatting>
  <conditionalFormatting sqref="C81 C89 F92">
    <cfRule type="cellIs" dxfId="58" priority="21" operator="equal">
      <formula>"Nog niet goed ingevuld"</formula>
    </cfRule>
  </conditionalFormatting>
  <conditionalFormatting sqref="C89">
    <cfRule type="expression" dxfId="57" priority="29">
      <formula>B89="Maak keuze"</formula>
    </cfRule>
  </conditionalFormatting>
  <conditionalFormatting sqref="C78:D79">
    <cfRule type="expression" dxfId="56" priority="28">
      <formula>B78="Maak keuze"</formula>
    </cfRule>
  </conditionalFormatting>
  <conditionalFormatting sqref="F1:M2">
    <cfRule type="beginsWith" dxfId="55" priority="2" operator="beginsWith" text="Onderwerp">
      <formula>LEFT(F1,LEN("Onderwerp"))="Onderwerp"</formula>
    </cfRule>
  </conditionalFormatting>
  <conditionalFormatting sqref="M8:M17 M24:M33 M40:M49 M56:M65">
    <cfRule type="cellIs" dxfId="54" priority="14" operator="equal">
      <formula>"n.v.t."</formula>
    </cfRule>
  </conditionalFormatting>
  <conditionalFormatting sqref="M24:M33">
    <cfRule type="cellIs" dxfId="53" priority="15" operator="lessThan">
      <formula>$M8</formula>
    </cfRule>
    <cfRule type="cellIs" dxfId="52" priority="16" operator="greaterThanOrEqual">
      <formula>$M8</formula>
    </cfRule>
  </conditionalFormatting>
  <conditionalFormatting sqref="M40:M49">
    <cfRule type="cellIs" dxfId="51" priority="17" operator="lessThan">
      <formula>$M24</formula>
    </cfRule>
    <cfRule type="cellIs" dxfId="50" priority="18" operator="greaterThanOrEqual">
      <formula>$M24</formula>
    </cfRule>
  </conditionalFormatting>
  <conditionalFormatting sqref="M56:M65">
    <cfRule type="cellIs" dxfId="49" priority="19" operator="lessThan">
      <formula>$M40</formula>
    </cfRule>
    <cfRule type="cellIs" dxfId="48" priority="20" operator="greaterThanOrEqual">
      <formula>$M40</formula>
    </cfRule>
  </conditionalFormatting>
  <conditionalFormatting sqref="N8:N18">
    <cfRule type="cellIs" dxfId="47" priority="22" operator="equal">
      <formula>"geen 100%"</formula>
    </cfRule>
  </conditionalFormatting>
  <conditionalFormatting sqref="N18 N34 N50 N66 N68 C78 C81 C89 F92">
    <cfRule type="cellIs" dxfId="46" priority="9" operator="equal">
      <formula>"Maak keuze invullen"</formula>
    </cfRule>
    <cfRule type="cellIs" dxfId="45" priority="10" operator="equal">
      <formula>"aanneemsom invullen"</formula>
    </cfRule>
    <cfRule type="cellIs" dxfId="43" priority="12" operator="equal">
      <formula>"totaalprijs invullen"</formula>
    </cfRule>
  </conditionalFormatting>
  <conditionalFormatting sqref="N24:N34">
    <cfRule type="cellIs" dxfId="42" priority="23" operator="equal">
      <formula>"geen 100%"</formula>
    </cfRule>
  </conditionalFormatting>
  <conditionalFormatting sqref="N40:N50">
    <cfRule type="cellIs" dxfId="41" priority="24" operator="equal">
      <formula>"geen 100%"</formula>
    </cfRule>
  </conditionalFormatting>
  <conditionalFormatting sqref="N56:N66">
    <cfRule type="cellIs" dxfId="40" priority="25" operator="equal">
      <formula>"geen 100%"</formula>
    </cfRule>
  </conditionalFormatting>
  <conditionalFormatting sqref="N68">
    <cfRule type="cellIs" dxfId="39" priority="26" operator="equal">
      <formula>"geen 100%"</formula>
    </cfRule>
    <cfRule type="cellIs" dxfId="38" priority="27" operator="equal">
      <formula>"Niet Geldig"</formula>
    </cfRule>
  </conditionalFormatting>
  <dataValidations count="9">
    <dataValidation type="list" allowBlank="1" showInputMessage="1" showErrorMessage="1" error="Percentage voldoet niet aan de eisen" sqref="B89" xr:uid="{2D42E4C6-D026-4F98-92CA-2AB858D3C5DF}">
      <formula1>"Maak keuze,75%,76%,77%,78%,79%,80%,81%,82%,83%,84%,85%,86%,87%,88%,89%,90%,91%,92%,93%,94%,95%,96%,97%,98%,99%,100%"</formula1>
    </dataValidation>
    <dataValidation type="list" allowBlank="1" showInputMessage="1" sqref="A3" xr:uid="{C5037544-5667-4C5F-B362-4CA0D47FAEAC}">
      <formula1>"Maak keuze,Aanneemsom,Inschrijfsom,Totaalprijs"</formula1>
    </dataValidation>
    <dataValidation type="list" allowBlank="1" showInputMessage="1" showErrorMessage="1" sqref="A1:A2 A74 A83" xr:uid="{01847497-16D5-49D1-A61C-32F02F23A388}">
      <formula1>"Maak keuze,K.1,K.2,K.3,K.4,K.5,K.6,K.1a,K.1b,K.2a,K.2b,K.3a,K.3b,K.4a,K.4b,K.5a,K.5b,K.6a,K.6b,"</formula1>
    </dataValidation>
    <dataValidation type="list" allowBlank="1" showInputMessage="1" showErrorMessage="1" sqref="B78:B79" xr:uid="{97F8DED0-189B-49BF-A40F-A2C29B8C6ED3}">
      <formula1>"Maak keuze,5,4,3,2,1,Geen certificaat"</formula1>
    </dataValidation>
    <dataValidation type="list" allowBlank="1" showInputMessage="1" showErrorMessage="1" sqref="A81:B81" xr:uid="{EABDBC3C-0A96-48AF-AACB-DD6AF7EAF007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:A17" xr:uid="{D93C4F01-1F5B-46D3-B501-C6BAE2998E25}">
      <formula1>"Machine 1"</formula1>
    </dataValidation>
    <dataValidation type="list" allowBlank="1" showInputMessage="1" sqref="F1:M2" xr:uid="{D8236824-7B6B-4729-B342-8D2279021965}">
      <formula1>"Onderwerp (besteknr)"</formula1>
    </dataValidation>
    <dataValidation type="list" allowBlank="1" showInputMessage="1" sqref="B92:E93" xr:uid="{00374475-97CD-487B-B6AF-0EB79DC4C95E}">
      <formula1>$K$79:$K$80</formula1>
    </dataValidation>
    <dataValidation type="list" allowBlank="1" showInputMessage="1" sqref="A6 A22 A38 A54" xr:uid="{F87E77BB-9B19-47C3-828B-981789D21FBC}">
      <formula1>"Maak keuze,1e contractjaar,2e contractjaar,3e contractjaar,4e contractjaar,2e en volgende contractjaren,3e en volgende contractjaren,4e en volgende contractjaren"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DE13D797-E33A-46D1-91C5-A88F2AE57BBC}">
            <xm:f>NOT(ISERROR(SEARCH("inschrijfsom",C18)))</xm:f>
            <xm:f>"inschrijfsom"</xm:f>
            <x14:dxf>
              <fill>
                <patternFill>
                  <bgColor rgb="FFFFC000"/>
                </patternFill>
              </fill>
            </x14:dxf>
          </x14:cfRule>
          <xm:sqref>N18 N34 N50 N66 N68 C78 C81 C89 F92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ACDB-FA53-4A81-A6F0-6193FDED27DC}">
  <sheetPr>
    <tabColor theme="9" tint="0.79998168889431442"/>
    <pageSetUpPr fitToPage="1"/>
  </sheetPr>
  <dimension ref="A1:O105"/>
  <sheetViews>
    <sheetView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7" t="s">
        <v>0</v>
      </c>
      <c r="B1" s="69" t="s">
        <v>1</v>
      </c>
      <c r="C1" s="70"/>
      <c r="D1" s="70"/>
      <c r="E1" s="8"/>
      <c r="F1" s="71" t="s">
        <v>59</v>
      </c>
      <c r="G1" s="71"/>
      <c r="H1" s="71"/>
      <c r="I1" s="71"/>
      <c r="J1" s="71"/>
      <c r="K1" s="71"/>
      <c r="L1" s="71"/>
      <c r="M1" s="71"/>
      <c r="N1" s="8"/>
      <c r="O1" s="9"/>
    </row>
    <row r="2" spans="1:15" x14ac:dyDescent="0.2">
      <c r="A2" s="10"/>
      <c r="B2" s="11"/>
      <c r="C2" s="12"/>
      <c r="D2" s="12"/>
      <c r="E2" s="9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5" ht="15.75" x14ac:dyDescent="0.2">
      <c r="A3" s="14" t="s">
        <v>74</v>
      </c>
      <c r="B3" s="76">
        <v>0</v>
      </c>
      <c r="C3" s="76"/>
      <c r="D3" s="12"/>
      <c r="E3" s="9"/>
      <c r="F3" s="9"/>
      <c r="G3" s="79" t="s">
        <v>73</v>
      </c>
      <c r="H3" s="79"/>
      <c r="I3" s="79"/>
      <c r="J3" s="79"/>
      <c r="K3" s="40" t="s">
        <v>81</v>
      </c>
      <c r="L3" s="9"/>
      <c r="M3" s="9"/>
      <c r="N3" s="9"/>
      <c r="O3" s="9"/>
    </row>
    <row r="4" spans="1:15" x14ac:dyDescent="0.2">
      <c r="A4" s="72" t="str">
        <f>CONCATENATE("Percentage van de ",$A$3)</f>
        <v>Percentage van de Inschrijfsom P4</v>
      </c>
      <c r="B4" s="72"/>
      <c r="C4" s="1">
        <v>0.05</v>
      </c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15" t="s">
        <v>2</v>
      </c>
      <c r="B5" s="16">
        <f>$B$3*C4</f>
        <v>0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9"/>
    </row>
    <row r="6" spans="1:15" ht="38.25" x14ac:dyDescent="0.2">
      <c r="A6" s="17" t="s">
        <v>4</v>
      </c>
      <c r="B6" s="67" t="s">
        <v>5</v>
      </c>
      <c r="C6" s="18" t="s">
        <v>6</v>
      </c>
      <c r="D6" s="77" t="s">
        <v>7</v>
      </c>
      <c r="E6" s="18" t="s">
        <v>8</v>
      </c>
      <c r="F6" s="77" t="s">
        <v>7</v>
      </c>
      <c r="G6" s="18" t="s">
        <v>9</v>
      </c>
      <c r="H6" s="77" t="s">
        <v>7</v>
      </c>
      <c r="I6" s="18" t="s">
        <v>10</v>
      </c>
      <c r="J6" s="77" t="s">
        <v>7</v>
      </c>
      <c r="K6" s="18" t="s">
        <v>11</v>
      </c>
      <c r="L6" s="77" t="s">
        <v>7</v>
      </c>
      <c r="M6" s="67" t="s">
        <v>12</v>
      </c>
      <c r="N6" s="67" t="s">
        <v>13</v>
      </c>
      <c r="O6" s="9"/>
    </row>
    <row r="7" spans="1:15" x14ac:dyDescent="0.2">
      <c r="A7" s="9"/>
      <c r="B7" s="68"/>
      <c r="C7" s="19">
        <v>1</v>
      </c>
      <c r="D7" s="78"/>
      <c r="E7" s="19">
        <v>0.45</v>
      </c>
      <c r="F7" s="78"/>
      <c r="G7" s="19">
        <v>1</v>
      </c>
      <c r="H7" s="78"/>
      <c r="I7" s="19">
        <v>0.25</v>
      </c>
      <c r="J7" s="78"/>
      <c r="K7" s="19">
        <v>0</v>
      </c>
      <c r="L7" s="78"/>
      <c r="M7" s="68"/>
      <c r="N7" s="68"/>
      <c r="O7" s="9"/>
    </row>
    <row r="8" spans="1:15" x14ac:dyDescent="0.2">
      <c r="A8" s="30" t="str">
        <f>Invulblad!A8</f>
        <v>werkbus</v>
      </c>
      <c r="B8" s="2">
        <f>Invulblad!B8</f>
        <v>0.2</v>
      </c>
      <c r="C8" s="21">
        <f>Invulblad!C8</f>
        <v>0</v>
      </c>
      <c r="D8" s="4">
        <f t="shared" ref="D8:D17" si="0">$B$5*$C$7*$B8*$C8</f>
        <v>0</v>
      </c>
      <c r="E8" s="21">
        <f>Invulblad!D8</f>
        <v>0</v>
      </c>
      <c r="F8" s="4">
        <f t="shared" ref="F8:F17" si="1">$B$5*$E$7*$B8*$E8</f>
        <v>0</v>
      </c>
      <c r="G8" s="21">
        <f>Invulblad!E8</f>
        <v>0</v>
      </c>
      <c r="H8" s="4">
        <f>$B$5*$G$7*$B8*$G8</f>
        <v>0</v>
      </c>
      <c r="I8" s="21">
        <f>Invulblad!F8</f>
        <v>0</v>
      </c>
      <c r="J8" s="4">
        <f>$B$5*$I$7*$B8*$I8</f>
        <v>0</v>
      </c>
      <c r="K8" s="21">
        <f>Invulblad!G8</f>
        <v>0</v>
      </c>
      <c r="L8" s="4">
        <f>$B$5*$K$7*$B8*$K8</f>
        <v>0</v>
      </c>
      <c r="M8" s="2">
        <f>IF(B8=0%,"n.v.t.",(C8*C$7)+(E8*E$7)+(G8*G$7)+(I8*I$7)+(K8*K$7))</f>
        <v>0</v>
      </c>
      <c r="N8" s="22" t="str">
        <f t="shared" ref="N8:N10" si="2">IF(O8="geen 100%","geen 100%",SUM(D8+F8+H8+J8+L8))</f>
        <v>geen 100%</v>
      </c>
      <c r="O8" s="23" t="str">
        <f>IF(B8=0%,"n.v.t.",IF(SUM(C8+E8+G8+I8+K8)&lt;&gt;100%,"geen 100%","100% ingevuld"))</f>
        <v>geen 100%</v>
      </c>
    </row>
    <row r="9" spans="1:15" ht="25.5" x14ac:dyDescent="0.2">
      <c r="A9" s="30" t="str">
        <f>Invulblad!A9</f>
        <v>Hydaulische graafmachine met maaikorf</v>
      </c>
      <c r="B9" s="2">
        <f>Invulblad!B9</f>
        <v>0.2</v>
      </c>
      <c r="C9" s="21">
        <f>Invulblad!C9</f>
        <v>0</v>
      </c>
      <c r="D9" s="4">
        <f t="shared" si="0"/>
        <v>0</v>
      </c>
      <c r="E9" s="21">
        <f>Invulblad!D9</f>
        <v>0</v>
      </c>
      <c r="F9" s="4">
        <f t="shared" si="1"/>
        <v>0</v>
      </c>
      <c r="G9" s="21">
        <f>Invulblad!E9</f>
        <v>0</v>
      </c>
      <c r="H9" s="4">
        <f t="shared" ref="H9:H17" si="3">$B$5*$G$7*$B9*$G9</f>
        <v>0</v>
      </c>
      <c r="I9" s="21">
        <f>Invulblad!F9</f>
        <v>0</v>
      </c>
      <c r="J9" s="4">
        <f t="shared" ref="J9:J17" si="4">$B$5*$I$7*$B9*$I9</f>
        <v>0</v>
      </c>
      <c r="K9" s="21">
        <f>Invulblad!G9</f>
        <v>0</v>
      </c>
      <c r="L9" s="4">
        <f t="shared" ref="L9:L17" si="5">$B$5*$K$7*$B9*$K9</f>
        <v>0</v>
      </c>
      <c r="M9" s="2">
        <f t="shared" ref="M9:M17" si="6">IF(B9=0%,"n.v.t.",(C9*C$7)+(E9*E$7)+(G9*G$7)+(I9*I$7)+(K9*K$7))</f>
        <v>0</v>
      </c>
      <c r="N9" s="22" t="str">
        <f t="shared" si="2"/>
        <v>geen 100%</v>
      </c>
      <c r="O9" s="23" t="str">
        <f>IF(B9=0%,"n.v.t.",IF(SUM(C9+E9+G9+I9+K9)&lt;&gt;100%,"geen 100%","100% ingevuld"))</f>
        <v>geen 100%</v>
      </c>
    </row>
    <row r="10" spans="1:15" x14ac:dyDescent="0.2">
      <c r="A10" s="30" t="str">
        <f>Invulblad!A10</f>
        <v>Tractor met maaikorf</v>
      </c>
      <c r="B10" s="2">
        <f>Invulblad!B10</f>
        <v>0.2</v>
      </c>
      <c r="C10" s="21">
        <f>Invulblad!C10</f>
        <v>0</v>
      </c>
      <c r="D10" s="4">
        <f t="shared" si="0"/>
        <v>0</v>
      </c>
      <c r="E10" s="21">
        <f>Invulblad!D10</f>
        <v>0</v>
      </c>
      <c r="F10" s="4">
        <f t="shared" si="1"/>
        <v>0</v>
      </c>
      <c r="G10" s="21">
        <f>Invulblad!E10</f>
        <v>0</v>
      </c>
      <c r="H10" s="4">
        <f t="shared" si="3"/>
        <v>0</v>
      </c>
      <c r="I10" s="21">
        <f>Invulblad!F10</f>
        <v>0</v>
      </c>
      <c r="J10" s="4">
        <f t="shared" si="4"/>
        <v>0</v>
      </c>
      <c r="K10" s="21">
        <f>Invulblad!G10</f>
        <v>0</v>
      </c>
      <c r="L10" s="4">
        <f t="shared" si="5"/>
        <v>0</v>
      </c>
      <c r="M10" s="2">
        <f t="shared" si="6"/>
        <v>0</v>
      </c>
      <c r="N10" s="22" t="str">
        <f t="shared" si="2"/>
        <v>geen 100%</v>
      </c>
      <c r="O10" s="23" t="str">
        <f t="shared" ref="O10:O17" si="7">IF(B10=0%,"n.v.t.",IF(SUM(C10+E10+G10+I10+K10)&lt;&gt;100%,"geen 100%","100% ingevuld"))</f>
        <v>geen 100%</v>
      </c>
    </row>
    <row r="11" spans="1:15" ht="25.5" x14ac:dyDescent="0.2">
      <c r="A11" s="30" t="str">
        <f>Invulblad!A11</f>
        <v>maaizuigcombinatie incl. arm</v>
      </c>
      <c r="B11" s="2">
        <f>Invulblad!B11</f>
        <v>0.1</v>
      </c>
      <c r="C11" s="21">
        <f>Invulblad!C11</f>
        <v>0</v>
      </c>
      <c r="D11" s="4">
        <f t="shared" si="0"/>
        <v>0</v>
      </c>
      <c r="E11" s="21">
        <f>Invulblad!D11</f>
        <v>0</v>
      </c>
      <c r="F11" s="4">
        <f t="shared" si="1"/>
        <v>0</v>
      </c>
      <c r="G11" s="21">
        <f>Invulblad!E11</f>
        <v>0</v>
      </c>
      <c r="H11" s="4">
        <f t="shared" si="3"/>
        <v>0</v>
      </c>
      <c r="I11" s="21">
        <f>Invulblad!F11</f>
        <v>0</v>
      </c>
      <c r="J11" s="4">
        <f t="shared" si="4"/>
        <v>0</v>
      </c>
      <c r="K11" s="21">
        <f>Invulblad!G11</f>
        <v>0</v>
      </c>
      <c r="L11" s="4">
        <f t="shared" si="5"/>
        <v>0</v>
      </c>
      <c r="M11" s="2">
        <f t="shared" si="6"/>
        <v>0</v>
      </c>
      <c r="N11" s="22" t="str">
        <f>IF(O11="geen 100%","geen 100%",SUM(D11+F11+H11+J11+L11))</f>
        <v>geen 100%</v>
      </c>
      <c r="O11" s="23" t="str">
        <f t="shared" si="7"/>
        <v>geen 100%</v>
      </c>
    </row>
    <row r="12" spans="1:15" ht="25.5" x14ac:dyDescent="0.2">
      <c r="A12" s="30" t="str">
        <f>Invulblad!A12</f>
        <v>Hydraulische graafmachine 5 ton</v>
      </c>
      <c r="B12" s="2">
        <f>Invulblad!B12</f>
        <v>0.1</v>
      </c>
      <c r="C12" s="21">
        <f>Invulblad!C12</f>
        <v>0</v>
      </c>
      <c r="D12" s="4">
        <f t="shared" si="0"/>
        <v>0</v>
      </c>
      <c r="E12" s="21">
        <f>Invulblad!D12</f>
        <v>0</v>
      </c>
      <c r="F12" s="4">
        <f t="shared" si="1"/>
        <v>0</v>
      </c>
      <c r="G12" s="21">
        <f>Invulblad!E12</f>
        <v>0</v>
      </c>
      <c r="H12" s="4">
        <f t="shared" si="3"/>
        <v>0</v>
      </c>
      <c r="I12" s="21">
        <f>Invulblad!F12</f>
        <v>0</v>
      </c>
      <c r="J12" s="4">
        <f t="shared" si="4"/>
        <v>0</v>
      </c>
      <c r="K12" s="21">
        <f>Invulblad!G12</f>
        <v>0</v>
      </c>
      <c r="L12" s="4">
        <f t="shared" si="5"/>
        <v>0</v>
      </c>
      <c r="M12" s="2">
        <f t="shared" si="6"/>
        <v>0</v>
      </c>
      <c r="N12" s="22" t="str">
        <f t="shared" ref="N12:N17" si="8">IF(O12="geen 100%","geen 100%",SUM(D12+F12+H12+J12+L12))</f>
        <v>geen 100%</v>
      </c>
      <c r="O12" s="23" t="str">
        <f t="shared" si="7"/>
        <v>geen 100%</v>
      </c>
    </row>
    <row r="13" spans="1:15" x14ac:dyDescent="0.2">
      <c r="A13" s="30" t="str">
        <f>Invulblad!A13</f>
        <v xml:space="preserve">Bosmaaier </v>
      </c>
      <c r="B13" s="2">
        <f>Invulblad!B13</f>
        <v>0.15</v>
      </c>
      <c r="C13" s="21">
        <f>Invulblad!C13</f>
        <v>0</v>
      </c>
      <c r="D13" s="4">
        <f t="shared" si="0"/>
        <v>0</v>
      </c>
      <c r="E13" s="21">
        <f>Invulblad!D13</f>
        <v>0</v>
      </c>
      <c r="F13" s="4">
        <f t="shared" si="1"/>
        <v>0</v>
      </c>
      <c r="G13" s="21">
        <f>Invulblad!E13</f>
        <v>0</v>
      </c>
      <c r="H13" s="4">
        <f t="shared" si="3"/>
        <v>0</v>
      </c>
      <c r="I13" s="21">
        <f>Invulblad!F13</f>
        <v>0</v>
      </c>
      <c r="J13" s="4">
        <f t="shared" si="4"/>
        <v>0</v>
      </c>
      <c r="K13" s="21">
        <f>Invulblad!G13</f>
        <v>0</v>
      </c>
      <c r="L13" s="4">
        <f t="shared" si="5"/>
        <v>0</v>
      </c>
      <c r="M13" s="2">
        <f t="shared" si="6"/>
        <v>0</v>
      </c>
      <c r="N13" s="22" t="str">
        <f t="shared" si="8"/>
        <v>geen 100%</v>
      </c>
      <c r="O13" s="23" t="str">
        <f t="shared" si="7"/>
        <v>geen 100%</v>
      </c>
    </row>
    <row r="14" spans="1:15" x14ac:dyDescent="0.2">
      <c r="A14" s="30" t="str">
        <f>Invulblad!A14</f>
        <v>Maaiboot</v>
      </c>
      <c r="B14" s="2">
        <f>Invulblad!B14</f>
        <v>0.05</v>
      </c>
      <c r="C14" s="21">
        <f>Invulblad!C14</f>
        <v>0</v>
      </c>
      <c r="D14" s="4">
        <f t="shared" si="0"/>
        <v>0</v>
      </c>
      <c r="E14" s="21">
        <f>Invulblad!D14</f>
        <v>0</v>
      </c>
      <c r="F14" s="4">
        <f t="shared" si="1"/>
        <v>0</v>
      </c>
      <c r="G14" s="21">
        <f>Invulblad!E14</f>
        <v>0</v>
      </c>
      <c r="H14" s="4">
        <f t="shared" si="3"/>
        <v>0</v>
      </c>
      <c r="I14" s="21">
        <f>Invulblad!F14</f>
        <v>0</v>
      </c>
      <c r="J14" s="4">
        <f t="shared" si="4"/>
        <v>0</v>
      </c>
      <c r="K14" s="21">
        <f>Invulblad!G14</f>
        <v>0</v>
      </c>
      <c r="L14" s="4">
        <f t="shared" si="5"/>
        <v>0</v>
      </c>
      <c r="M14" s="2">
        <f t="shared" si="6"/>
        <v>0</v>
      </c>
      <c r="N14" s="22" t="str">
        <f t="shared" si="8"/>
        <v>geen 100%</v>
      </c>
      <c r="O14" s="23" t="str">
        <f t="shared" si="7"/>
        <v>geen 100%</v>
      </c>
    </row>
    <row r="15" spans="1:15" hidden="1" x14ac:dyDescent="0.2">
      <c r="A15" s="30" t="str">
        <f>Invulblad!A15</f>
        <v>Machine 8</v>
      </c>
      <c r="B15" s="2">
        <f>Invulblad!B15</f>
        <v>0</v>
      </c>
      <c r="C15" s="21">
        <f>Invulblad!C15</f>
        <v>0</v>
      </c>
      <c r="D15" s="4">
        <f t="shared" si="0"/>
        <v>0</v>
      </c>
      <c r="E15" s="21">
        <f>Invulblad!D15</f>
        <v>0</v>
      </c>
      <c r="F15" s="4">
        <f t="shared" si="1"/>
        <v>0</v>
      </c>
      <c r="G15" s="21">
        <f>Invulblad!E15</f>
        <v>0</v>
      </c>
      <c r="H15" s="4">
        <f t="shared" si="3"/>
        <v>0</v>
      </c>
      <c r="I15" s="21">
        <f>Invulblad!F15</f>
        <v>0</v>
      </c>
      <c r="J15" s="4">
        <f t="shared" si="4"/>
        <v>0</v>
      </c>
      <c r="K15" s="21">
        <f>Invulblad!G15</f>
        <v>0</v>
      </c>
      <c r="L15" s="4">
        <f t="shared" si="5"/>
        <v>0</v>
      </c>
      <c r="M15" s="2" t="str">
        <f t="shared" si="6"/>
        <v>n.v.t.</v>
      </c>
      <c r="N15" s="22">
        <f t="shared" si="8"/>
        <v>0</v>
      </c>
      <c r="O15" s="23" t="str">
        <f t="shared" si="7"/>
        <v>n.v.t.</v>
      </c>
    </row>
    <row r="16" spans="1:15" hidden="1" x14ac:dyDescent="0.2">
      <c r="A16" s="30" t="str">
        <f>Invulblad!A16</f>
        <v>Machine 9</v>
      </c>
      <c r="B16" s="2">
        <f>Invulblad!B16</f>
        <v>0</v>
      </c>
      <c r="C16" s="21">
        <f>Invulblad!C16</f>
        <v>0</v>
      </c>
      <c r="D16" s="4">
        <f t="shared" si="0"/>
        <v>0</v>
      </c>
      <c r="E16" s="21">
        <f>Invulblad!D16</f>
        <v>0</v>
      </c>
      <c r="F16" s="4">
        <f t="shared" si="1"/>
        <v>0</v>
      </c>
      <c r="G16" s="21">
        <f>Invulblad!E16</f>
        <v>0</v>
      </c>
      <c r="H16" s="4">
        <f t="shared" si="3"/>
        <v>0</v>
      </c>
      <c r="I16" s="21">
        <f>Invulblad!F16</f>
        <v>0</v>
      </c>
      <c r="J16" s="4">
        <f t="shared" si="4"/>
        <v>0</v>
      </c>
      <c r="K16" s="21">
        <f>Invulblad!G16</f>
        <v>0</v>
      </c>
      <c r="L16" s="4">
        <f t="shared" si="5"/>
        <v>0</v>
      </c>
      <c r="M16" s="2" t="str">
        <f t="shared" si="6"/>
        <v>n.v.t.</v>
      </c>
      <c r="N16" s="22">
        <f t="shared" si="8"/>
        <v>0</v>
      </c>
      <c r="O16" s="23" t="str">
        <f t="shared" si="7"/>
        <v>n.v.t.</v>
      </c>
    </row>
    <row r="17" spans="1:15" hidden="1" x14ac:dyDescent="0.2">
      <c r="A17" s="30" t="str">
        <f>Invulblad!A17</f>
        <v>Machine 10</v>
      </c>
      <c r="B17" s="2">
        <f>Invulblad!B17</f>
        <v>0</v>
      </c>
      <c r="C17" s="21">
        <f>Invulblad!C17</f>
        <v>0</v>
      </c>
      <c r="D17" s="4">
        <f t="shared" si="0"/>
        <v>0</v>
      </c>
      <c r="E17" s="21">
        <f>Invulblad!D17</f>
        <v>0</v>
      </c>
      <c r="F17" s="4">
        <f t="shared" si="1"/>
        <v>0</v>
      </c>
      <c r="G17" s="21">
        <f>Invulblad!E17</f>
        <v>0</v>
      </c>
      <c r="H17" s="4">
        <f t="shared" si="3"/>
        <v>0</v>
      </c>
      <c r="I17" s="21">
        <f>Invulblad!F17</f>
        <v>0</v>
      </c>
      <c r="J17" s="4">
        <f t="shared" si="4"/>
        <v>0</v>
      </c>
      <c r="K17" s="21">
        <f>Invulblad!G17</f>
        <v>0</v>
      </c>
      <c r="L17" s="4">
        <f t="shared" si="5"/>
        <v>0</v>
      </c>
      <c r="M17" s="2" t="str">
        <f t="shared" si="6"/>
        <v>n.v.t.</v>
      </c>
      <c r="N17" s="22">
        <f t="shared" si="8"/>
        <v>0</v>
      </c>
      <c r="O17" s="23" t="str">
        <f t="shared" si="7"/>
        <v>n.v.t.</v>
      </c>
    </row>
    <row r="18" spans="1:15" ht="15" x14ac:dyDescent="0.2">
      <c r="A18" s="24" t="s">
        <v>22</v>
      </c>
      <c r="B18" s="25">
        <f>SUM(B8:B17)</f>
        <v>1</v>
      </c>
      <c r="C18" s="9"/>
      <c r="D18" s="9"/>
      <c r="E18" s="9"/>
      <c r="F18" s="83" t="str">
        <f>IF(B18=0,"",CONCATENATE("Totaal fictieve korting ",$K$3," ",$B$1," ",A6))</f>
        <v>Totaal fictieve korting P4 'Inzet duurzaam materieel' 1e contractjaar</v>
      </c>
      <c r="G18" s="84"/>
      <c r="H18" s="84"/>
      <c r="I18" s="84"/>
      <c r="J18" s="84"/>
      <c r="K18" s="84"/>
      <c r="L18" s="84"/>
      <c r="M18" s="85"/>
      <c r="N18" s="26" t="str">
        <f>IF(B18=0,0,IF($B$3=0,CONCATENATE($A$3," invullen"),IF(O18="geen 100%","geen 100%",SUM(N8:N17))))</f>
        <v>Inschrijfsom P4 invullen</v>
      </c>
      <c r="O18" s="23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</row>
    <row r="20" spans="1:15" x14ac:dyDescent="0.2">
      <c r="A20" s="72" t="str">
        <f>CONCATENATE("Percentage van de ",$A$3)</f>
        <v>Percentage van de Inschrijfsom P4</v>
      </c>
      <c r="B20" s="72"/>
      <c r="C20" s="5">
        <v>0.03</v>
      </c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</row>
    <row r="21" spans="1:15" x14ac:dyDescent="0.2">
      <c r="A21" s="28" t="s">
        <v>2</v>
      </c>
      <c r="B21" s="29">
        <f>$B$3*C20</f>
        <v>0</v>
      </c>
      <c r="C21" s="73" t="s">
        <v>3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9"/>
    </row>
    <row r="22" spans="1:15" ht="38.25" x14ac:dyDescent="0.2">
      <c r="A22" s="17" t="s">
        <v>23</v>
      </c>
      <c r="B22" s="67" t="s">
        <v>5</v>
      </c>
      <c r="C22" s="20" t="str">
        <f>$C$6</f>
        <v>Electrisch / H2</v>
      </c>
      <c r="D22" s="77" t="s">
        <v>7</v>
      </c>
      <c r="E22" s="20" t="str">
        <f>$E$6</f>
        <v>(Plug in) Hybride* met benzine</v>
      </c>
      <c r="F22" s="77" t="s">
        <v>7</v>
      </c>
      <c r="G22" s="20" t="str">
        <f>$G$6</f>
        <v>HVO100  / Bio-CNG</v>
      </c>
      <c r="H22" s="77" t="s">
        <v>7</v>
      </c>
      <c r="I22" s="20" t="str">
        <f>$I$6</f>
        <v>&gt;30HVO&lt;100 / BTL</v>
      </c>
      <c r="J22" s="77" t="s">
        <v>7</v>
      </c>
      <c r="K22" s="20" t="str">
        <f>$K$6</f>
        <v>Conventio-neel / overig</v>
      </c>
      <c r="L22" s="77" t="s">
        <v>7</v>
      </c>
      <c r="M22" s="67" t="str">
        <f>$M$6</f>
        <v>Totaal
duurzaam-
heidsper-
centage</v>
      </c>
      <c r="N22" s="67" t="s">
        <v>13</v>
      </c>
      <c r="O22" s="9"/>
    </row>
    <row r="23" spans="1:15" x14ac:dyDescent="0.2">
      <c r="A23" s="9"/>
      <c r="B23" s="68"/>
      <c r="C23" s="19">
        <f>$C$7</f>
        <v>1</v>
      </c>
      <c r="D23" s="78"/>
      <c r="E23" s="19">
        <f>$E$7</f>
        <v>0.45</v>
      </c>
      <c r="F23" s="78"/>
      <c r="G23" s="19">
        <f>$G$7</f>
        <v>1</v>
      </c>
      <c r="H23" s="78"/>
      <c r="I23" s="19">
        <f>$I$7</f>
        <v>0.25</v>
      </c>
      <c r="J23" s="78"/>
      <c r="K23" s="19">
        <f>$K$7</f>
        <v>0</v>
      </c>
      <c r="L23" s="78"/>
      <c r="M23" s="68"/>
      <c r="N23" s="68"/>
      <c r="O23" s="9"/>
    </row>
    <row r="24" spans="1:15" x14ac:dyDescent="0.2">
      <c r="A24" s="30" t="str">
        <f>Invulblad!A24</f>
        <v>werkbus</v>
      </c>
      <c r="B24" s="2">
        <f>Invulblad!B24</f>
        <v>0.2</v>
      </c>
      <c r="C24" s="21">
        <f>Invulblad!C24</f>
        <v>0</v>
      </c>
      <c r="D24" s="4">
        <f t="shared" ref="D24:D33" si="9">$B$21*$C$7*$B24*$C24</f>
        <v>0</v>
      </c>
      <c r="E24" s="21">
        <f>Invulblad!D24</f>
        <v>0</v>
      </c>
      <c r="F24" s="4">
        <f t="shared" ref="F24:F33" si="10">$B$21*$E$7*$B24*$E24</f>
        <v>0</v>
      </c>
      <c r="G24" s="21">
        <f>Invulblad!E24</f>
        <v>0</v>
      </c>
      <c r="H24" s="4">
        <f>$B$21*$G$7*$B24*$G24</f>
        <v>0</v>
      </c>
      <c r="I24" s="21">
        <f>Invulblad!F24</f>
        <v>0</v>
      </c>
      <c r="J24" s="4">
        <f>$B$21*$I$7*$B24*$I24</f>
        <v>0</v>
      </c>
      <c r="K24" s="21">
        <f>Invulblad!G24</f>
        <v>0</v>
      </c>
      <c r="L24" s="4">
        <f>$B$21*$K$7*$B24*$K24</f>
        <v>0</v>
      </c>
      <c r="M24" s="2">
        <f>IF(B24=0%,"n.v.t.",IF($B$21=0,M8,(C24*C$23)+(E24*E$23)+(G24*G$23)+(I24*I$23)+(K24*K$23)))</f>
        <v>0</v>
      </c>
      <c r="N24" s="22" t="str">
        <f t="shared" ref="N24:N26" si="11">IF(O24="geen 100%","geen 100%",SUM(D24+F24+H24+J24+L24))</f>
        <v>geen 100%</v>
      </c>
      <c r="O24" s="23" t="str">
        <f>IF(B24=0%,"n.v.t.",IF(SUM(C24+E24+G24+I24+K24)&lt;&gt;100%,"geen 100%","100% ingevuld"))</f>
        <v>geen 100%</v>
      </c>
    </row>
    <row r="25" spans="1:15" ht="25.5" x14ac:dyDescent="0.2">
      <c r="A25" s="30" t="str">
        <f>Invulblad!A25</f>
        <v>Hydaulische graafmachine met maaikorf</v>
      </c>
      <c r="B25" s="2">
        <f>Invulblad!B25</f>
        <v>0.2</v>
      </c>
      <c r="C25" s="21">
        <f>Invulblad!C25</f>
        <v>0</v>
      </c>
      <c r="D25" s="4">
        <f t="shared" si="9"/>
        <v>0</v>
      </c>
      <c r="E25" s="21">
        <f>Invulblad!D25</f>
        <v>0</v>
      </c>
      <c r="F25" s="4">
        <f t="shared" si="10"/>
        <v>0</v>
      </c>
      <c r="G25" s="21">
        <f>Invulblad!E25</f>
        <v>0</v>
      </c>
      <c r="H25" s="4">
        <f t="shared" ref="H25:H33" si="12">$B$21*$G$7*$B25*$G25</f>
        <v>0</v>
      </c>
      <c r="I25" s="21">
        <f>Invulblad!F25</f>
        <v>0</v>
      </c>
      <c r="J25" s="4">
        <f t="shared" ref="J25:J33" si="13">$B$21*$I$7*$B25*$I25</f>
        <v>0</v>
      </c>
      <c r="K25" s="21">
        <f>Invulblad!G25</f>
        <v>0</v>
      </c>
      <c r="L25" s="4">
        <f t="shared" ref="L25:L33" si="14">$B$21*$K$7*$B25*$K25</f>
        <v>0</v>
      </c>
      <c r="M25" s="2">
        <f t="shared" ref="M25:M33" si="15">IF(B25=0%,"n.v.t.",IF($B$21=0,M9,(C25*C$23)+(E25*E$23)+(G25*G$23)+(I25*I$23)+(K25*K$23)))</f>
        <v>0</v>
      </c>
      <c r="N25" s="22" t="str">
        <f t="shared" si="11"/>
        <v>geen 100%</v>
      </c>
      <c r="O25" s="23" t="str">
        <f>IF(B25=0%,"n.v.t.",IF(SUM(C25+E25+G25+I25+K25)&lt;&gt;100%,"geen 100%","100% ingevuld"))</f>
        <v>geen 100%</v>
      </c>
    </row>
    <row r="26" spans="1:15" x14ac:dyDescent="0.2">
      <c r="A26" s="30" t="str">
        <f>Invulblad!A26</f>
        <v>Tractor met maaikorf</v>
      </c>
      <c r="B26" s="2">
        <f>Invulblad!B26</f>
        <v>0.2</v>
      </c>
      <c r="C26" s="21">
        <f>Invulblad!C26</f>
        <v>0</v>
      </c>
      <c r="D26" s="4">
        <f t="shared" si="9"/>
        <v>0</v>
      </c>
      <c r="E26" s="21">
        <f>Invulblad!D26</f>
        <v>0</v>
      </c>
      <c r="F26" s="4">
        <f t="shared" si="10"/>
        <v>0</v>
      </c>
      <c r="G26" s="21">
        <f>Invulblad!E26</f>
        <v>0</v>
      </c>
      <c r="H26" s="4">
        <f t="shared" si="12"/>
        <v>0</v>
      </c>
      <c r="I26" s="21">
        <f>Invulblad!F26</f>
        <v>0</v>
      </c>
      <c r="J26" s="4">
        <f t="shared" si="13"/>
        <v>0</v>
      </c>
      <c r="K26" s="21">
        <f>Invulblad!G26</f>
        <v>0</v>
      </c>
      <c r="L26" s="4">
        <f t="shared" si="14"/>
        <v>0</v>
      </c>
      <c r="M26" s="2">
        <f t="shared" si="15"/>
        <v>0</v>
      </c>
      <c r="N26" s="22" t="str">
        <f t="shared" si="11"/>
        <v>geen 100%</v>
      </c>
      <c r="O26" s="23" t="str">
        <f t="shared" ref="O26:O33" si="16">IF(B26=0%,"n.v.t.",IF(SUM(C26+E26+G26+I26+K26)&lt;&gt;100%,"geen 100%","100% ingevuld"))</f>
        <v>geen 100%</v>
      </c>
    </row>
    <row r="27" spans="1:15" ht="25.5" x14ac:dyDescent="0.2">
      <c r="A27" s="30" t="str">
        <f>Invulblad!A27</f>
        <v>maaizuigcombinatie incl. arm</v>
      </c>
      <c r="B27" s="2">
        <f>Invulblad!B27</f>
        <v>0.1</v>
      </c>
      <c r="C27" s="21">
        <f>Invulblad!C27</f>
        <v>0</v>
      </c>
      <c r="D27" s="4">
        <f t="shared" si="9"/>
        <v>0</v>
      </c>
      <c r="E27" s="21">
        <f>Invulblad!D27</f>
        <v>0</v>
      </c>
      <c r="F27" s="4">
        <f t="shared" si="10"/>
        <v>0</v>
      </c>
      <c r="G27" s="21">
        <f>Invulblad!E27</f>
        <v>0</v>
      </c>
      <c r="H27" s="4">
        <f t="shared" si="12"/>
        <v>0</v>
      </c>
      <c r="I27" s="21">
        <f>Invulblad!F27</f>
        <v>0</v>
      </c>
      <c r="J27" s="4">
        <f t="shared" si="13"/>
        <v>0</v>
      </c>
      <c r="K27" s="21">
        <f>Invulblad!G27</f>
        <v>0</v>
      </c>
      <c r="L27" s="4">
        <f t="shared" si="14"/>
        <v>0</v>
      </c>
      <c r="M27" s="2">
        <f t="shared" si="15"/>
        <v>0</v>
      </c>
      <c r="N27" s="22" t="str">
        <f>IF(O27="geen 100%","geen 100%",SUM(D27+F27+H27+J27+L27))</f>
        <v>geen 100%</v>
      </c>
      <c r="O27" s="23" t="str">
        <f t="shared" si="16"/>
        <v>geen 100%</v>
      </c>
    </row>
    <row r="28" spans="1:15" ht="25.5" x14ac:dyDescent="0.2">
      <c r="A28" s="30" t="str">
        <f>Invulblad!A28</f>
        <v>Hydraulische graafmachine 5 ton</v>
      </c>
      <c r="B28" s="2">
        <f>Invulblad!B28</f>
        <v>0.1</v>
      </c>
      <c r="C28" s="21">
        <f>Invulblad!C28</f>
        <v>0</v>
      </c>
      <c r="D28" s="4">
        <f t="shared" si="9"/>
        <v>0</v>
      </c>
      <c r="E28" s="21">
        <f>Invulblad!D28</f>
        <v>0</v>
      </c>
      <c r="F28" s="4">
        <f t="shared" si="10"/>
        <v>0</v>
      </c>
      <c r="G28" s="21">
        <f>Invulblad!E28</f>
        <v>0</v>
      </c>
      <c r="H28" s="4">
        <f t="shared" si="12"/>
        <v>0</v>
      </c>
      <c r="I28" s="21">
        <f>Invulblad!F28</f>
        <v>0</v>
      </c>
      <c r="J28" s="4">
        <f t="shared" si="13"/>
        <v>0</v>
      </c>
      <c r="K28" s="21">
        <f>Invulblad!G28</f>
        <v>0</v>
      </c>
      <c r="L28" s="4">
        <f t="shared" si="14"/>
        <v>0</v>
      </c>
      <c r="M28" s="2">
        <f t="shared" si="15"/>
        <v>0</v>
      </c>
      <c r="N28" s="22" t="str">
        <f t="shared" ref="N28:N33" si="17">IF(O28="geen 100%","geen 100%",SUM(D28+F28+H28+J28+L28))</f>
        <v>geen 100%</v>
      </c>
      <c r="O28" s="23" t="str">
        <f t="shared" si="16"/>
        <v>geen 100%</v>
      </c>
    </row>
    <row r="29" spans="1:15" x14ac:dyDescent="0.2">
      <c r="A29" s="30" t="str">
        <f>Invulblad!A29</f>
        <v xml:space="preserve">Bosmaaier </v>
      </c>
      <c r="B29" s="2">
        <f>Invulblad!B29</f>
        <v>0.15</v>
      </c>
      <c r="C29" s="21">
        <f>Invulblad!C29</f>
        <v>0</v>
      </c>
      <c r="D29" s="4">
        <f t="shared" si="9"/>
        <v>0</v>
      </c>
      <c r="E29" s="21">
        <f>Invulblad!D29</f>
        <v>0</v>
      </c>
      <c r="F29" s="4">
        <f t="shared" si="10"/>
        <v>0</v>
      </c>
      <c r="G29" s="21">
        <f>Invulblad!E29</f>
        <v>0</v>
      </c>
      <c r="H29" s="4">
        <f t="shared" si="12"/>
        <v>0</v>
      </c>
      <c r="I29" s="21">
        <f>Invulblad!F29</f>
        <v>0</v>
      </c>
      <c r="J29" s="4">
        <f t="shared" si="13"/>
        <v>0</v>
      </c>
      <c r="K29" s="21">
        <f>Invulblad!G29</f>
        <v>0</v>
      </c>
      <c r="L29" s="4">
        <f t="shared" si="14"/>
        <v>0</v>
      </c>
      <c r="M29" s="2">
        <f t="shared" si="15"/>
        <v>0</v>
      </c>
      <c r="N29" s="22" t="str">
        <f t="shared" si="17"/>
        <v>geen 100%</v>
      </c>
      <c r="O29" s="23" t="str">
        <f t="shared" si="16"/>
        <v>geen 100%</v>
      </c>
    </row>
    <row r="30" spans="1:15" x14ac:dyDescent="0.2">
      <c r="A30" s="30" t="str">
        <f>Invulblad!A30</f>
        <v>Maaiboot</v>
      </c>
      <c r="B30" s="2">
        <f>Invulblad!B30</f>
        <v>0.05</v>
      </c>
      <c r="C30" s="21">
        <f>Invulblad!C30</f>
        <v>0</v>
      </c>
      <c r="D30" s="4">
        <f t="shared" si="9"/>
        <v>0</v>
      </c>
      <c r="E30" s="21">
        <f>Invulblad!D30</f>
        <v>0</v>
      </c>
      <c r="F30" s="4">
        <f t="shared" si="10"/>
        <v>0</v>
      </c>
      <c r="G30" s="21">
        <f>Invulblad!E30</f>
        <v>0</v>
      </c>
      <c r="H30" s="4">
        <f t="shared" si="12"/>
        <v>0</v>
      </c>
      <c r="I30" s="21">
        <f>Invulblad!F30</f>
        <v>0</v>
      </c>
      <c r="J30" s="4">
        <f t="shared" si="13"/>
        <v>0</v>
      </c>
      <c r="K30" s="21">
        <f>Invulblad!G30</f>
        <v>0</v>
      </c>
      <c r="L30" s="4">
        <f t="shared" si="14"/>
        <v>0</v>
      </c>
      <c r="M30" s="2">
        <f t="shared" si="15"/>
        <v>0</v>
      </c>
      <c r="N30" s="22" t="str">
        <f t="shared" si="17"/>
        <v>geen 100%</v>
      </c>
      <c r="O30" s="23" t="str">
        <f t="shared" si="16"/>
        <v>geen 100%</v>
      </c>
    </row>
    <row r="31" spans="1:15" hidden="1" x14ac:dyDescent="0.2">
      <c r="A31" s="30" t="str">
        <f>Invulblad!A31</f>
        <v>Machine 8</v>
      </c>
      <c r="B31" s="2">
        <f>Invulblad!B31</f>
        <v>0</v>
      </c>
      <c r="C31" s="21">
        <f>Invulblad!C31</f>
        <v>0</v>
      </c>
      <c r="D31" s="4">
        <f t="shared" si="9"/>
        <v>0</v>
      </c>
      <c r="E31" s="21">
        <f>Invulblad!D31</f>
        <v>0</v>
      </c>
      <c r="F31" s="4">
        <f t="shared" si="10"/>
        <v>0</v>
      </c>
      <c r="G31" s="21">
        <f>Invulblad!E31</f>
        <v>0</v>
      </c>
      <c r="H31" s="4">
        <f t="shared" si="12"/>
        <v>0</v>
      </c>
      <c r="I31" s="21">
        <f>Invulblad!F31</f>
        <v>0</v>
      </c>
      <c r="J31" s="4">
        <f t="shared" si="13"/>
        <v>0</v>
      </c>
      <c r="K31" s="21">
        <f>Invulblad!G31</f>
        <v>0</v>
      </c>
      <c r="L31" s="4">
        <f t="shared" si="14"/>
        <v>0</v>
      </c>
      <c r="M31" s="2" t="str">
        <f t="shared" si="15"/>
        <v>n.v.t.</v>
      </c>
      <c r="N31" s="22">
        <f t="shared" si="17"/>
        <v>0</v>
      </c>
      <c r="O31" s="23" t="str">
        <f t="shared" si="16"/>
        <v>n.v.t.</v>
      </c>
    </row>
    <row r="32" spans="1:15" hidden="1" x14ac:dyDescent="0.2">
      <c r="A32" s="30" t="str">
        <f>Invulblad!A32</f>
        <v>Machine 9</v>
      </c>
      <c r="B32" s="2">
        <f>Invulblad!B32</f>
        <v>0</v>
      </c>
      <c r="C32" s="21">
        <f>Invulblad!C32</f>
        <v>0</v>
      </c>
      <c r="D32" s="4">
        <f t="shared" si="9"/>
        <v>0</v>
      </c>
      <c r="E32" s="21">
        <f>Invulblad!D32</f>
        <v>0</v>
      </c>
      <c r="F32" s="4">
        <f t="shared" si="10"/>
        <v>0</v>
      </c>
      <c r="G32" s="21">
        <f>Invulblad!E32</f>
        <v>0</v>
      </c>
      <c r="H32" s="4">
        <f t="shared" si="12"/>
        <v>0</v>
      </c>
      <c r="I32" s="21">
        <f>Invulblad!F32</f>
        <v>0</v>
      </c>
      <c r="J32" s="4">
        <f t="shared" si="13"/>
        <v>0</v>
      </c>
      <c r="K32" s="21">
        <f>Invulblad!G32</f>
        <v>0</v>
      </c>
      <c r="L32" s="4">
        <f t="shared" si="14"/>
        <v>0</v>
      </c>
      <c r="M32" s="2" t="str">
        <f t="shared" si="15"/>
        <v>n.v.t.</v>
      </c>
      <c r="N32" s="22">
        <f t="shared" si="17"/>
        <v>0</v>
      </c>
      <c r="O32" s="23" t="str">
        <f t="shared" si="16"/>
        <v>n.v.t.</v>
      </c>
    </row>
    <row r="33" spans="1:15" hidden="1" x14ac:dyDescent="0.2">
      <c r="A33" s="30" t="str">
        <f>Invulblad!A33</f>
        <v>Machine 10</v>
      </c>
      <c r="B33" s="2">
        <f>Invulblad!B33</f>
        <v>0</v>
      </c>
      <c r="C33" s="21">
        <f>Invulblad!C33</f>
        <v>0</v>
      </c>
      <c r="D33" s="4">
        <f t="shared" si="9"/>
        <v>0</v>
      </c>
      <c r="E33" s="21">
        <f>Invulblad!D33</f>
        <v>0</v>
      </c>
      <c r="F33" s="4">
        <f t="shared" si="10"/>
        <v>0</v>
      </c>
      <c r="G33" s="21">
        <f>Invulblad!E33</f>
        <v>0</v>
      </c>
      <c r="H33" s="4">
        <f t="shared" si="12"/>
        <v>0</v>
      </c>
      <c r="I33" s="21">
        <f>Invulblad!F33</f>
        <v>0</v>
      </c>
      <c r="J33" s="4">
        <f t="shared" si="13"/>
        <v>0</v>
      </c>
      <c r="K33" s="21">
        <f>Invulblad!G33</f>
        <v>0</v>
      </c>
      <c r="L33" s="4">
        <f t="shared" si="14"/>
        <v>0</v>
      </c>
      <c r="M33" s="2" t="str">
        <f t="shared" si="15"/>
        <v>n.v.t.</v>
      </c>
      <c r="N33" s="22">
        <f t="shared" si="17"/>
        <v>0</v>
      </c>
      <c r="O33" s="23" t="str">
        <f t="shared" si="16"/>
        <v>n.v.t.</v>
      </c>
    </row>
    <row r="34" spans="1:15" ht="15" x14ac:dyDescent="0.2">
      <c r="A34" s="24" t="s">
        <v>22</v>
      </c>
      <c r="B34" s="25">
        <f>SUM(B24:B33)</f>
        <v>1</v>
      </c>
      <c r="C34" s="9"/>
      <c r="D34" s="9"/>
      <c r="E34" s="9"/>
      <c r="F34" s="83" t="str">
        <f>IF(B34=0,"",CONCATENATE("Totaal fictieve korting ",$K$3," ",$B$1," ",A22))</f>
        <v>Totaal fictieve korting P4 'Inzet duurzaam materieel' 2e contractjaar</v>
      </c>
      <c r="G34" s="84"/>
      <c r="H34" s="84"/>
      <c r="I34" s="84"/>
      <c r="J34" s="84"/>
      <c r="K34" s="84"/>
      <c r="L34" s="84"/>
      <c r="M34" s="85"/>
      <c r="N34" s="26" t="str">
        <f>IF(B34=0,0,IF($B$3=0,CONCATENATE($A$3," invullen"),IF(O34="geen 100%","geen 100%",SUM(N24:N33))))</f>
        <v>Inschrijfsom P4 invullen</v>
      </c>
      <c r="O34" s="23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86" t="str">
        <f>CONCATENATE("Percentage van de ",$A$3)</f>
        <v>Percentage van de Inschrijfsom P4</v>
      </c>
      <c r="B36" s="87"/>
      <c r="C36" s="5">
        <v>0.02</v>
      </c>
      <c r="D36" s="27"/>
      <c r="E36" s="27"/>
      <c r="F36" s="27"/>
      <c r="G36" s="27"/>
      <c r="H36" s="27"/>
      <c r="I36" s="27"/>
      <c r="J36" s="27"/>
      <c r="K36" s="9"/>
      <c r="L36" s="9"/>
      <c r="M36" s="9"/>
      <c r="N36" s="9"/>
      <c r="O36" s="9"/>
    </row>
    <row r="37" spans="1:15" x14ac:dyDescent="0.2">
      <c r="A37" s="28" t="s">
        <v>2</v>
      </c>
      <c r="B37" s="29">
        <f>$B$3*C36</f>
        <v>0</v>
      </c>
      <c r="C37" s="73" t="s">
        <v>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9"/>
    </row>
    <row r="38" spans="1:15" ht="38.25" x14ac:dyDescent="0.2">
      <c r="A38" s="17" t="s">
        <v>24</v>
      </c>
      <c r="B38" s="67" t="s">
        <v>5</v>
      </c>
      <c r="C38" s="20" t="str">
        <f>$C$6</f>
        <v>Electrisch / H2</v>
      </c>
      <c r="D38" s="77" t="s">
        <v>7</v>
      </c>
      <c r="E38" s="20" t="str">
        <f>$E$6</f>
        <v>(Plug in) Hybride* met benzine</v>
      </c>
      <c r="F38" s="77" t="s">
        <v>7</v>
      </c>
      <c r="G38" s="20" t="str">
        <f>$G$6</f>
        <v>HVO100  / Bio-CNG</v>
      </c>
      <c r="H38" s="77" t="s">
        <v>7</v>
      </c>
      <c r="I38" s="20" t="str">
        <f>$I$6</f>
        <v>&gt;30HVO&lt;100 / BTL</v>
      </c>
      <c r="J38" s="77" t="s">
        <v>7</v>
      </c>
      <c r="K38" s="20" t="str">
        <f>$K$6</f>
        <v>Conventio-neel / overig</v>
      </c>
      <c r="L38" s="77" t="s">
        <v>7</v>
      </c>
      <c r="M38" s="67" t="str">
        <f>$M$6</f>
        <v>Totaal
duurzaam-
heidsper-
centage</v>
      </c>
      <c r="N38" s="67" t="s">
        <v>13</v>
      </c>
      <c r="O38" s="9"/>
    </row>
    <row r="39" spans="1:15" x14ac:dyDescent="0.2">
      <c r="A39" s="9"/>
      <c r="B39" s="68"/>
      <c r="C39" s="19">
        <f>$C$7</f>
        <v>1</v>
      </c>
      <c r="D39" s="78"/>
      <c r="E39" s="19">
        <f>$E$7</f>
        <v>0.45</v>
      </c>
      <c r="F39" s="78"/>
      <c r="G39" s="19">
        <f>$G$7</f>
        <v>1</v>
      </c>
      <c r="H39" s="78"/>
      <c r="I39" s="19">
        <f>$I$7</f>
        <v>0.25</v>
      </c>
      <c r="J39" s="78"/>
      <c r="K39" s="19">
        <f>$K$7</f>
        <v>0</v>
      </c>
      <c r="L39" s="78"/>
      <c r="M39" s="68"/>
      <c r="N39" s="68"/>
      <c r="O39" s="9"/>
    </row>
    <row r="40" spans="1:15" x14ac:dyDescent="0.2">
      <c r="A40" s="30" t="str">
        <f>Invulblad!A40</f>
        <v>werkbus</v>
      </c>
      <c r="B40" s="2">
        <f>Invulblad!B40</f>
        <v>0.2</v>
      </c>
      <c r="C40" s="21">
        <f>Invulblad!C40</f>
        <v>0</v>
      </c>
      <c r="D40" s="4">
        <f>$B$37*$C$7*$B40*$C40</f>
        <v>0</v>
      </c>
      <c r="E40" s="21">
        <f>Invulblad!D40</f>
        <v>0</v>
      </c>
      <c r="F40" s="4">
        <f>$B$37*$E$7*$B40*$E40</f>
        <v>0</v>
      </c>
      <c r="G40" s="21">
        <f>Invulblad!E40</f>
        <v>0</v>
      </c>
      <c r="H40" s="4">
        <f>$B$37*$G$7*$B40*$G40</f>
        <v>0</v>
      </c>
      <c r="I40" s="21">
        <f>Invulblad!F40</f>
        <v>0</v>
      </c>
      <c r="J40" s="4">
        <f>$B$37*$I$7*$B40*$I40</f>
        <v>0</v>
      </c>
      <c r="K40" s="21">
        <f>Invulblad!G40</f>
        <v>0</v>
      </c>
      <c r="L40" s="4">
        <f>$B$37*$K$7*$B40*$K40</f>
        <v>0</v>
      </c>
      <c r="M40" s="2">
        <f>IF(B40=0%,"n.v.t.",IF($C$36=0,M24,(C40*C$39)+(E40*E$39)+(G40*G$39)+(I40*I$39)+(K40*K$39)))</f>
        <v>0</v>
      </c>
      <c r="N40" s="22" t="str">
        <f t="shared" ref="N40:N42" si="18">IF(O40="geen 100%","geen 100%",SUM(D40+F40+H40+J40+L40))</f>
        <v>geen 100%</v>
      </c>
      <c r="O40" s="23" t="str">
        <f>IF(B40=0%,"n.v.t.",IF(SUM(C40+E40+G40+I40+K40)&lt;&gt;100%,"geen 100%","100% ingevuld"))</f>
        <v>geen 100%</v>
      </c>
    </row>
    <row r="41" spans="1:15" ht="25.5" x14ac:dyDescent="0.2">
      <c r="A41" s="30" t="str">
        <f>Invulblad!A41</f>
        <v>Hydaulische graafmachine met maaikorf</v>
      </c>
      <c r="B41" s="2">
        <f>Invulblad!B41</f>
        <v>0.2</v>
      </c>
      <c r="C41" s="21">
        <f>Invulblad!C41</f>
        <v>0</v>
      </c>
      <c r="D41" s="4">
        <f t="shared" ref="D41:D49" si="19">$B$37*$C$7*$B41*$C41</f>
        <v>0</v>
      </c>
      <c r="E41" s="21">
        <f>Invulblad!D41</f>
        <v>0</v>
      </c>
      <c r="F41" s="4">
        <f t="shared" ref="F41:F49" si="20">$B$37*$E$7*$B41*$E41</f>
        <v>0</v>
      </c>
      <c r="G41" s="21">
        <f>Invulblad!E41</f>
        <v>0</v>
      </c>
      <c r="H41" s="4">
        <f t="shared" ref="H41:H49" si="21">$B$37*$G$7*$B41*$G41</f>
        <v>0</v>
      </c>
      <c r="I41" s="21">
        <f>Invulblad!F41</f>
        <v>0</v>
      </c>
      <c r="J41" s="4">
        <f t="shared" ref="J41:J49" si="22">$B$37*$I$7*$B41*$I41</f>
        <v>0</v>
      </c>
      <c r="K41" s="21">
        <f>Invulblad!G41</f>
        <v>0</v>
      </c>
      <c r="L41" s="4">
        <f t="shared" ref="L41:L49" si="23">$B$37*$K$7*$B41*$K41</f>
        <v>0</v>
      </c>
      <c r="M41" s="2">
        <f t="shared" ref="M41:M49" si="24">IF(B41=0%,"n.v.t.",IF($C$36=0,M25,(C41*C$39)+(E41*E$39)+(G41*G$39)+(I41*I$39)+(K41*K$39)))</f>
        <v>0</v>
      </c>
      <c r="N41" s="22" t="str">
        <f t="shared" si="18"/>
        <v>geen 100%</v>
      </c>
      <c r="O41" s="23" t="str">
        <f>IF(B41=0%,"n.v.t.",IF(SUM(C41+E41+G41+I41+K41)&lt;&gt;100%,"geen 100%","100% ingevuld"))</f>
        <v>geen 100%</v>
      </c>
    </row>
    <row r="42" spans="1:15" x14ac:dyDescent="0.2">
      <c r="A42" s="30" t="str">
        <f>Invulblad!A42</f>
        <v>Tractor met maaikorf</v>
      </c>
      <c r="B42" s="2">
        <f>Invulblad!B42</f>
        <v>0.2</v>
      </c>
      <c r="C42" s="21">
        <f>Invulblad!C42</f>
        <v>0</v>
      </c>
      <c r="D42" s="4">
        <f t="shared" si="19"/>
        <v>0</v>
      </c>
      <c r="E42" s="21">
        <f>Invulblad!D42</f>
        <v>0</v>
      </c>
      <c r="F42" s="4">
        <f t="shared" si="20"/>
        <v>0</v>
      </c>
      <c r="G42" s="21">
        <f>Invulblad!E42</f>
        <v>0</v>
      </c>
      <c r="H42" s="4">
        <f t="shared" si="21"/>
        <v>0</v>
      </c>
      <c r="I42" s="21">
        <f>Invulblad!F42</f>
        <v>0</v>
      </c>
      <c r="J42" s="4">
        <f t="shared" si="22"/>
        <v>0</v>
      </c>
      <c r="K42" s="21">
        <f>Invulblad!G42</f>
        <v>0</v>
      </c>
      <c r="L42" s="4">
        <f t="shared" si="23"/>
        <v>0</v>
      </c>
      <c r="M42" s="2">
        <f t="shared" si="24"/>
        <v>0</v>
      </c>
      <c r="N42" s="22" t="str">
        <f t="shared" si="18"/>
        <v>geen 100%</v>
      </c>
      <c r="O42" s="23" t="str">
        <f t="shared" ref="O42:O49" si="25">IF(B42=0%,"n.v.t.",IF(SUM(C42+E42+G42+I42+K42)&lt;&gt;100%,"geen 100%","100% ingevuld"))</f>
        <v>geen 100%</v>
      </c>
    </row>
    <row r="43" spans="1:15" ht="25.5" x14ac:dyDescent="0.2">
      <c r="A43" s="30" t="str">
        <f>Invulblad!A43</f>
        <v>maaizuigcombinatie incl. arm</v>
      </c>
      <c r="B43" s="2">
        <f>Invulblad!B43</f>
        <v>0.1</v>
      </c>
      <c r="C43" s="21">
        <f>Invulblad!C43</f>
        <v>0</v>
      </c>
      <c r="D43" s="4">
        <f t="shared" si="19"/>
        <v>0</v>
      </c>
      <c r="E43" s="21">
        <f>Invulblad!D43</f>
        <v>0</v>
      </c>
      <c r="F43" s="4">
        <f t="shared" si="20"/>
        <v>0</v>
      </c>
      <c r="G43" s="21">
        <f>Invulblad!E43</f>
        <v>0</v>
      </c>
      <c r="H43" s="4">
        <f t="shared" si="21"/>
        <v>0</v>
      </c>
      <c r="I43" s="21">
        <f>Invulblad!F43</f>
        <v>0</v>
      </c>
      <c r="J43" s="4">
        <f t="shared" si="22"/>
        <v>0</v>
      </c>
      <c r="K43" s="21">
        <f>Invulblad!G43</f>
        <v>0</v>
      </c>
      <c r="L43" s="4">
        <f t="shared" si="23"/>
        <v>0</v>
      </c>
      <c r="M43" s="2">
        <f t="shared" si="24"/>
        <v>0</v>
      </c>
      <c r="N43" s="22" t="str">
        <f>IF(O43="geen 100%","geen 100%",SUM(D43+F43+H43+J43+L43))</f>
        <v>geen 100%</v>
      </c>
      <c r="O43" s="23" t="str">
        <f t="shared" si="25"/>
        <v>geen 100%</v>
      </c>
    </row>
    <row r="44" spans="1:15" ht="25.5" x14ac:dyDescent="0.2">
      <c r="A44" s="30" t="str">
        <f>Invulblad!A44</f>
        <v>Hydraulische graafmachine 5 ton</v>
      </c>
      <c r="B44" s="2">
        <f>Invulblad!B44</f>
        <v>0.1</v>
      </c>
      <c r="C44" s="21">
        <f>Invulblad!C44</f>
        <v>0</v>
      </c>
      <c r="D44" s="4">
        <f t="shared" si="19"/>
        <v>0</v>
      </c>
      <c r="E44" s="21">
        <f>Invulblad!D44</f>
        <v>0</v>
      </c>
      <c r="F44" s="4">
        <f t="shared" si="20"/>
        <v>0</v>
      </c>
      <c r="G44" s="21">
        <f>Invulblad!E44</f>
        <v>0</v>
      </c>
      <c r="H44" s="4">
        <f t="shared" si="21"/>
        <v>0</v>
      </c>
      <c r="I44" s="21">
        <f>Invulblad!F44</f>
        <v>0</v>
      </c>
      <c r="J44" s="4">
        <f t="shared" si="22"/>
        <v>0</v>
      </c>
      <c r="K44" s="21">
        <f>Invulblad!G44</f>
        <v>0</v>
      </c>
      <c r="L44" s="4">
        <f t="shared" si="23"/>
        <v>0</v>
      </c>
      <c r="M44" s="2">
        <f t="shared" si="24"/>
        <v>0</v>
      </c>
      <c r="N44" s="22" t="str">
        <f t="shared" ref="N44:N49" si="26">IF(O44="geen 100%","geen 100%",SUM(D44+F44+H44+J44+L44))</f>
        <v>geen 100%</v>
      </c>
      <c r="O44" s="23" t="str">
        <f t="shared" si="25"/>
        <v>geen 100%</v>
      </c>
    </row>
    <row r="45" spans="1:15" x14ac:dyDescent="0.2">
      <c r="A45" s="30" t="str">
        <f>Invulblad!A45</f>
        <v xml:space="preserve">Bosmaaier </v>
      </c>
      <c r="B45" s="2">
        <f>Invulblad!B45</f>
        <v>0.15</v>
      </c>
      <c r="C45" s="21">
        <f>Invulblad!C45</f>
        <v>0</v>
      </c>
      <c r="D45" s="4">
        <f t="shared" si="19"/>
        <v>0</v>
      </c>
      <c r="E45" s="21">
        <f>Invulblad!D45</f>
        <v>0</v>
      </c>
      <c r="F45" s="4">
        <f t="shared" si="20"/>
        <v>0</v>
      </c>
      <c r="G45" s="21">
        <f>Invulblad!E45</f>
        <v>0</v>
      </c>
      <c r="H45" s="4">
        <f t="shared" si="21"/>
        <v>0</v>
      </c>
      <c r="I45" s="21">
        <f>Invulblad!F45</f>
        <v>0</v>
      </c>
      <c r="J45" s="4">
        <f t="shared" si="22"/>
        <v>0</v>
      </c>
      <c r="K45" s="21">
        <f>Invulblad!G45</f>
        <v>0</v>
      </c>
      <c r="L45" s="4">
        <f t="shared" si="23"/>
        <v>0</v>
      </c>
      <c r="M45" s="2">
        <f t="shared" si="24"/>
        <v>0</v>
      </c>
      <c r="N45" s="22" t="str">
        <f t="shared" si="26"/>
        <v>geen 100%</v>
      </c>
      <c r="O45" s="23" t="str">
        <f t="shared" si="25"/>
        <v>geen 100%</v>
      </c>
    </row>
    <row r="46" spans="1:15" x14ac:dyDescent="0.2">
      <c r="A46" s="30" t="str">
        <f>Invulblad!A46</f>
        <v>Maaiboot</v>
      </c>
      <c r="B46" s="2">
        <f>Invulblad!B46</f>
        <v>0.05</v>
      </c>
      <c r="C46" s="21">
        <f>Invulblad!C46</f>
        <v>0</v>
      </c>
      <c r="D46" s="4">
        <f t="shared" si="19"/>
        <v>0</v>
      </c>
      <c r="E46" s="21">
        <f>Invulblad!D46</f>
        <v>0</v>
      </c>
      <c r="F46" s="4">
        <f t="shared" si="20"/>
        <v>0</v>
      </c>
      <c r="G46" s="21">
        <f>Invulblad!E46</f>
        <v>0</v>
      </c>
      <c r="H46" s="4">
        <f t="shared" si="21"/>
        <v>0</v>
      </c>
      <c r="I46" s="21">
        <f>Invulblad!F46</f>
        <v>0</v>
      </c>
      <c r="J46" s="4">
        <f t="shared" si="22"/>
        <v>0</v>
      </c>
      <c r="K46" s="21">
        <f>Invulblad!G46</f>
        <v>0</v>
      </c>
      <c r="L46" s="4">
        <f t="shared" si="23"/>
        <v>0</v>
      </c>
      <c r="M46" s="2">
        <f t="shared" si="24"/>
        <v>0</v>
      </c>
      <c r="N46" s="22" t="str">
        <f t="shared" si="26"/>
        <v>geen 100%</v>
      </c>
      <c r="O46" s="23" t="str">
        <f t="shared" si="25"/>
        <v>geen 100%</v>
      </c>
    </row>
    <row r="47" spans="1:15" hidden="1" x14ac:dyDescent="0.2">
      <c r="A47" s="30" t="str">
        <f>Invulblad!A47</f>
        <v>Machine 8</v>
      </c>
      <c r="B47" s="2">
        <f>Invulblad!B47</f>
        <v>0</v>
      </c>
      <c r="C47" s="21">
        <f>Invulblad!C47</f>
        <v>0</v>
      </c>
      <c r="D47" s="4">
        <f t="shared" si="19"/>
        <v>0</v>
      </c>
      <c r="E47" s="21">
        <f>Invulblad!D47</f>
        <v>0</v>
      </c>
      <c r="F47" s="4">
        <f t="shared" si="20"/>
        <v>0</v>
      </c>
      <c r="G47" s="21">
        <f>Invulblad!E47</f>
        <v>0</v>
      </c>
      <c r="H47" s="4">
        <f t="shared" si="21"/>
        <v>0</v>
      </c>
      <c r="I47" s="21">
        <f>Invulblad!F47</f>
        <v>0</v>
      </c>
      <c r="J47" s="4">
        <f t="shared" si="22"/>
        <v>0</v>
      </c>
      <c r="K47" s="21">
        <f>Invulblad!G47</f>
        <v>0</v>
      </c>
      <c r="L47" s="4">
        <f t="shared" si="23"/>
        <v>0</v>
      </c>
      <c r="M47" s="2" t="str">
        <f t="shared" si="24"/>
        <v>n.v.t.</v>
      </c>
      <c r="N47" s="22">
        <f t="shared" si="26"/>
        <v>0</v>
      </c>
      <c r="O47" s="23" t="str">
        <f t="shared" si="25"/>
        <v>n.v.t.</v>
      </c>
    </row>
    <row r="48" spans="1:15" hidden="1" x14ac:dyDescent="0.2">
      <c r="A48" s="30" t="str">
        <f>Invulblad!A48</f>
        <v>Machine 9</v>
      </c>
      <c r="B48" s="2">
        <f>Invulblad!B48</f>
        <v>0</v>
      </c>
      <c r="C48" s="21">
        <f>Invulblad!C48</f>
        <v>0</v>
      </c>
      <c r="D48" s="4">
        <f t="shared" si="19"/>
        <v>0</v>
      </c>
      <c r="E48" s="21">
        <f>Invulblad!D48</f>
        <v>0</v>
      </c>
      <c r="F48" s="4">
        <f t="shared" si="20"/>
        <v>0</v>
      </c>
      <c r="G48" s="21">
        <f>Invulblad!E48</f>
        <v>0</v>
      </c>
      <c r="H48" s="4">
        <f t="shared" si="21"/>
        <v>0</v>
      </c>
      <c r="I48" s="21">
        <f>Invulblad!F48</f>
        <v>0</v>
      </c>
      <c r="J48" s="4">
        <f t="shared" si="22"/>
        <v>0</v>
      </c>
      <c r="K48" s="21">
        <f>Invulblad!G48</f>
        <v>0</v>
      </c>
      <c r="L48" s="4">
        <f t="shared" si="23"/>
        <v>0</v>
      </c>
      <c r="M48" s="2" t="str">
        <f t="shared" si="24"/>
        <v>n.v.t.</v>
      </c>
      <c r="N48" s="22">
        <f t="shared" si="26"/>
        <v>0</v>
      </c>
      <c r="O48" s="23" t="str">
        <f t="shared" si="25"/>
        <v>n.v.t.</v>
      </c>
    </row>
    <row r="49" spans="1:15" hidden="1" x14ac:dyDescent="0.2">
      <c r="A49" s="30" t="str">
        <f>Invulblad!A49</f>
        <v>Machine 10</v>
      </c>
      <c r="B49" s="2">
        <f>Invulblad!B49</f>
        <v>0</v>
      </c>
      <c r="C49" s="21">
        <f>Invulblad!C49</f>
        <v>0</v>
      </c>
      <c r="D49" s="4">
        <f t="shared" si="19"/>
        <v>0</v>
      </c>
      <c r="E49" s="21">
        <f>Invulblad!D49</f>
        <v>0</v>
      </c>
      <c r="F49" s="4">
        <f t="shared" si="20"/>
        <v>0</v>
      </c>
      <c r="G49" s="21">
        <f>Invulblad!E49</f>
        <v>0</v>
      </c>
      <c r="H49" s="4">
        <f t="shared" si="21"/>
        <v>0</v>
      </c>
      <c r="I49" s="21">
        <f>Invulblad!F49</f>
        <v>0</v>
      </c>
      <c r="J49" s="4">
        <f t="shared" si="22"/>
        <v>0</v>
      </c>
      <c r="K49" s="21">
        <f>Invulblad!G49</f>
        <v>0</v>
      </c>
      <c r="L49" s="4">
        <f t="shared" si="23"/>
        <v>0</v>
      </c>
      <c r="M49" s="2" t="str">
        <f t="shared" si="24"/>
        <v>n.v.t.</v>
      </c>
      <c r="N49" s="22">
        <f t="shared" si="26"/>
        <v>0</v>
      </c>
      <c r="O49" s="23" t="str">
        <f t="shared" si="25"/>
        <v>n.v.t.</v>
      </c>
    </row>
    <row r="50" spans="1:15" ht="15" x14ac:dyDescent="0.2">
      <c r="A50" s="24" t="s">
        <v>22</v>
      </c>
      <c r="B50" s="25">
        <f>SUM(B40:B49)</f>
        <v>1</v>
      </c>
      <c r="C50" s="9"/>
      <c r="D50" s="9"/>
      <c r="E50" s="9"/>
      <c r="F50" s="83" t="str">
        <f>IF(B50=0,"",CONCATENATE("Totaal fictieve korting ",$K$3," ",$B$1," ",A38))</f>
        <v>Totaal fictieve korting P4 'Inzet duurzaam materieel' 3e en volgende contractjaren</v>
      </c>
      <c r="G50" s="84"/>
      <c r="H50" s="84"/>
      <c r="I50" s="84"/>
      <c r="J50" s="84"/>
      <c r="K50" s="84"/>
      <c r="L50" s="84"/>
      <c r="M50" s="85"/>
      <c r="N50" s="26" t="str">
        <f>IF(B50=0,0,IF($B$3=0,CONCATENATE($A$3," invullen"),IF(O50="geen 100%","geen 100%",SUM(N40:N49))))</f>
        <v>Inschrijfsom P4 invullen</v>
      </c>
      <c r="O50" s="23" t="str">
        <f>IF(B50=0,"n.v.t.",IF(OR(SUM(B40:B49)=0,O40="geen 100%",O41="geen 100%",O42="geen 100%",O43="geen 100%",O44="geen 100%",O45="geen 100%",O46="geen 100%",O47="geen 100%",O48="geen 100%",O49="geen 100%"),"geen 100%","100% ingevuld"))</f>
        <v>geen 100%</v>
      </c>
    </row>
    <row r="51" spans="1:1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idden="1" x14ac:dyDescent="0.2">
      <c r="A52" s="86" t="str">
        <f>CONCATENATE("Percentage van de ",$A$3)</f>
        <v>Percentage van de Inschrijfsom P4</v>
      </c>
      <c r="B52" s="87"/>
      <c r="C52" s="5">
        <v>0</v>
      </c>
      <c r="D52" s="27"/>
      <c r="E52" s="27"/>
      <c r="F52" s="27"/>
      <c r="G52" s="27"/>
      <c r="H52" s="27"/>
      <c r="I52" s="27"/>
      <c r="J52" s="27"/>
      <c r="K52" s="9"/>
      <c r="L52" s="9"/>
      <c r="M52" s="9"/>
      <c r="N52" s="9"/>
      <c r="O52" s="9"/>
    </row>
    <row r="53" spans="1:15" hidden="1" x14ac:dyDescent="0.2">
      <c r="A53" s="28" t="s">
        <v>2</v>
      </c>
      <c r="B53" s="29">
        <f>$B$3*C52</f>
        <v>0</v>
      </c>
      <c r="C53" s="73" t="s">
        <v>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  <c r="O53" s="9"/>
    </row>
    <row r="54" spans="1:15" ht="38.25" hidden="1" x14ac:dyDescent="0.2">
      <c r="A54" s="13" t="s">
        <v>25</v>
      </c>
      <c r="B54" s="67" t="s">
        <v>5</v>
      </c>
      <c r="C54" s="20" t="str">
        <f>$C$6</f>
        <v>Electrisch / H2</v>
      </c>
      <c r="D54" s="77" t="s">
        <v>7</v>
      </c>
      <c r="E54" s="20" t="str">
        <f>$E$6</f>
        <v>(Plug in) Hybride* met benzine</v>
      </c>
      <c r="F54" s="77" t="s">
        <v>7</v>
      </c>
      <c r="G54" s="20" t="str">
        <f>$G$6</f>
        <v>HVO100  / Bio-CNG</v>
      </c>
      <c r="H54" s="77" t="s">
        <v>7</v>
      </c>
      <c r="I54" s="20" t="str">
        <f>$I$6</f>
        <v>&gt;30HVO&lt;100 / BTL</v>
      </c>
      <c r="J54" s="77" t="s">
        <v>7</v>
      </c>
      <c r="K54" s="20" t="str">
        <f>$K$6</f>
        <v>Conventio-neel / overig</v>
      </c>
      <c r="L54" s="77" t="s">
        <v>7</v>
      </c>
      <c r="M54" s="67" t="str">
        <f>$M$6</f>
        <v>Totaal
duurzaam-
heidsper-
centage</v>
      </c>
      <c r="N54" s="67" t="s">
        <v>13</v>
      </c>
      <c r="O54" s="9"/>
    </row>
    <row r="55" spans="1:15" hidden="1" x14ac:dyDescent="0.2">
      <c r="A55" s="9"/>
      <c r="B55" s="68"/>
      <c r="C55" s="19">
        <f>$C$7</f>
        <v>1</v>
      </c>
      <c r="D55" s="78"/>
      <c r="E55" s="19">
        <f>$E$7</f>
        <v>0.45</v>
      </c>
      <c r="F55" s="78"/>
      <c r="G55" s="19">
        <f>$G$7</f>
        <v>1</v>
      </c>
      <c r="H55" s="78"/>
      <c r="I55" s="19">
        <f>$I$7</f>
        <v>0.25</v>
      </c>
      <c r="J55" s="78"/>
      <c r="K55" s="19">
        <f>$K$7</f>
        <v>0</v>
      </c>
      <c r="L55" s="78"/>
      <c r="M55" s="68"/>
      <c r="N55" s="68"/>
      <c r="O55" s="9"/>
    </row>
    <row r="56" spans="1:15" hidden="1" x14ac:dyDescent="0.2">
      <c r="A56" s="30" t="str">
        <f>Invulblad!A56</f>
        <v>werkbus</v>
      </c>
      <c r="B56" s="2">
        <f>Invulblad!B56</f>
        <v>0</v>
      </c>
      <c r="C56" s="21">
        <f>Invulblad!C56</f>
        <v>0</v>
      </c>
      <c r="D56" s="4">
        <f>$B$53*$C$7*$B56*$C56</f>
        <v>0</v>
      </c>
      <c r="E56" s="21">
        <f>Invulblad!D56</f>
        <v>0</v>
      </c>
      <c r="F56" s="4">
        <f>$B$53*$E$7*$B56*$E56</f>
        <v>0</v>
      </c>
      <c r="G56" s="21">
        <f>Invulblad!E56</f>
        <v>0</v>
      </c>
      <c r="H56" s="4">
        <f>$B$53*$G$7*$B56*$G56</f>
        <v>0</v>
      </c>
      <c r="I56" s="21">
        <f>Invulblad!F56</f>
        <v>0</v>
      </c>
      <c r="J56" s="4">
        <f>$B$53*$I$7*$B56*$I56</f>
        <v>0</v>
      </c>
      <c r="K56" s="21">
        <f>Invulblad!G56</f>
        <v>0</v>
      </c>
      <c r="L56" s="4">
        <f>$B$53*$K$7*$B56*$K56</f>
        <v>0</v>
      </c>
      <c r="M56" s="2" t="str">
        <f>IF(B56=0%,"n.v.t.",IF($C$52=0,M40,(C56*C$55)+(E56*E$55)+(G56*G$55)+(I56*I$55)+(K56*K$55)))</f>
        <v>n.v.t.</v>
      </c>
      <c r="N56" s="22">
        <f t="shared" ref="N56:N58" si="27">IF(O56="geen 100%","geen 100%",SUM(D56+F56+H56+J56+L56))</f>
        <v>0</v>
      </c>
      <c r="O56" s="23" t="str">
        <f>IF(B56=0%,"n.v.t.",IF(SUM(C56+E56+G56+I56+K56)&lt;&gt;100%,"geen 100%","100% ingevuld"))</f>
        <v>n.v.t.</v>
      </c>
    </row>
    <row r="57" spans="1:15" ht="25.5" hidden="1" x14ac:dyDescent="0.2">
      <c r="A57" s="30" t="str">
        <f>Invulblad!A57</f>
        <v>Hydaulische graafmachine met maaikorf</v>
      </c>
      <c r="B57" s="2">
        <f>Invulblad!B57</f>
        <v>0</v>
      </c>
      <c r="C57" s="21">
        <f>Invulblad!C57</f>
        <v>0</v>
      </c>
      <c r="D57" s="4">
        <f t="shared" ref="D57:D65" si="28">$B$53*$C$7*$B57*$C57</f>
        <v>0</v>
      </c>
      <c r="E57" s="21">
        <f>Invulblad!D57</f>
        <v>0</v>
      </c>
      <c r="F57" s="4">
        <f t="shared" ref="F57:F65" si="29">$B$53*$E$7*$B57*$E57</f>
        <v>0</v>
      </c>
      <c r="G57" s="21">
        <f>Invulblad!E57</f>
        <v>0</v>
      </c>
      <c r="H57" s="4">
        <f t="shared" ref="H57:H65" si="30">$B$53*$G$7*$B57*$G57</f>
        <v>0</v>
      </c>
      <c r="I57" s="21">
        <f>Invulblad!F57</f>
        <v>0</v>
      </c>
      <c r="J57" s="4">
        <f t="shared" ref="J57:J65" si="31">$B$53*$I$7*$B57*$I57</f>
        <v>0</v>
      </c>
      <c r="K57" s="21">
        <f>Invulblad!G57</f>
        <v>0</v>
      </c>
      <c r="L57" s="4">
        <f t="shared" ref="L57:L65" si="32">$B$53*$K$7*$B57*$K57</f>
        <v>0</v>
      </c>
      <c r="M57" s="2" t="str">
        <f t="shared" ref="M57:M65" si="33">IF(B57=0%,"n.v.t.",IF($C$52=0,M41,(C57*C$55)+(E57*E$55)+(G57*G$55)+(I57*I$55)+(K57*K$55)))</f>
        <v>n.v.t.</v>
      </c>
      <c r="N57" s="22">
        <f t="shared" si="27"/>
        <v>0</v>
      </c>
      <c r="O57" s="23" t="str">
        <f>IF(B57=0%,"n.v.t.",IF(SUM(C57+E57+G57+I57+K57)&lt;&gt;100%,"geen 100%","100% ingevuld"))</f>
        <v>n.v.t.</v>
      </c>
    </row>
    <row r="58" spans="1:15" hidden="1" x14ac:dyDescent="0.2">
      <c r="A58" s="30" t="str">
        <f>Invulblad!A58</f>
        <v>Tractor met maaikorf</v>
      </c>
      <c r="B58" s="2">
        <f>Invulblad!B58</f>
        <v>0</v>
      </c>
      <c r="C58" s="21">
        <f>Invulblad!C58</f>
        <v>0</v>
      </c>
      <c r="D58" s="4">
        <f t="shared" si="28"/>
        <v>0</v>
      </c>
      <c r="E58" s="21">
        <f>Invulblad!D58</f>
        <v>0</v>
      </c>
      <c r="F58" s="4">
        <f t="shared" si="29"/>
        <v>0</v>
      </c>
      <c r="G58" s="21">
        <f>Invulblad!E58</f>
        <v>0</v>
      </c>
      <c r="H58" s="4">
        <f t="shared" si="30"/>
        <v>0</v>
      </c>
      <c r="I58" s="21">
        <f>Invulblad!F58</f>
        <v>0</v>
      </c>
      <c r="J58" s="4">
        <f t="shared" si="31"/>
        <v>0</v>
      </c>
      <c r="K58" s="21">
        <f>Invulblad!G58</f>
        <v>0</v>
      </c>
      <c r="L58" s="4">
        <f t="shared" si="32"/>
        <v>0</v>
      </c>
      <c r="M58" s="2" t="str">
        <f t="shared" si="33"/>
        <v>n.v.t.</v>
      </c>
      <c r="N58" s="22">
        <f t="shared" si="27"/>
        <v>0</v>
      </c>
      <c r="O58" s="23" t="str">
        <f t="shared" ref="O58:O65" si="34">IF(B58=0%,"n.v.t.",IF(SUM(C58+E58+G58+I58+K58)&lt;&gt;100%,"geen 100%","100% ingevuld"))</f>
        <v>n.v.t.</v>
      </c>
    </row>
    <row r="59" spans="1:15" ht="25.5" hidden="1" x14ac:dyDescent="0.2">
      <c r="A59" s="30" t="str">
        <f>Invulblad!A59</f>
        <v>maaizuigcombinatie incl. arm</v>
      </c>
      <c r="B59" s="2">
        <f>Invulblad!B59</f>
        <v>0</v>
      </c>
      <c r="C59" s="21">
        <f>Invulblad!C59</f>
        <v>0</v>
      </c>
      <c r="D59" s="4">
        <f t="shared" si="28"/>
        <v>0</v>
      </c>
      <c r="E59" s="21">
        <f>Invulblad!D59</f>
        <v>0</v>
      </c>
      <c r="F59" s="4">
        <f t="shared" si="29"/>
        <v>0</v>
      </c>
      <c r="G59" s="21">
        <f>Invulblad!E59</f>
        <v>0</v>
      </c>
      <c r="H59" s="4">
        <f t="shared" si="30"/>
        <v>0</v>
      </c>
      <c r="I59" s="21">
        <f>Invulblad!F59</f>
        <v>0</v>
      </c>
      <c r="J59" s="4">
        <f t="shared" si="31"/>
        <v>0</v>
      </c>
      <c r="K59" s="21">
        <f>Invulblad!G59</f>
        <v>0</v>
      </c>
      <c r="L59" s="4">
        <f t="shared" si="32"/>
        <v>0</v>
      </c>
      <c r="M59" s="2" t="str">
        <f t="shared" si="33"/>
        <v>n.v.t.</v>
      </c>
      <c r="N59" s="22">
        <f>IF(O59="geen 100%","geen 100%",SUM(D59+F59+H59+J59+L59))</f>
        <v>0</v>
      </c>
      <c r="O59" s="23" t="str">
        <f t="shared" si="34"/>
        <v>n.v.t.</v>
      </c>
    </row>
    <row r="60" spans="1:15" ht="25.5" hidden="1" x14ac:dyDescent="0.2">
      <c r="A60" s="30" t="str">
        <f>Invulblad!A60</f>
        <v>Hydraulische graafmachine 5 ton</v>
      </c>
      <c r="B60" s="2">
        <f>Invulblad!B60</f>
        <v>0</v>
      </c>
      <c r="C60" s="21">
        <f>Invulblad!C60</f>
        <v>0</v>
      </c>
      <c r="D60" s="4">
        <f t="shared" si="28"/>
        <v>0</v>
      </c>
      <c r="E60" s="21">
        <f>Invulblad!D60</f>
        <v>0</v>
      </c>
      <c r="F60" s="4">
        <f t="shared" si="29"/>
        <v>0</v>
      </c>
      <c r="G60" s="21">
        <f>Invulblad!E60</f>
        <v>0</v>
      </c>
      <c r="H60" s="4">
        <f t="shared" si="30"/>
        <v>0</v>
      </c>
      <c r="I60" s="21">
        <f>Invulblad!F60</f>
        <v>0</v>
      </c>
      <c r="J60" s="4">
        <f t="shared" si="31"/>
        <v>0</v>
      </c>
      <c r="K60" s="21">
        <f>Invulblad!G60</f>
        <v>0</v>
      </c>
      <c r="L60" s="4">
        <f t="shared" si="32"/>
        <v>0</v>
      </c>
      <c r="M60" s="2" t="str">
        <f t="shared" si="33"/>
        <v>n.v.t.</v>
      </c>
      <c r="N60" s="22">
        <f t="shared" ref="N60:N65" si="35">IF(O60="geen 100%","geen 100%",SUM(D60+F60+H60+J60+L60))</f>
        <v>0</v>
      </c>
      <c r="O60" s="23" t="str">
        <f t="shared" si="34"/>
        <v>n.v.t.</v>
      </c>
    </row>
    <row r="61" spans="1:15" hidden="1" x14ac:dyDescent="0.2">
      <c r="A61" s="30" t="str">
        <f>Invulblad!A61</f>
        <v xml:space="preserve">Bosmaaier </v>
      </c>
      <c r="B61" s="2">
        <f>Invulblad!B61</f>
        <v>0</v>
      </c>
      <c r="C61" s="21">
        <f>Invulblad!C61</f>
        <v>0</v>
      </c>
      <c r="D61" s="4">
        <f t="shared" si="28"/>
        <v>0</v>
      </c>
      <c r="E61" s="21">
        <f>Invulblad!D61</f>
        <v>0</v>
      </c>
      <c r="F61" s="4">
        <f t="shared" si="29"/>
        <v>0</v>
      </c>
      <c r="G61" s="21">
        <f>Invulblad!E61</f>
        <v>0</v>
      </c>
      <c r="H61" s="4">
        <f t="shared" si="30"/>
        <v>0</v>
      </c>
      <c r="I61" s="21">
        <f>Invulblad!F61</f>
        <v>0</v>
      </c>
      <c r="J61" s="4">
        <f t="shared" si="31"/>
        <v>0</v>
      </c>
      <c r="K61" s="21">
        <f>Invulblad!G61</f>
        <v>0</v>
      </c>
      <c r="L61" s="4">
        <f t="shared" si="32"/>
        <v>0</v>
      </c>
      <c r="M61" s="2" t="str">
        <f t="shared" si="33"/>
        <v>n.v.t.</v>
      </c>
      <c r="N61" s="22">
        <f t="shared" si="35"/>
        <v>0</v>
      </c>
      <c r="O61" s="23" t="str">
        <f t="shared" si="34"/>
        <v>n.v.t.</v>
      </c>
    </row>
    <row r="62" spans="1:15" hidden="1" x14ac:dyDescent="0.2">
      <c r="A62" s="30" t="str">
        <f>Invulblad!A62</f>
        <v>Maaiboot</v>
      </c>
      <c r="B62" s="2">
        <f>Invulblad!B62</f>
        <v>0</v>
      </c>
      <c r="C62" s="21">
        <f>Invulblad!C62</f>
        <v>0</v>
      </c>
      <c r="D62" s="4">
        <f t="shared" si="28"/>
        <v>0</v>
      </c>
      <c r="E62" s="21">
        <f>Invulblad!D62</f>
        <v>0</v>
      </c>
      <c r="F62" s="4">
        <f t="shared" si="29"/>
        <v>0</v>
      </c>
      <c r="G62" s="21">
        <f>Invulblad!E62</f>
        <v>0</v>
      </c>
      <c r="H62" s="4">
        <f t="shared" si="30"/>
        <v>0</v>
      </c>
      <c r="I62" s="21">
        <f>Invulblad!F62</f>
        <v>0</v>
      </c>
      <c r="J62" s="4">
        <f t="shared" si="31"/>
        <v>0</v>
      </c>
      <c r="K62" s="21">
        <f>Invulblad!G62</f>
        <v>0</v>
      </c>
      <c r="L62" s="4">
        <f t="shared" si="32"/>
        <v>0</v>
      </c>
      <c r="M62" s="2" t="str">
        <f t="shared" si="33"/>
        <v>n.v.t.</v>
      </c>
      <c r="N62" s="22">
        <f t="shared" si="35"/>
        <v>0</v>
      </c>
      <c r="O62" s="23" t="str">
        <f t="shared" si="34"/>
        <v>n.v.t.</v>
      </c>
    </row>
    <row r="63" spans="1:15" hidden="1" x14ac:dyDescent="0.2">
      <c r="A63" s="30" t="str">
        <f>Invulblad!A63</f>
        <v>Machine 8</v>
      </c>
      <c r="B63" s="2">
        <f>Invulblad!B63</f>
        <v>0</v>
      </c>
      <c r="C63" s="21">
        <f>Invulblad!C63</f>
        <v>0</v>
      </c>
      <c r="D63" s="4">
        <f t="shared" si="28"/>
        <v>0</v>
      </c>
      <c r="E63" s="21">
        <f>Invulblad!D63</f>
        <v>0</v>
      </c>
      <c r="F63" s="4">
        <f t="shared" si="29"/>
        <v>0</v>
      </c>
      <c r="G63" s="21">
        <f>Invulblad!E63</f>
        <v>0</v>
      </c>
      <c r="H63" s="4">
        <f t="shared" si="30"/>
        <v>0</v>
      </c>
      <c r="I63" s="21">
        <f>Invulblad!F63</f>
        <v>0</v>
      </c>
      <c r="J63" s="4">
        <f t="shared" si="31"/>
        <v>0</v>
      </c>
      <c r="K63" s="21">
        <f>Invulblad!G63</f>
        <v>0</v>
      </c>
      <c r="L63" s="4">
        <f t="shared" si="32"/>
        <v>0</v>
      </c>
      <c r="M63" s="2" t="str">
        <f t="shared" si="33"/>
        <v>n.v.t.</v>
      </c>
      <c r="N63" s="22">
        <f t="shared" si="35"/>
        <v>0</v>
      </c>
      <c r="O63" s="23" t="str">
        <f t="shared" si="34"/>
        <v>n.v.t.</v>
      </c>
    </row>
    <row r="64" spans="1:15" hidden="1" x14ac:dyDescent="0.2">
      <c r="A64" s="30" t="str">
        <f>Invulblad!A64</f>
        <v>Machine 9</v>
      </c>
      <c r="B64" s="2">
        <f>Invulblad!B64</f>
        <v>0</v>
      </c>
      <c r="C64" s="21">
        <f>Invulblad!C64</f>
        <v>0</v>
      </c>
      <c r="D64" s="4">
        <f t="shared" si="28"/>
        <v>0</v>
      </c>
      <c r="E64" s="21">
        <f>Invulblad!D64</f>
        <v>0</v>
      </c>
      <c r="F64" s="4">
        <f t="shared" si="29"/>
        <v>0</v>
      </c>
      <c r="G64" s="21">
        <f>Invulblad!E64</f>
        <v>0</v>
      </c>
      <c r="H64" s="4">
        <f t="shared" si="30"/>
        <v>0</v>
      </c>
      <c r="I64" s="21">
        <f>Invulblad!F64</f>
        <v>0</v>
      </c>
      <c r="J64" s="4">
        <f t="shared" si="31"/>
        <v>0</v>
      </c>
      <c r="K64" s="21">
        <f>Invulblad!G64</f>
        <v>0</v>
      </c>
      <c r="L64" s="4">
        <f t="shared" si="32"/>
        <v>0</v>
      </c>
      <c r="M64" s="2" t="str">
        <f t="shared" si="33"/>
        <v>n.v.t.</v>
      </c>
      <c r="N64" s="22">
        <f t="shared" si="35"/>
        <v>0</v>
      </c>
      <c r="O64" s="23" t="str">
        <f t="shared" si="34"/>
        <v>n.v.t.</v>
      </c>
    </row>
    <row r="65" spans="1:15" hidden="1" x14ac:dyDescent="0.2">
      <c r="A65" s="30" t="str">
        <f>Invulblad!A65</f>
        <v>Machine 10</v>
      </c>
      <c r="B65" s="2">
        <f>Invulblad!B65</f>
        <v>0</v>
      </c>
      <c r="C65" s="21">
        <f>Invulblad!C65</f>
        <v>0</v>
      </c>
      <c r="D65" s="4">
        <f t="shared" si="28"/>
        <v>0</v>
      </c>
      <c r="E65" s="21">
        <f>Invulblad!D65</f>
        <v>0</v>
      </c>
      <c r="F65" s="4">
        <f t="shared" si="29"/>
        <v>0</v>
      </c>
      <c r="G65" s="21">
        <f>Invulblad!E65</f>
        <v>0</v>
      </c>
      <c r="H65" s="4">
        <f t="shared" si="30"/>
        <v>0</v>
      </c>
      <c r="I65" s="21">
        <f>Invulblad!F65</f>
        <v>0</v>
      </c>
      <c r="J65" s="4">
        <f t="shared" si="31"/>
        <v>0</v>
      </c>
      <c r="K65" s="21">
        <f>Invulblad!G65</f>
        <v>0</v>
      </c>
      <c r="L65" s="4">
        <f t="shared" si="32"/>
        <v>0</v>
      </c>
      <c r="M65" s="2" t="str">
        <f t="shared" si="33"/>
        <v>n.v.t.</v>
      </c>
      <c r="N65" s="22">
        <f t="shared" si="35"/>
        <v>0</v>
      </c>
      <c r="O65" s="23" t="str">
        <f t="shared" si="34"/>
        <v>n.v.t.</v>
      </c>
    </row>
    <row r="66" spans="1:15" ht="15" hidden="1" x14ac:dyDescent="0.2">
      <c r="A66" s="24" t="s">
        <v>22</v>
      </c>
      <c r="B66" s="25">
        <f>SUM(B56:B65)</f>
        <v>0</v>
      </c>
      <c r="C66" s="9"/>
      <c r="D66" s="9"/>
      <c r="E66" s="9"/>
      <c r="F66" s="83" t="str">
        <f>IF(B66=0,"",CONCATENATE("Totaal fictieve korting ",$K$3," ",$B$1," ",A54))</f>
        <v/>
      </c>
      <c r="G66" s="84"/>
      <c r="H66" s="84"/>
      <c r="I66" s="84"/>
      <c r="J66" s="84"/>
      <c r="K66" s="84"/>
      <c r="L66" s="84"/>
      <c r="M66" s="85"/>
      <c r="N66" s="26">
        <f>IF(B66=0,0,IF($B$3=0,CONCATENATE($A$3," invullen"),IF(O66="geen 100%","geen 100%",SUM(N56:N65))))</f>
        <v>0</v>
      </c>
      <c r="O66" s="23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5" x14ac:dyDescent="0.2">
      <c r="A68" s="59" t="s">
        <v>26</v>
      </c>
      <c r="B68" s="60"/>
      <c r="C68" s="60"/>
      <c r="D68" s="60"/>
      <c r="E68" s="61"/>
      <c r="F68" s="27"/>
      <c r="G68" s="27"/>
      <c r="H68" s="80" t="str">
        <f xml:space="preserve"> CONCATENATE("Totaal fictieve korting ",$K$3," ",$B$1)</f>
        <v>Totaal fictieve korting P4 'Inzet duurzaam materieel'</v>
      </c>
      <c r="I68" s="81"/>
      <c r="J68" s="81"/>
      <c r="K68" s="81"/>
      <c r="L68" s="81"/>
      <c r="M68" s="82"/>
      <c r="N68" s="26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P4 invullen</v>
      </c>
      <c r="O68" s="9"/>
    </row>
    <row r="69" spans="1:15" x14ac:dyDescent="0.2">
      <c r="A69" s="59" t="s">
        <v>27</v>
      </c>
      <c r="B69" s="60"/>
      <c r="C69" s="60"/>
      <c r="D69" s="60"/>
      <c r="E69" s="61"/>
      <c r="F69" s="27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">
      <c r="A70" s="59" t="s">
        <v>28</v>
      </c>
      <c r="B70" s="60"/>
      <c r="C70" s="60"/>
      <c r="D70" s="60"/>
      <c r="E70" s="61"/>
      <c r="F70" s="27"/>
      <c r="G70" s="27"/>
      <c r="H70" s="27"/>
      <c r="I70" s="27"/>
      <c r="J70" s="27"/>
      <c r="K70" s="9"/>
      <c r="L70" s="9"/>
      <c r="M70" s="9"/>
      <c r="N70" s="9"/>
      <c r="O70" s="9"/>
    </row>
    <row r="71" spans="1:15" x14ac:dyDescent="0.2">
      <c r="A71" s="59" t="s">
        <v>29</v>
      </c>
      <c r="B71" s="60"/>
      <c r="C71" s="60"/>
      <c r="D71" s="60"/>
      <c r="E71" s="61"/>
      <c r="F71" s="27"/>
      <c r="G71" s="27"/>
      <c r="H71" s="27"/>
      <c r="I71" s="27"/>
      <c r="K71" s="9"/>
      <c r="L71" s="9"/>
      <c r="M71" s="9"/>
      <c r="N71" s="9"/>
      <c r="O71" s="9"/>
    </row>
    <row r="72" spans="1:15" x14ac:dyDescent="0.2">
      <c r="A72" s="59" t="s">
        <v>30</v>
      </c>
      <c r="B72" s="60"/>
      <c r="C72" s="60"/>
      <c r="D72" s="60"/>
      <c r="E72" s="61"/>
      <c r="F72" s="27"/>
      <c r="G72" s="27"/>
      <c r="H72" s="27"/>
      <c r="I72" s="27"/>
      <c r="K72" s="9"/>
      <c r="L72" s="9"/>
      <c r="M72" s="9"/>
      <c r="N72" s="9"/>
      <c r="O72" s="9"/>
    </row>
    <row r="73" spans="1:15" ht="13.5" thickBo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2">
      <c r="A74" s="31" t="s">
        <v>31</v>
      </c>
      <c r="B74" s="56" t="s">
        <v>32</v>
      </c>
      <c r="C74" s="57"/>
      <c r="D74" s="58"/>
      <c r="E74" s="9"/>
      <c r="F74" s="62" t="s">
        <v>33</v>
      </c>
      <c r="G74" s="32" t="s">
        <v>34</v>
      </c>
      <c r="H74" s="33" t="s">
        <v>7</v>
      </c>
      <c r="I74" s="9"/>
      <c r="J74" s="9"/>
      <c r="K74" s="9"/>
      <c r="L74" s="9"/>
    </row>
    <row r="75" spans="1:15" x14ac:dyDescent="0.2">
      <c r="A75" s="90" t="str">
        <f>CONCATENATE("Percentage van de ",$A$3)</f>
        <v>Percentage van de Inschrijfsom P4</v>
      </c>
      <c r="B75" s="72"/>
      <c r="C75" s="5">
        <v>0.05</v>
      </c>
      <c r="D75" s="34"/>
      <c r="E75" s="9"/>
      <c r="F75" s="63"/>
      <c r="G75" s="32">
        <v>5</v>
      </c>
      <c r="H75" s="6">
        <v>1</v>
      </c>
      <c r="I75" s="9"/>
      <c r="J75" s="9"/>
      <c r="K75" s="9"/>
      <c r="L75" s="9"/>
    </row>
    <row r="76" spans="1:15" ht="12.75" customHeight="1" x14ac:dyDescent="0.2">
      <c r="A76" s="35" t="s">
        <v>2</v>
      </c>
      <c r="B76" s="36">
        <f>$B$3*C75</f>
        <v>0</v>
      </c>
      <c r="C76" s="49" t="s">
        <v>35</v>
      </c>
      <c r="D76" s="50"/>
      <c r="E76" s="9"/>
      <c r="F76" s="63"/>
      <c r="G76" s="32">
        <v>4</v>
      </c>
      <c r="H76" s="6">
        <v>0.8</v>
      </c>
      <c r="I76" s="9"/>
      <c r="J76" s="9"/>
      <c r="K76" s="9"/>
      <c r="O76" s="9"/>
    </row>
    <row r="77" spans="1:15" x14ac:dyDescent="0.2">
      <c r="A77" s="37"/>
      <c r="B77" s="9"/>
      <c r="C77" s="49"/>
      <c r="D77" s="50"/>
      <c r="E77" s="9"/>
      <c r="F77" s="63"/>
      <c r="G77" s="32">
        <v>3</v>
      </c>
      <c r="H77" s="6">
        <v>0.5</v>
      </c>
      <c r="I77" s="9"/>
      <c r="J77" s="9"/>
      <c r="K77" s="9"/>
      <c r="O77" s="9"/>
    </row>
    <row r="78" spans="1:15" ht="12.75" customHeight="1" x14ac:dyDescent="0.2">
      <c r="A78" s="51" t="s">
        <v>36</v>
      </c>
      <c r="B78" s="91" t="str">
        <f>Invulblad!B78</f>
        <v>Maak keuze</v>
      </c>
      <c r="C78" s="93" t="str">
        <f>IF($B$3=0,CONCATENATE($A$3," invullen"),IF(B78="Maak keuze","Niveau invullen",INDEX(G75:H80,IF(B78=G75,1,IF(B78=G76,2,IF(B78=G77,3,IF(B78=G78,4,IF(B78=G79,5,6))))),2)*B76))</f>
        <v>Inschrijfsom P4 invullen</v>
      </c>
      <c r="D78" s="94"/>
      <c r="E78" s="9"/>
      <c r="F78" s="63"/>
      <c r="G78" s="32">
        <v>2</v>
      </c>
      <c r="H78" s="6">
        <v>0</v>
      </c>
      <c r="I78" s="9"/>
      <c r="J78" s="9"/>
      <c r="K78" s="9"/>
    </row>
    <row r="79" spans="1:15" ht="12.75" customHeight="1" thickBot="1" x14ac:dyDescent="0.25">
      <c r="A79" s="52"/>
      <c r="B79" s="92"/>
      <c r="C79" s="95"/>
      <c r="D79" s="96"/>
      <c r="E79" s="9"/>
      <c r="F79" s="63"/>
      <c r="G79" s="32">
        <v>1</v>
      </c>
      <c r="H79" s="6">
        <v>0</v>
      </c>
      <c r="I79" s="9"/>
      <c r="J79" s="9"/>
      <c r="K79" s="55" t="s">
        <v>37</v>
      </c>
      <c r="L79" s="55"/>
      <c r="M79" s="55"/>
      <c r="N79" s="55"/>
      <c r="O79" s="55"/>
    </row>
    <row r="80" spans="1:15" ht="13.5" thickBot="1" x14ac:dyDescent="0.25">
      <c r="A80" s="23"/>
      <c r="B80" s="9"/>
      <c r="C80" s="9"/>
      <c r="D80" s="9"/>
      <c r="E80" s="9"/>
      <c r="F80" s="64"/>
      <c r="G80" s="32" t="s">
        <v>38</v>
      </c>
      <c r="H80" s="6">
        <v>0</v>
      </c>
      <c r="I80" s="9"/>
      <c r="J80" s="9"/>
      <c r="K80" s="40" t="str">
        <f>CONCATENATE("Totaal fictieve korting ",$A$1," + ",$A$74," + ",$A$83)</f>
        <v>Totaal fictieve korting K.2a + K.2b + K.4</v>
      </c>
      <c r="L80" s="40"/>
      <c r="M80" s="40"/>
      <c r="N80" s="40"/>
      <c r="O80" s="40"/>
    </row>
    <row r="81" spans="1:15" ht="15.75" thickBot="1" x14ac:dyDescent="0.25">
      <c r="A81" s="88" t="s">
        <v>39</v>
      </c>
      <c r="B81" s="89"/>
      <c r="C81" s="97" t="str">
        <f>IF($B$3=0,CONCATENATE($A$3," invullen"),IF(OR(N68="GEEN 100%",N68="Niet geldig",B78="Maak keuze"),"Nog niet goed ingevuld",N68+C78))</f>
        <v>Inschrijfsom P4 invullen</v>
      </c>
      <c r="D81" s="98"/>
      <c r="E81" s="9"/>
      <c r="F81" s="9"/>
      <c r="G81" s="9"/>
      <c r="H81" s="9"/>
    </row>
    <row r="82" spans="1:15" ht="13.5" customHeight="1" thickBot="1" x14ac:dyDescent="0.25">
      <c r="A82" s="9"/>
      <c r="B82" s="9"/>
      <c r="C82" s="9"/>
      <c r="D82" s="9"/>
      <c r="E82" s="9"/>
      <c r="F82" s="9"/>
      <c r="G82" s="9"/>
      <c r="H82" s="9"/>
    </row>
    <row r="83" spans="1:15" ht="13.5" customHeight="1" x14ac:dyDescent="0.2">
      <c r="A83" s="31" t="s">
        <v>42</v>
      </c>
      <c r="B83" s="56" t="s">
        <v>43</v>
      </c>
      <c r="C83" s="57"/>
      <c r="D83" s="58"/>
      <c r="E83" s="9"/>
      <c r="F83" s="9"/>
    </row>
    <row r="84" spans="1:15" ht="12.75" customHeight="1" x14ac:dyDescent="0.2">
      <c r="A84" s="90" t="str">
        <f>CONCATENATE("Percentage van de ",$A$3)</f>
        <v>Percentage van de Inschrijfsom P4</v>
      </c>
      <c r="B84" s="72"/>
      <c r="C84" s="5">
        <v>0.15</v>
      </c>
      <c r="D84" s="34"/>
      <c r="E84" s="9"/>
      <c r="F84" s="42" t="s">
        <v>53</v>
      </c>
      <c r="G84" s="42"/>
      <c r="H84" s="42"/>
    </row>
    <row r="85" spans="1:15" ht="15.75" customHeight="1" x14ac:dyDescent="0.2">
      <c r="A85" s="38" t="s">
        <v>2</v>
      </c>
      <c r="B85" s="16">
        <f>$B$3*C84</f>
        <v>0</v>
      </c>
      <c r="C85" s="9"/>
      <c r="D85" s="39"/>
      <c r="E85" s="9"/>
      <c r="F85" s="9"/>
      <c r="G85" s="9"/>
      <c r="H85" s="9"/>
    </row>
    <row r="86" spans="1:15" ht="12.75" customHeight="1" x14ac:dyDescent="0.2">
      <c r="A86" s="43" t="s">
        <v>45</v>
      </c>
      <c r="B86" s="44"/>
      <c r="C86" s="5">
        <v>0.75</v>
      </c>
      <c r="D86" s="39"/>
      <c r="E86" s="9"/>
      <c r="F86" s="9"/>
      <c r="G86" s="9"/>
      <c r="H86" s="9"/>
    </row>
    <row r="87" spans="1:15" ht="12.75" customHeight="1" x14ac:dyDescent="0.2">
      <c r="A87" s="45" t="s">
        <v>47</v>
      </c>
      <c r="B87" s="46"/>
      <c r="C87" s="49" t="s">
        <v>48</v>
      </c>
      <c r="D87" s="50"/>
      <c r="E87" s="9"/>
      <c r="F87" s="9"/>
      <c r="G87" s="9"/>
      <c r="H87" s="9"/>
    </row>
    <row r="88" spans="1:15" ht="12.75" customHeight="1" x14ac:dyDescent="0.2">
      <c r="A88" s="47"/>
      <c r="B88" s="48"/>
      <c r="C88" s="49"/>
      <c r="D88" s="50"/>
      <c r="E88" s="9"/>
      <c r="F88" s="9"/>
      <c r="G88" s="9"/>
      <c r="H88" s="9"/>
    </row>
    <row r="89" spans="1:15" x14ac:dyDescent="0.2">
      <c r="A89" s="51" t="s">
        <v>49</v>
      </c>
      <c r="B89" s="99" t="str">
        <f>Invulblad!B89</f>
        <v>Maak keuze</v>
      </c>
      <c r="C89" s="101" t="str">
        <f>IF($B$3=0,CONCATENATE($A$3," invullen"),IF(B89="Maak keuze","Percentage invullen",IF(B3=0,"Nog niet goed ingevuld",$B$3*B89*$C$84*(100%-((100%-B89)/(100%-$C$86))))))</f>
        <v>Inschrijfsom P4 invullen</v>
      </c>
      <c r="D89" s="102"/>
      <c r="E89" s="9"/>
      <c r="F89" s="9"/>
      <c r="G89" s="9"/>
      <c r="H89" s="9"/>
    </row>
    <row r="90" spans="1:15" ht="15.75" customHeight="1" thickBot="1" x14ac:dyDescent="0.25">
      <c r="A90" s="52"/>
      <c r="B90" s="100"/>
      <c r="C90" s="103"/>
      <c r="D90" s="104"/>
      <c r="E90" s="9"/>
      <c r="F90" s="9"/>
      <c r="G90" s="9"/>
      <c r="H90" s="9"/>
    </row>
    <row r="91" spans="1:15" ht="13.5" thickBot="1" x14ac:dyDescent="0.25">
      <c r="A91" s="9"/>
      <c r="B91" s="9"/>
      <c r="C91" s="9"/>
      <c r="D91" s="9"/>
      <c r="E91" s="9"/>
      <c r="F91" s="9"/>
      <c r="G91" s="9"/>
      <c r="H91" s="9"/>
    </row>
    <row r="92" spans="1:15" ht="21" customHeight="1" x14ac:dyDescent="0.2">
      <c r="A92" s="9"/>
      <c r="B92" s="105" t="s">
        <v>82</v>
      </c>
      <c r="C92" s="106"/>
      <c r="D92" s="106"/>
      <c r="E92" s="106"/>
      <c r="F92" s="109" t="str">
        <f>IF($B$3=0,CONCATENATE($A$3," invullen"),IF(OR(N68="geen 100%",B78="Maak keuze",B89="Maak keuze",B89&lt;C86),"Nog niet goed ingevuld",IF(B92="Evaluatieprijs",B3-C81-C89,C81+C89)))</f>
        <v>Inschrijfsom P4 invullen</v>
      </c>
      <c r="G92" s="110"/>
      <c r="H92" s="9"/>
    </row>
    <row r="93" spans="1:15" ht="21" customHeight="1" thickBot="1" x14ac:dyDescent="0.25">
      <c r="A93" s="9"/>
      <c r="B93" s="107"/>
      <c r="C93" s="108"/>
      <c r="D93" s="108"/>
      <c r="E93" s="108"/>
      <c r="F93" s="111"/>
      <c r="G93" s="112"/>
      <c r="H93" s="9"/>
    </row>
    <row r="94" spans="1:15" x14ac:dyDescent="0.2">
      <c r="A94" s="9"/>
      <c r="B94" s="9"/>
      <c r="C94" s="9"/>
      <c r="D94" s="9"/>
      <c r="E94" s="9"/>
      <c r="F94" s="9"/>
      <c r="G94" s="9"/>
      <c r="H94" s="9"/>
    </row>
    <row r="95" spans="1:15" x14ac:dyDescent="0.2">
      <c r="A95" s="9"/>
      <c r="B95" s="9"/>
      <c r="C95" s="9"/>
      <c r="D95" s="9"/>
      <c r="E95" s="9"/>
      <c r="F95" s="9"/>
      <c r="G95" s="9"/>
      <c r="H95" s="9"/>
    </row>
    <row r="96" spans="1:1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">
      <c r="B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">
      <c r="A99" s="9"/>
      <c r="B99" s="9"/>
      <c r="C99" s="9"/>
      <c r="D99" s="9"/>
      <c r="E99" s="9"/>
      <c r="F99" s="9"/>
      <c r="J99" s="9"/>
      <c r="K99" s="9"/>
      <c r="L99" s="9"/>
      <c r="M99" s="9"/>
      <c r="N99" s="9"/>
      <c r="O99" s="9"/>
    </row>
    <row r="100" spans="1:1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q2+Kq8VgMtEcDS34U9P2FHxRCujyKYqcg0/EwXPZ9k+A4Kr4w5M3GplagtLZjEVTcnEKlBzQJdU4ArLyIQxH0Q==" saltValue="vgI+VWYgk+kMHDiWNJ8kPw==" spinCount="100000" sheet="1" selectLockedCells="1"/>
  <mergeCells count="75">
    <mergeCell ref="B92:E93"/>
    <mergeCell ref="F92:G93"/>
    <mergeCell ref="A86:B86"/>
    <mergeCell ref="A87:B88"/>
    <mergeCell ref="C87:D88"/>
    <mergeCell ref="A89:A90"/>
    <mergeCell ref="B89:B90"/>
    <mergeCell ref="C89:D90"/>
    <mergeCell ref="C78:D79"/>
    <mergeCell ref="K79:O79"/>
    <mergeCell ref="A81:B81"/>
    <mergeCell ref="C81:D81"/>
    <mergeCell ref="B83:D83"/>
    <mergeCell ref="A84:B84"/>
    <mergeCell ref="F84:H84"/>
    <mergeCell ref="A69:E69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L54:L55"/>
    <mergeCell ref="M54:M55"/>
    <mergeCell ref="N54:N55"/>
    <mergeCell ref="F66:M66"/>
    <mergeCell ref="A68:E68"/>
    <mergeCell ref="H68:M68"/>
    <mergeCell ref="M38:M39"/>
    <mergeCell ref="N38:N39"/>
    <mergeCell ref="F50:M50"/>
    <mergeCell ref="A52:B52"/>
    <mergeCell ref="C53:N53"/>
    <mergeCell ref="B54:B55"/>
    <mergeCell ref="D54:D55"/>
    <mergeCell ref="F54:F55"/>
    <mergeCell ref="H54:H55"/>
    <mergeCell ref="J54:J55"/>
    <mergeCell ref="B38:B39"/>
    <mergeCell ref="D38:D39"/>
    <mergeCell ref="F38:F39"/>
    <mergeCell ref="H38:H39"/>
    <mergeCell ref="J38:J39"/>
    <mergeCell ref="L38:L39"/>
    <mergeCell ref="L22:L23"/>
    <mergeCell ref="M22:M23"/>
    <mergeCell ref="N22:N23"/>
    <mergeCell ref="F34:M34"/>
    <mergeCell ref="A36:B36"/>
    <mergeCell ref="C37:N37"/>
    <mergeCell ref="M6:M7"/>
    <mergeCell ref="N6:N7"/>
    <mergeCell ref="F18:M18"/>
    <mergeCell ref="A20:B20"/>
    <mergeCell ref="C21:N21"/>
    <mergeCell ref="B22:B23"/>
    <mergeCell ref="D22:D23"/>
    <mergeCell ref="F22:F23"/>
    <mergeCell ref="H22:H23"/>
    <mergeCell ref="J22:J23"/>
    <mergeCell ref="B6:B7"/>
    <mergeCell ref="D6:D7"/>
    <mergeCell ref="F6:F7"/>
    <mergeCell ref="H6:H7"/>
    <mergeCell ref="J6:J7"/>
    <mergeCell ref="L6:L7"/>
    <mergeCell ref="B1:D1"/>
    <mergeCell ref="F1:M1"/>
    <mergeCell ref="B3:C3"/>
    <mergeCell ref="G3:J3"/>
    <mergeCell ref="A4:B4"/>
    <mergeCell ref="C5:N5"/>
  </mergeCells>
  <conditionalFormatting sqref="A1 A3 A6 A22 A38 A54 A74 A81 A83">
    <cfRule type="cellIs" dxfId="37" priority="1" operator="equal">
      <formula>"Maak keuze"</formula>
    </cfRule>
  </conditionalFormatting>
  <conditionalFormatting sqref="A4 A20 A36 A52 A84">
    <cfRule type="cellIs" dxfId="36" priority="7" operator="equal">
      <formula>"Percentage van de Maak keuze"</formula>
    </cfRule>
  </conditionalFormatting>
  <conditionalFormatting sqref="A8:A17">
    <cfRule type="beginsWith" dxfId="35" priority="4" operator="beginsWith" text="Machine">
      <formula>LEFT(A8,LEN("Machine"))="Machine"</formula>
    </cfRule>
  </conditionalFormatting>
  <conditionalFormatting sqref="B5 B21 B37 B53 B76 B85">
    <cfRule type="cellIs" dxfId="34" priority="13" operator="equal">
      <formula>0</formula>
    </cfRule>
  </conditionalFormatting>
  <conditionalFormatting sqref="B8:B17 B24:B33 B40:B49 B56:B65">
    <cfRule type="cellIs" dxfId="33" priority="5" operator="equal">
      <formula>0</formula>
    </cfRule>
  </conditionalFormatting>
  <conditionalFormatting sqref="B18 B34 B50 B66">
    <cfRule type="cellIs" dxfId="32" priority="8" operator="notEqual">
      <formula>100%</formula>
    </cfRule>
  </conditionalFormatting>
  <conditionalFormatting sqref="B92:E93">
    <cfRule type="containsText" dxfId="31" priority="6" operator="containsText" text="Maak keuze">
      <formula>NOT(ISERROR(SEARCH("Maak keuze",B92)))</formula>
    </cfRule>
  </conditionalFormatting>
  <conditionalFormatting sqref="C4 C20 C36 C52 C75 C84 C86">
    <cfRule type="cellIs" dxfId="30" priority="3" operator="equal">
      <formula>0</formula>
    </cfRule>
  </conditionalFormatting>
  <conditionalFormatting sqref="C81 C89 F92">
    <cfRule type="cellIs" dxfId="29" priority="21" operator="equal">
      <formula>"Nog niet goed ingevuld"</formula>
    </cfRule>
  </conditionalFormatting>
  <conditionalFormatting sqref="C89">
    <cfRule type="expression" dxfId="28" priority="29">
      <formula>B89="Maak keuze"</formula>
    </cfRule>
  </conditionalFormatting>
  <conditionalFormatting sqref="C78:D79">
    <cfRule type="expression" dxfId="27" priority="28">
      <formula>B78="Maak keuze"</formula>
    </cfRule>
  </conditionalFormatting>
  <conditionalFormatting sqref="F1:M2">
    <cfRule type="beginsWith" dxfId="26" priority="2" operator="beginsWith" text="Onderwerp">
      <formula>LEFT(F1,LEN("Onderwerp"))="Onderwerp"</formula>
    </cfRule>
  </conditionalFormatting>
  <conditionalFormatting sqref="M8:M17 M24:M33 M40:M49 M56:M65">
    <cfRule type="cellIs" dxfId="25" priority="14" operator="equal">
      <formula>"n.v.t."</formula>
    </cfRule>
  </conditionalFormatting>
  <conditionalFormatting sqref="M24:M33">
    <cfRule type="cellIs" dxfId="24" priority="15" operator="lessThan">
      <formula>$M8</formula>
    </cfRule>
    <cfRule type="cellIs" dxfId="23" priority="16" operator="greaterThanOrEqual">
      <formula>$M8</formula>
    </cfRule>
  </conditionalFormatting>
  <conditionalFormatting sqref="M40:M49">
    <cfRule type="cellIs" dxfId="22" priority="17" operator="lessThan">
      <formula>$M24</formula>
    </cfRule>
    <cfRule type="cellIs" dxfId="21" priority="18" operator="greaterThanOrEqual">
      <formula>$M24</formula>
    </cfRule>
  </conditionalFormatting>
  <conditionalFormatting sqref="M56:M65">
    <cfRule type="cellIs" dxfId="20" priority="19" operator="lessThan">
      <formula>$M40</formula>
    </cfRule>
    <cfRule type="cellIs" dxfId="19" priority="20" operator="greaterThanOrEqual">
      <formula>$M40</formula>
    </cfRule>
  </conditionalFormatting>
  <conditionalFormatting sqref="N8:N18">
    <cfRule type="cellIs" dxfId="18" priority="22" operator="equal">
      <formula>"geen 100%"</formula>
    </cfRule>
  </conditionalFormatting>
  <conditionalFormatting sqref="N18 N34 N50 N66 N68 C78 C81 C89 F92">
    <cfRule type="cellIs" dxfId="17" priority="9" operator="equal">
      <formula>"Maak keuze invullen"</formula>
    </cfRule>
    <cfRule type="cellIs" dxfId="16" priority="10" operator="equal">
      <formula>"aanneemsom invullen"</formula>
    </cfRule>
    <cfRule type="cellIs" dxfId="14" priority="12" operator="equal">
      <formula>"totaalprijs invullen"</formula>
    </cfRule>
  </conditionalFormatting>
  <conditionalFormatting sqref="N24:N34">
    <cfRule type="cellIs" dxfId="13" priority="23" operator="equal">
      <formula>"geen 100%"</formula>
    </cfRule>
  </conditionalFormatting>
  <conditionalFormatting sqref="N40:N50">
    <cfRule type="cellIs" dxfId="12" priority="24" operator="equal">
      <formula>"geen 100%"</formula>
    </cfRule>
  </conditionalFormatting>
  <conditionalFormatting sqref="N56:N66">
    <cfRule type="cellIs" dxfId="11" priority="25" operator="equal">
      <formula>"geen 100%"</formula>
    </cfRule>
  </conditionalFormatting>
  <conditionalFormatting sqref="N68">
    <cfRule type="cellIs" dxfId="10" priority="26" operator="equal">
      <formula>"geen 100%"</formula>
    </cfRule>
    <cfRule type="cellIs" dxfId="9" priority="27" operator="equal">
      <formula>"Niet Geldig"</formula>
    </cfRule>
  </conditionalFormatting>
  <dataValidations count="9">
    <dataValidation type="list" allowBlank="1" showInputMessage="1" sqref="A6 A22 A38 A54" xr:uid="{531A5A6F-8A45-4330-A5AA-3D8CE58BF269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qref="B92:E93" xr:uid="{841D2470-087B-4667-8B13-08B934C3414B}">
      <formula1>$K$79:$K$80</formula1>
    </dataValidation>
    <dataValidation type="list" allowBlank="1" showInputMessage="1" sqref="F1:M2" xr:uid="{921DA968-31AF-4E76-8EA9-9CB81EEDD6A4}">
      <formula1>"Onderwerp (besteknr)"</formula1>
    </dataValidation>
    <dataValidation type="list" allowBlank="1" showInputMessage="1" sqref="A8:A17" xr:uid="{59596A25-FEEF-48B5-B12E-359955F37988}">
      <formula1>"Machine 1"</formula1>
    </dataValidation>
    <dataValidation type="list" allowBlank="1" showInputMessage="1" showErrorMessage="1" sqref="A81:B81" xr:uid="{1C0F8EBE-DDF7-4780-A843-499F1B53DF80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FDA4F5BD-0EF4-4114-A015-6001939B5C6E}">
      <formula1>"Maak keuze,5,4,3,2,1,Geen certificaat"</formula1>
    </dataValidation>
    <dataValidation type="list" allowBlank="1" showInputMessage="1" showErrorMessage="1" sqref="A1:A2 A74 A83" xr:uid="{E7FC8B83-43A5-46A4-86B8-51FCD2249EF0}">
      <formula1>"Maak keuze,K.1,K.2,K.3,K.4,K.5,K.6,K.1a,K.1b,K.2a,K.2b,K.3a,K.3b,K.4a,K.4b,K.5a,K.5b,K.6a,K.6b,"</formula1>
    </dataValidation>
    <dataValidation type="list" allowBlank="1" showInputMessage="1" sqref="A3" xr:uid="{2D55CC63-2ADD-4CE2-8CB2-FB067340945B}">
      <formula1>"Maak keuze,Aanneemsom,Inschrijfsom,Totaalprijs"</formula1>
    </dataValidation>
    <dataValidation type="list" allowBlank="1" showInputMessage="1" showErrorMessage="1" error="Percentage voldoet niet aan de eisen" sqref="B89" xr:uid="{3AE0AB62-24D4-4687-B4F2-27251E3C5F73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5A8EFFEE-9EF2-4BD4-B829-0280D72E241E}">
            <xm:f>NOT(ISERROR(SEARCH("inschrijfsom",C18)))</xm:f>
            <xm:f>"inschrijfsom"</xm:f>
            <x14:dxf>
              <fill>
                <patternFill>
                  <bgColor rgb="FFFFC000"/>
                </patternFill>
              </fill>
            </x14:dxf>
          </x14:cfRule>
          <xm:sqref>N18 N34 N50 N66 N68 C78 C81 C89 F92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E30E-13BF-4028-8139-D597A2DF0E85}">
  <sheetPr>
    <tabColor rgb="FFFFC000"/>
  </sheetPr>
  <dimension ref="A1:J28"/>
  <sheetViews>
    <sheetView workbookViewId="0">
      <selection activeCell="D3" sqref="D3"/>
    </sheetView>
  </sheetViews>
  <sheetFormatPr defaultRowHeight="12.75" x14ac:dyDescent="0.2"/>
  <cols>
    <col min="1" max="1" width="6.140625" style="136" customWidth="1"/>
    <col min="2" max="2" width="24.85546875" style="136" customWidth="1"/>
    <col min="3" max="3" width="16.5703125" style="136" customWidth="1"/>
    <col min="4" max="7" width="18.7109375" style="136" customWidth="1"/>
    <col min="8" max="16384" width="9.140625" style="136"/>
  </cols>
  <sheetData>
    <row r="1" spans="1:10" ht="15.75" x14ac:dyDescent="0.25">
      <c r="A1" s="131" t="s">
        <v>60</v>
      </c>
      <c r="B1" s="131"/>
      <c r="C1" s="132" t="s">
        <v>59</v>
      </c>
      <c r="D1" s="132"/>
      <c r="E1" s="132"/>
      <c r="F1" s="132"/>
      <c r="G1" s="132"/>
      <c r="H1" s="132"/>
      <c r="I1" s="133"/>
      <c r="J1" s="133"/>
    </row>
    <row r="2" spans="1:10" ht="15.75" x14ac:dyDescent="0.25">
      <c r="A2" s="198"/>
      <c r="B2" s="198"/>
      <c r="C2" s="199"/>
      <c r="D2" s="199"/>
      <c r="E2" s="199"/>
      <c r="F2" s="199"/>
      <c r="G2" s="199"/>
      <c r="H2" s="199"/>
      <c r="I2" s="133"/>
      <c r="J2" s="133"/>
    </row>
    <row r="3" spans="1:10" ht="15.75" x14ac:dyDescent="0.2">
      <c r="B3" s="200" t="s">
        <v>72</v>
      </c>
      <c r="C3" s="200"/>
      <c r="D3" s="221" t="s">
        <v>25</v>
      </c>
      <c r="E3" s="221" t="s">
        <v>25</v>
      </c>
      <c r="F3" s="221" t="s">
        <v>25</v>
      </c>
      <c r="G3" s="221" t="s">
        <v>25</v>
      </c>
    </row>
    <row r="4" spans="1:10" ht="15.75" x14ac:dyDescent="0.25">
      <c r="D4" s="201" t="s">
        <v>61</v>
      </c>
      <c r="E4" s="201" t="s">
        <v>62</v>
      </c>
      <c r="F4" s="201" t="s">
        <v>63</v>
      </c>
      <c r="G4" s="201" t="s">
        <v>64</v>
      </c>
    </row>
    <row r="5" spans="1:10" ht="15.75" x14ac:dyDescent="0.2">
      <c r="B5" s="200" t="s">
        <v>83</v>
      </c>
      <c r="C5" s="200"/>
      <c r="D5" s="221" t="s">
        <v>25</v>
      </c>
      <c r="E5" s="202" t="str">
        <f>IF(D5="Maak keuze","",IF(D5="Geen voorkeur","Geen voorkeur",IF(D5="Ja","Nee","Ja")))</f>
        <v/>
      </c>
      <c r="F5" s="203"/>
      <c r="G5" s="203"/>
    </row>
    <row r="6" spans="1:10" x14ac:dyDescent="0.2">
      <c r="D6" s="204"/>
      <c r="E6" s="204"/>
      <c r="F6" s="205"/>
      <c r="G6" s="205"/>
    </row>
    <row r="7" spans="1:10" x14ac:dyDescent="0.2">
      <c r="A7" s="206" t="s">
        <v>0</v>
      </c>
      <c r="B7" s="206" t="s">
        <v>1</v>
      </c>
      <c r="C7" s="207" t="s">
        <v>4</v>
      </c>
      <c r="D7" s="208" t="str">
        <f>IF(OR(D$3="Nee",D$3="Maak keuze",AND($D$3="Ja",$E$3="Ja",$D$5="Maak keuze"),AND($D$3="Ja",$E$3="Maak keuze"),AND($D$3="Maak keuze",$E$3="Ja")),"",IF('Perceel 1'!$B$3=0,"",'Perceel 1'!$N$18))</f>
        <v/>
      </c>
      <c r="E7" s="208" t="str">
        <f>IF(OR(E$3="Nee",E$3="Maak keuze",AND($D$3="Ja",$E$3="Ja",$D$5="Maak keuze"),AND($D$3="Ja",$E$3="Maak keuze"),AND($D$3="Maak keuze",$E$3="Ja")),"",IF('Perceel 2'!$B$3=0,"",'Perceel 2'!$N$18))</f>
        <v/>
      </c>
      <c r="F7" s="208" t="str">
        <f>IF(OR(F$3="Nee",F$3="Maak keuze"),"",IF('Perceel 3'!$B$3=0,"",'Perceel 3'!$N$18))</f>
        <v/>
      </c>
      <c r="G7" s="208" t="str">
        <f>IF(OR(G$3="Nee",G$3="Maak keuze"),"",IF('Perceel 4'!$B$3=0,"",'Perceel 4'!$N$18))</f>
        <v/>
      </c>
    </row>
    <row r="8" spans="1:10" x14ac:dyDescent="0.2">
      <c r="A8" s="206"/>
      <c r="B8" s="206"/>
      <c r="C8" s="207" t="s">
        <v>23</v>
      </c>
      <c r="D8" s="208" t="str">
        <f>IF(OR(D$3="Nee",D$3="Maak keuze",AND($D$3="Ja",$E$3="Ja",$D$5="Maak keuze"),AND($D$3="Ja",$E$3="Maak keuze"),AND($D$3="Maak keuze",$E$3="Ja")),"",IF('Perceel 1'!$B$3=0,"",'Perceel 1'!$N$34))</f>
        <v/>
      </c>
      <c r="E8" s="208" t="str">
        <f>IF(OR(E$3="Nee",E$3="Maak keuze",AND($D$3="Ja",$E$3="Ja",$D$5="Maak keuze"),AND($D$3="Ja",$E$3="Maak keuze"),AND($D$3="Maak keuze",$E$3="Ja")),"",IF('Perceel 2'!$B$3=0,"",'Perceel 2'!$N$34))</f>
        <v/>
      </c>
      <c r="F8" s="208" t="str">
        <f>IF(OR(F$3="Nee",F$3="Maak keuze"),"",IF('Perceel 3'!$B$3=0,"",'Perceel 3'!$N$34))</f>
        <v/>
      </c>
      <c r="G8" s="208" t="str">
        <f>IF(OR(G$3="Nee",G$3="Maak keuze"),"",IF('Perceel 4'!$B$3=0,"",'Perceel 4'!$N$34))</f>
        <v/>
      </c>
    </row>
    <row r="9" spans="1:10" ht="25.5" x14ac:dyDescent="0.2">
      <c r="A9" s="206"/>
      <c r="B9" s="206"/>
      <c r="C9" s="209" t="s">
        <v>24</v>
      </c>
      <c r="D9" s="208" t="str">
        <f>IF(OR(D$3="Nee",D$3="Maak keuze",AND($D$3="Ja",$E$3="Ja",$D$5="Maak keuze"),AND($D$3="Ja",$E$3="Maak keuze"),AND($D$3="Maak keuze",$E$3="Ja")),"",IF('Perceel 1'!$B$3=0,"",'Perceel 1'!$N$50))</f>
        <v/>
      </c>
      <c r="E9" s="208" t="str">
        <f>IF(OR(E$3="Nee",E$3="Maak keuze",AND($D$3="Ja",$E$3="Ja",$D$5="Maak keuze"),AND($D$3="Ja",$E$3="Maak keuze"),AND($D$3="Maak keuze",$E$3="Ja")),"",IF('Perceel 2'!$B$3=0,"",'Perceel 2'!$N$50))</f>
        <v/>
      </c>
      <c r="F9" s="208" t="str">
        <f>IF(OR(F$3="Nee",F$3="Maak keuze"),"",IF('Perceel 3'!$B$3=0,"",'Perceel 3'!$N$50))</f>
        <v/>
      </c>
      <c r="G9" s="208" t="str">
        <f>IF(OR(G$3="Nee",G$3="Maak keuze"),"",IF('Perceel 4'!$B$3=0,"",'Perceel 4'!$N$50))</f>
        <v/>
      </c>
    </row>
    <row r="10" spans="1:10" x14ac:dyDescent="0.2">
      <c r="A10" s="207" t="s">
        <v>31</v>
      </c>
      <c r="B10" s="206" t="s">
        <v>32</v>
      </c>
      <c r="C10" s="206"/>
      <c r="D10" s="208" t="str">
        <f>IF(OR(D$3="Nee",D$3="Maak keuze",AND($D$3="Ja",$E$3="Ja",$D$5="Maak keuze"),AND($D$3="Ja",$E$3="Maak keuze"),AND($D$3="Maak keuze",$E$3="Ja")),"",IF('Perceel 1'!$B$3=0,"",'Perceel 1'!$C$78))</f>
        <v/>
      </c>
      <c r="E10" s="208" t="str">
        <f>IF(OR(E$3="Nee",E$3="Maak keuze",AND($D$3="Ja",$E$3="Ja",$D$5="Maak keuze"),AND($D$3="Ja",$E$3="Maak keuze"),AND($D$3="Maak keuze",$E$3="Ja")),"",IF('Perceel 2'!$B$3=0,"",'Perceel 2'!$C$78))</f>
        <v/>
      </c>
      <c r="F10" s="208" t="str">
        <f>IF(OR(F$3="Nee",F$3="Maak keuze"),"",IF('Perceel 3'!$B$3=0,"",'Perceel 3'!$C$78))</f>
        <v/>
      </c>
      <c r="G10" s="208" t="str">
        <f>IF(OR(G$3="Nee",G$3="Maak keuze"),"",IF('Perceel 4'!$B$3=0,"",'Perceel 4'!$C$78))</f>
        <v/>
      </c>
    </row>
    <row r="11" spans="1:10" x14ac:dyDescent="0.2">
      <c r="A11" s="207" t="s">
        <v>42</v>
      </c>
      <c r="B11" s="206" t="s">
        <v>43</v>
      </c>
      <c r="C11" s="206"/>
      <c r="D11" s="208" t="str">
        <f>IF(OR(D$3="Nee",D$3="Maak keuze",AND($D$3="Ja",$E$3="Ja",$D$5="Maak keuze"),AND($D$3="Ja",$E$3="Maak keuze"),AND($D$3="Maak keuze",$E$3="Ja")),"",IF('Perceel 1'!$B$3=0,"",'Perceel 1'!$C$89))</f>
        <v/>
      </c>
      <c r="E11" s="208" t="str">
        <f>IF(OR(E$3="Nee",E$3="Maak keuze",AND($D$3="Ja",$E$3="Ja",$D$5="Maak keuze"),AND($D$3="Ja",$E$3="Maak keuze"),AND($D$3="Maak keuze",$E$3="Ja")),"",IF('Perceel 2'!$B$3=0,"",'Perceel 2'!$C$89))</f>
        <v/>
      </c>
      <c r="F11" s="208" t="str">
        <f>IF(OR(F$3="Nee",F$3="Maak keuze"),"",IF('Perceel 3'!$B$3=0,"",'Perceel 3'!$C$89))</f>
        <v/>
      </c>
      <c r="G11" s="208" t="str">
        <f>IF(OR(G$3="Nee",G$3="Maak keuze"),"",IF('Perceel 4'!$B$3=0,"",'Perceel 4'!$C$89))</f>
        <v/>
      </c>
    </row>
    <row r="12" spans="1:10" x14ac:dyDescent="0.2">
      <c r="D12" s="204"/>
      <c r="E12" s="204"/>
      <c r="F12" s="204"/>
      <c r="G12" s="204"/>
    </row>
    <row r="13" spans="1:10" ht="15.75" x14ac:dyDescent="0.2">
      <c r="A13" s="210" t="s">
        <v>51</v>
      </c>
      <c r="B13" s="210"/>
      <c r="C13" s="210"/>
      <c r="D13" s="211" t="str">
        <f>IF(OR(D$3="Nee",D$3="Maak keuze",AND($D$3="Ja",$E$3="Ja",$D$5="Maak keuze"),AND($D$3="Ja",$E$3="Maak keuze"),AND($D$3="Maak keuze",$E$3="Ja")),"",IF('Perceel 1'!$B$3=0,"",'Perceel 1'!$F$92))</f>
        <v/>
      </c>
      <c r="E13" s="211" t="str">
        <f>IF(OR(E$3="Nee",E$3="Maak keuze",AND($D$3="Ja",$E$3="Ja",$D$5="Maak keuze"),AND($D$3="Ja",$E$3="Maak keuze"),AND($D$3="Maak keuze",$E$3="Ja")),"",IF('Perceel 2'!$B$3=0,"",'Perceel 2'!$F$92))</f>
        <v/>
      </c>
      <c r="F13" s="211" t="str">
        <f>IF(OR(F$3="Nee",F$3="Maak keuze"),"",IF('Perceel 3'!$B$3=0,"",'Perceel 3'!$F$92))</f>
        <v/>
      </c>
      <c r="G13" s="211" t="str">
        <f>IF(OR(G$3="Nee",G$3="Maak keuze"),"",IF('Perceel 4'!$B$3=0,"",'Perceel 4'!$F$92))</f>
        <v/>
      </c>
    </row>
    <row r="15" spans="1:10" x14ac:dyDescent="0.2">
      <c r="B15" s="212" t="s">
        <v>40</v>
      </c>
      <c r="C15" s="212"/>
      <c r="D15" s="212"/>
      <c r="E15" s="212"/>
      <c r="F15" s="212"/>
      <c r="G15" s="212"/>
    </row>
    <row r="16" spans="1:10" x14ac:dyDescent="0.2">
      <c r="B16" s="213" t="s">
        <v>41</v>
      </c>
      <c r="C16" s="214"/>
      <c r="D16" s="125"/>
      <c r="E16" s="126"/>
      <c r="F16" s="126"/>
      <c r="G16" s="127"/>
    </row>
    <row r="17" spans="2:7" x14ac:dyDescent="0.2">
      <c r="B17" s="215"/>
      <c r="C17" s="216"/>
      <c r="D17" s="128"/>
      <c r="E17" s="129"/>
      <c r="F17" s="129"/>
      <c r="G17" s="130"/>
    </row>
    <row r="18" spans="2:7" x14ac:dyDescent="0.2">
      <c r="B18" s="213" t="s">
        <v>44</v>
      </c>
      <c r="C18" s="214"/>
      <c r="D18" s="125"/>
      <c r="E18" s="126"/>
      <c r="F18" s="126"/>
      <c r="G18" s="127"/>
    </row>
    <row r="19" spans="2:7" x14ac:dyDescent="0.2">
      <c r="B19" s="215"/>
      <c r="C19" s="216"/>
      <c r="D19" s="128"/>
      <c r="E19" s="129"/>
      <c r="F19" s="129"/>
      <c r="G19" s="130"/>
    </row>
    <row r="20" spans="2:7" x14ac:dyDescent="0.2">
      <c r="B20" s="213" t="s">
        <v>46</v>
      </c>
      <c r="C20" s="214"/>
      <c r="D20" s="113"/>
      <c r="E20" s="114"/>
      <c r="F20" s="114"/>
      <c r="G20" s="115"/>
    </row>
    <row r="21" spans="2:7" x14ac:dyDescent="0.2">
      <c r="B21" s="217"/>
      <c r="C21" s="218"/>
      <c r="D21" s="116"/>
      <c r="E21" s="117"/>
      <c r="F21" s="117"/>
      <c r="G21" s="118"/>
    </row>
    <row r="22" spans="2:7" x14ac:dyDescent="0.2">
      <c r="B22" s="217"/>
      <c r="C22" s="218"/>
      <c r="D22" s="116"/>
      <c r="E22" s="117"/>
      <c r="F22" s="117"/>
      <c r="G22" s="118"/>
    </row>
    <row r="23" spans="2:7" x14ac:dyDescent="0.2">
      <c r="B23" s="217"/>
      <c r="C23" s="218"/>
      <c r="D23" s="116"/>
      <c r="E23" s="117"/>
      <c r="F23" s="117"/>
      <c r="G23" s="118"/>
    </row>
    <row r="24" spans="2:7" x14ac:dyDescent="0.2">
      <c r="B24" s="215"/>
      <c r="C24" s="216"/>
      <c r="D24" s="119"/>
      <c r="E24" s="120"/>
      <c r="F24" s="120"/>
      <c r="G24" s="121"/>
    </row>
    <row r="25" spans="2:7" x14ac:dyDescent="0.2">
      <c r="B25" s="219" t="s">
        <v>50</v>
      </c>
      <c r="C25" s="220"/>
      <c r="D25" s="122"/>
      <c r="E25" s="123"/>
      <c r="F25" s="123"/>
      <c r="G25" s="124"/>
    </row>
    <row r="26" spans="2:7" x14ac:dyDescent="0.2">
      <c r="B26" s="193"/>
      <c r="C26" s="193"/>
      <c r="D26" s="193"/>
      <c r="E26" s="193"/>
      <c r="F26" s="194" t="s">
        <v>52</v>
      </c>
      <c r="G26" s="195" t="s">
        <v>65</v>
      </c>
    </row>
    <row r="27" spans="2:7" x14ac:dyDescent="0.2">
      <c r="B27" s="179" t="s">
        <v>53</v>
      </c>
      <c r="C27" s="179"/>
      <c r="D27" s="179"/>
      <c r="E27" s="193"/>
      <c r="F27" s="196" t="s">
        <v>54</v>
      </c>
      <c r="G27" s="197">
        <v>46052</v>
      </c>
    </row>
    <row r="28" spans="2:7" x14ac:dyDescent="0.2">
      <c r="B28" s="222" t="s">
        <v>84</v>
      </c>
      <c r="C28" s="222"/>
      <c r="D28" s="222"/>
    </row>
  </sheetData>
  <sheetProtection algorithmName="SHA-512" hashValue="nKCOJHYE+aY8rzBnA26AF351QHBR0j/BH83QguK9yAVQsv45ZZtRFGvTYCNB+nla8q8GIaD6bi0kHcuMf2AYRA==" saltValue="1Rsm7dZAkSj8JVwHi1mAqw==" spinCount="100000" sheet="1" objects="1" scenarios="1" selectLockedCells="1"/>
  <mergeCells count="20">
    <mergeCell ref="B28:D28"/>
    <mergeCell ref="B18:C19"/>
    <mergeCell ref="D18:G19"/>
    <mergeCell ref="A1:B1"/>
    <mergeCell ref="C1:H1"/>
    <mergeCell ref="A7:A9"/>
    <mergeCell ref="B7:B9"/>
    <mergeCell ref="B10:C10"/>
    <mergeCell ref="B11:C11"/>
    <mergeCell ref="B5:C5"/>
    <mergeCell ref="B3:C3"/>
    <mergeCell ref="A13:C13"/>
    <mergeCell ref="B15:G15"/>
    <mergeCell ref="B16:C17"/>
    <mergeCell ref="D16:G17"/>
    <mergeCell ref="B20:C24"/>
    <mergeCell ref="D20:G24"/>
    <mergeCell ref="B25:C25"/>
    <mergeCell ref="D25:G25"/>
    <mergeCell ref="B27:D27"/>
  </mergeCells>
  <conditionalFormatting sqref="C1:C2 I1:J2">
    <cfRule type="beginsWith" dxfId="8" priority="9" operator="beginsWith" text="Onderwerp">
      <formula>LEFT(C1,LEN("Onderwerp"))="Onderwerp"</formula>
    </cfRule>
  </conditionalFormatting>
  <conditionalFormatting sqref="D3:G3">
    <cfRule type="containsText" dxfId="7" priority="8" operator="containsText" text="Maak keuze">
      <formula>NOT(ISERROR(SEARCH("Maak keuze",D3)))</formula>
    </cfRule>
  </conditionalFormatting>
  <conditionalFormatting sqref="D7:G11 D13:G13">
    <cfRule type="expression" dxfId="6" priority="3">
      <formula>D$3="Maak keuze"</formula>
    </cfRule>
    <cfRule type="expression" dxfId="5" priority="6">
      <formula>D$3="nee"</formula>
    </cfRule>
  </conditionalFormatting>
  <conditionalFormatting sqref="D5">
    <cfRule type="containsText" dxfId="4" priority="5" operator="containsText" text="Maak keuze">
      <formula>NOT(ISERROR(SEARCH("Maak keuze",D5)))</formula>
    </cfRule>
  </conditionalFormatting>
  <conditionalFormatting sqref="B5:E5">
    <cfRule type="expression" dxfId="3" priority="4">
      <formula>OR($D$3="Nee",$E$3="Nee")</formula>
    </cfRule>
  </conditionalFormatting>
  <conditionalFormatting sqref="D7:G11 D13:G13">
    <cfRule type="expression" dxfId="2" priority="7">
      <formula>AND(D$3="ja",D7="")</formula>
    </cfRule>
  </conditionalFormatting>
  <conditionalFormatting sqref="D7:E11 D13:E13">
    <cfRule type="expression" dxfId="1" priority="1" stopIfTrue="1">
      <formula>OR(AND($D$3="Ja",$E$3="Maak keuze"),AND($D$3="Maak keuze",$E$3="Ja"))</formula>
    </cfRule>
    <cfRule type="expression" dxfId="0" priority="2" stopIfTrue="1">
      <formula>AND($D$3="Ja",$E$3="Ja",$D$5="Maak keuze")</formula>
    </cfRule>
  </conditionalFormatting>
  <dataValidations count="3">
    <dataValidation type="list" allowBlank="1" showInputMessage="1" sqref="C1:C2 I1:J2" xr:uid="{EF02AAEA-26DC-4944-AF50-27FD8E0C52E2}">
      <formula1>"Onderwerp (besteknr)"</formula1>
    </dataValidation>
    <dataValidation type="list" allowBlank="1" showInputMessage="1" showErrorMessage="1" sqref="D3:G3" xr:uid="{4559B4B2-DD3F-49FA-BED6-DB1A5B18EBF4}">
      <formula1>"Maak keuze,Ja,Nee"</formula1>
    </dataValidation>
    <dataValidation type="list" allowBlank="1" showInputMessage="1" showErrorMessage="1" sqref="D5" xr:uid="{BF872B9B-4B7D-49D5-A1B4-5CECE59F7393}">
      <formula1>"Maak keuze,Ja,Nee,Geen voorkeur"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5F244-2D46-405E-AE5E-1F1FD6FF3B09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44E0CE0F-948C-4BC3-AEC2-6EF23169D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A24DF-1EC9-4FF1-9F5A-A4B5017F7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Invulblad</vt:lpstr>
      <vt:lpstr>Perceel 1</vt:lpstr>
      <vt:lpstr>Perceel 2</vt:lpstr>
      <vt:lpstr>Perceel 3</vt:lpstr>
      <vt:lpstr>Perceel 4</vt:lpstr>
      <vt:lpstr>Verzamelblad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Bolt, Dick</cp:lastModifiedBy>
  <cp:revision/>
  <cp:lastPrinted>2026-01-30T10:51:13Z</cp:lastPrinted>
  <dcterms:created xsi:type="dcterms:W3CDTF">2026-01-21T13:47:46Z</dcterms:created>
  <dcterms:modified xsi:type="dcterms:W3CDTF">2026-01-30T11:07:35Z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