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Thooj\Downloads\Glasbewassing\"/>
    </mc:Choice>
  </mc:AlternateContent>
  <xr:revisionPtr revIDLastSave="0" documentId="13_ncr:1_{835929B5-3E52-47CE-9EE5-D5D2A42B89A7}" xr6:coauthVersionLast="47" xr6:coauthVersionMax="47" xr10:uidLastSave="{00000000-0000-0000-0000-000000000000}"/>
  <bookViews>
    <workbookView xWindow="2640" yWindow="2640" windowWidth="28800" windowHeight="15345" activeTab="6" xr2:uid="{73A77EC5-B2EA-4C6E-8AF1-755D09FABE88}"/>
  </bookViews>
  <sheets>
    <sheet name="P1 Alkmaar" sheetId="1" r:id="rId1"/>
    <sheet name="P1 Haarlem" sheetId="5" r:id="rId2"/>
    <sheet name="P2 Amsterdam" sheetId="2" r:id="rId3"/>
    <sheet name="P3 Den Haag" sheetId="4" r:id="rId4"/>
    <sheet name="P3 Delft" sheetId="3" r:id="rId5"/>
    <sheet name="P4 Rotterdam" sheetId="6" r:id="rId6"/>
    <sheet name="Totaal" sheetId="7" r:id="rId7"/>
  </sheets>
  <definedNames>
    <definedName name="_xlnm._FilterDatabase" localSheetId="5" hidden="1">'P4 Rotterdam'!$B$2:$H$62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48" i="6"/>
  <c r="G25" i="3"/>
  <c r="G15" i="2"/>
  <c r="G6" i="2"/>
  <c r="G7" i="2"/>
  <c r="G8" i="2"/>
  <c r="G9" i="2"/>
  <c r="G10" i="2"/>
  <c r="G11" i="2"/>
  <c r="G12" i="2"/>
  <c r="G13" i="2"/>
  <c r="G5" i="2"/>
  <c r="G34" i="1"/>
  <c r="G35" i="1"/>
  <c r="G33" i="1"/>
  <c r="G18" i="1"/>
  <c r="G19" i="1"/>
  <c r="G22" i="1"/>
  <c r="G23" i="1"/>
  <c r="G24" i="1"/>
  <c r="G21" i="1"/>
  <c r="G57" i="6"/>
  <c r="G58" i="6"/>
  <c r="G59" i="6"/>
  <c r="G60" i="6"/>
  <c r="G61" i="6"/>
  <c r="G62" i="6"/>
  <c r="G56" i="6"/>
  <c r="G54" i="6"/>
  <c r="G40" i="6"/>
  <c r="G41" i="6"/>
  <c r="G42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29" i="5"/>
  <c r="G30" i="5"/>
  <c r="C8" i="2"/>
  <c r="G32" i="4"/>
  <c r="G53" i="6"/>
  <c r="G52" i="6"/>
  <c r="G51" i="6"/>
  <c r="G50" i="6"/>
  <c r="G47" i="6"/>
  <c r="G46" i="6"/>
  <c r="G45" i="6"/>
  <c r="G44" i="6"/>
  <c r="G5" i="6"/>
  <c r="G10" i="5"/>
  <c r="G28" i="5"/>
  <c r="G21" i="5"/>
  <c r="G20" i="5"/>
  <c r="G19" i="5"/>
  <c r="G17" i="5"/>
  <c r="G25" i="5"/>
  <c r="G24" i="5"/>
  <c r="G16" i="5"/>
  <c r="G15" i="5"/>
  <c r="G14" i="5"/>
  <c r="G13" i="5"/>
  <c r="G26" i="5"/>
  <c r="G12" i="5"/>
  <c r="G11" i="5"/>
  <c r="G9" i="5"/>
  <c r="G8" i="5"/>
  <c r="G7" i="5"/>
  <c r="G6" i="5"/>
  <c r="G23" i="5"/>
  <c r="G5" i="5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18" i="4"/>
  <c r="G31" i="4"/>
  <c r="G22" i="4"/>
  <c r="G21" i="4"/>
  <c r="G20" i="4"/>
  <c r="G19" i="4"/>
  <c r="G17" i="4"/>
  <c r="G16" i="4"/>
  <c r="G15" i="4"/>
  <c r="G14" i="4"/>
  <c r="G13" i="4"/>
  <c r="G12" i="4"/>
  <c r="G11" i="4"/>
  <c r="G10" i="4"/>
  <c r="G9" i="4"/>
  <c r="G27" i="4"/>
  <c r="G26" i="4"/>
  <c r="G25" i="4"/>
  <c r="G24" i="4"/>
  <c r="G29" i="4"/>
  <c r="G8" i="4"/>
  <c r="G7" i="4"/>
  <c r="G6" i="4"/>
  <c r="G5" i="4"/>
  <c r="G17" i="1"/>
  <c r="G31" i="1"/>
  <c r="G30" i="1"/>
  <c r="G16" i="1"/>
  <c r="G15" i="1"/>
  <c r="G14" i="1"/>
  <c r="G13" i="1"/>
  <c r="G12" i="1"/>
  <c r="G11" i="1"/>
  <c r="G10" i="1"/>
  <c r="G9" i="1"/>
  <c r="G8" i="1"/>
  <c r="G28" i="1"/>
  <c r="G27" i="1"/>
  <c r="G26" i="1"/>
  <c r="G7" i="1"/>
  <c r="G6" i="1"/>
  <c r="G5" i="1"/>
  <c r="G65" i="6" l="1"/>
  <c r="C7" i="7" s="1"/>
  <c r="G28" i="3"/>
  <c r="G35" i="4"/>
  <c r="C6" i="7" s="1"/>
  <c r="G18" i="2"/>
  <c r="C5" i="7" s="1"/>
  <c r="G33" i="5"/>
  <c r="G38" i="1"/>
  <c r="C4" i="7" l="1"/>
</calcChain>
</file>

<file path=xl/sharedStrings.xml><?xml version="1.0" encoding="utf-8"?>
<sst xmlns="http://schemas.openxmlformats.org/spreadsheetml/2006/main" count="401" uniqueCount="177">
  <si>
    <t>ALKMAAR</t>
  </si>
  <si>
    <t>Omschrijving</t>
  </si>
  <si>
    <t>frequentie /jaar</t>
  </si>
  <si>
    <t>€/keer</t>
  </si>
  <si>
    <t>€/jaar</t>
  </si>
  <si>
    <t>A-gebouw</t>
  </si>
  <si>
    <t>Gevelglas buitenzijde A-/L-gebouw</t>
  </si>
  <si>
    <t>Gevelglas binnenzijde A-/L-gebouw</t>
  </si>
  <si>
    <t>Separatieglas 2-zijdig A-/L-gebouw</t>
  </si>
  <si>
    <t>Separatieglas 2-zijdig rondom balie servicepunt</t>
  </si>
  <si>
    <t>Balustradeglas 2-zijdig trappenhuis 1/4</t>
  </si>
  <si>
    <t>Separatieglas 2-zijdig liftoverloopwand 1/4</t>
  </si>
  <si>
    <t>Separatieglas 2-zijdig receptiebalie</t>
  </si>
  <si>
    <t>Separatieglas 2-zijdig doorloopwand(2x) bg</t>
  </si>
  <si>
    <t>Gevelglas 2-zijdig hoofdentree incl. tourniquetglas</t>
  </si>
  <si>
    <t>Schoonmaken afdak buiten-/binnenzjde incl. boeidelen tourniquet</t>
  </si>
  <si>
    <t>Gevelglas 2-zijdig corridor/overloop A-/L-gebouw</t>
  </si>
  <si>
    <t>Gevelglas buitenzijde bg rondom (incl. trespa)</t>
  </si>
  <si>
    <t>Separatieglas 1-zijdig atrium/trappenhuis A</t>
  </si>
  <si>
    <t>Zonnepanelen fietsenstalling</t>
  </si>
  <si>
    <t>Gevelbeplating(gekleurd) buitenzijde A</t>
  </si>
  <si>
    <t>C-gebouw</t>
  </si>
  <si>
    <t>Gevelglas buitenzijde C</t>
  </si>
  <si>
    <t>Gevelglas binnenzijde C</t>
  </si>
  <si>
    <t>Zonnepanelen dak 5e etage C-gebouw</t>
  </si>
  <si>
    <t>Zonnepanelen gevel 5e etage C-gebouw</t>
  </si>
  <si>
    <t>D-gebouw</t>
  </si>
  <si>
    <t>Gevelglas buitenzijde</t>
  </si>
  <si>
    <t>Gevelglas binnenzijde</t>
  </si>
  <si>
    <t>Separatieglas 2-zijdig</t>
  </si>
  <si>
    <t>L-gebouw</t>
  </si>
  <si>
    <t>Separatieglas 2-zijdig doorloopwand(3x) gangen</t>
  </si>
  <si>
    <t>Gevelglas 2-zijdig restaurant</t>
  </si>
  <si>
    <t>OP AFROEP:</t>
  </si>
  <si>
    <t>Schoonmaken kunststof wanden(wit) bg/4 A</t>
  </si>
  <si>
    <t>Schoonmaken hoge deuren(houtnerf) bg/4 A</t>
  </si>
  <si>
    <t>Schoonmaken branddeuren(taupe) bg/4 A</t>
  </si>
  <si>
    <t>AMSTERDAM</t>
  </si>
  <si>
    <t>Hoofdgebouw</t>
  </si>
  <si>
    <t>Binnenglas vliesgevel (panelen)</t>
  </si>
  <si>
    <t>Binnenglas gevel (deuren)</t>
  </si>
  <si>
    <t>Separatieglas (panelen)</t>
  </si>
  <si>
    <t>Separatieglas (deuren)</t>
  </si>
  <si>
    <t>Buitenglas vliesgevel (panelen)</t>
  </si>
  <si>
    <t>Buitenglas (deuren)</t>
  </si>
  <si>
    <t>Buitenglas (PV panelen in zijgevels)</t>
  </si>
  <si>
    <t>Atriumglas (dakglas) buitenzijde</t>
  </si>
  <si>
    <t>PV panelen dak</t>
  </si>
  <si>
    <t>Atriumglas binnenzijde</t>
  </si>
  <si>
    <t>DELFT</t>
  </si>
  <si>
    <t>Gevelglas binnenzijde bgg, 0, 1, 2, 4</t>
  </si>
  <si>
    <t xml:space="preserve">Separatieglas bgg, 0, 1, 2, 4 </t>
  </si>
  <si>
    <t>Gevelglas binnenzijde, separatieglas 6e etage</t>
  </si>
  <si>
    <t>Gevelglas binnenzijde, separatieglas 5e etage</t>
  </si>
  <si>
    <t>Gevelglas binnenzijde, separatieglas 3e etage</t>
  </si>
  <si>
    <t>Daklichten bovenzijde 6e en 4e en 3e Etage</t>
  </si>
  <si>
    <t>Separatieglas 2-zijdig kas atrium</t>
  </si>
  <si>
    <t>Dakglas 2-zijdig kas atrium</t>
  </si>
  <si>
    <t>Separatieglas liftbordessen</t>
  </si>
  <si>
    <t>Balustradeglas trappenhuizen(2x) en vide</t>
  </si>
  <si>
    <t>Balustradeglas(vol) roltrappen en vide</t>
  </si>
  <si>
    <t>Balustradeglas dakterras</t>
  </si>
  <si>
    <t>Gevelglas binnenzijde atrium &lt;10 mts</t>
  </si>
  <si>
    <t>Gevelglas buitenzijde excl. kopvolume 4-6</t>
  </si>
  <si>
    <t>Gevelglas B/B entree incl. tourniquet</t>
  </si>
  <si>
    <t>Separatieglas 2-zijdig restaurant</t>
  </si>
  <si>
    <t>Separatieglas 2-zijdig roltrappen(2x)</t>
  </si>
  <si>
    <t>Gevelglas binnenzijde atrium &gt;10 mts.</t>
  </si>
  <si>
    <t>Gevelglas buitenzijde kopvolume 4-6</t>
  </si>
  <si>
    <t>Reinigen aluminium wanden</t>
  </si>
  <si>
    <t>DEN HAAG</t>
  </si>
  <si>
    <t>Hoofdgebouw (Theresiastraat 8)</t>
  </si>
  <si>
    <t>Dakglas bovenzijde corridoor en serre</t>
  </si>
  <si>
    <t>Gevelglas buitenzijde boardwing 4e etage(afloop)</t>
  </si>
  <si>
    <t>Gevelglas buitenzijde bibliotheek</t>
  </si>
  <si>
    <t>Gevelglas binnen-/buitenzijde servicedesk</t>
  </si>
  <si>
    <t>Separatieglas 2-zijdig servicedesk</t>
  </si>
  <si>
    <t>Gevelglas binnen-/buitenzijde restaurant</t>
  </si>
  <si>
    <t>Gevelglas buitenzijde storage</t>
  </si>
  <si>
    <t>Gevelglas binnen-/buitenzijde overloop restaurant</t>
  </si>
  <si>
    <t>Gevelglas binnen-/buitenzijde entreehal &lt;7 mts(4 puien hoog)</t>
  </si>
  <si>
    <t>Gevelglas binnenzijde entreehal &gt;3 mts</t>
  </si>
  <si>
    <t>Schoonmaken afdak binnen-/buitenzijde incl. boeidelen tourniquet</t>
  </si>
  <si>
    <t>Gevelglas buitenzijde kantoren(2x) serre</t>
  </si>
  <si>
    <t>Gevelglas buitenzijde mauritszaal serre</t>
  </si>
  <si>
    <t>Gevelglas buitenzijde 1e etage binnenplaats</t>
  </si>
  <si>
    <t>Gebouw Bezoudenhoutseweg</t>
  </si>
  <si>
    <t>Dakglas binnenzijde</t>
  </si>
  <si>
    <t>Gebouw Theresiastraat 6</t>
  </si>
  <si>
    <t>Gevelglas binnen-/buitenzijde commerciele ruimtes b.g.g.</t>
  </si>
  <si>
    <t>Dakglas onderzijde corridoor en serre</t>
  </si>
  <si>
    <t>HAARLEM</t>
  </si>
  <si>
    <t xml:space="preserve">Separatieglas 2-zijdig parkeergarages </t>
  </si>
  <si>
    <t>Buitenzijde liftschacht(4x)</t>
  </si>
  <si>
    <t>Dakglas atrium bovenzijde</t>
  </si>
  <si>
    <t>Gevelglas binnenzijde &lt;10 mts</t>
  </si>
  <si>
    <t>Gevelglas 2-zijdig entreehal incl tourniquette</t>
  </si>
  <si>
    <t>Schoonmaken afdak binnen-/buitenzijde incl. beplating/boeidelen tourniquet entreehal</t>
  </si>
  <si>
    <t>Separatieglas: Doorlooppui(2x) entreehal linker en rechterzijde</t>
  </si>
  <si>
    <t>Separatieglas 2-zijdig vergaderruimte atrium</t>
  </si>
  <si>
    <t>Afdak binnen-/buitenzijde incl. beplating/boeidelen tourniquet(3x) binnenplaats</t>
  </si>
  <si>
    <t>Doorlooppui(14x) 2-zijdig gangen begane grond</t>
  </si>
  <si>
    <t>Buitenzijde gehele kantoorpuien begane grond</t>
  </si>
  <si>
    <t>Buitenzijde glasvlies begane grond &lt;3.25 mts.</t>
  </si>
  <si>
    <t>Gevelglas binnenzijde &gt;10 mts</t>
  </si>
  <si>
    <t>Gebouw Sporthal/Such</t>
  </si>
  <si>
    <t>Separatieglas 2-zijdig sportzaal</t>
  </si>
  <si>
    <t>Gevelglas buitenzijde sportgebouw &lt;3.25 mts.</t>
  </si>
  <si>
    <t>Afdak binnen-/buitenzijde incl. beplating tourniquet sportgebouw</t>
  </si>
  <si>
    <t>Gevelglas binnen-/buitenzijde entree incl. tourniquet</t>
  </si>
  <si>
    <t>Dakglas atrium onderzijde</t>
  </si>
  <si>
    <t>Liftschachten binnenzijde(4x)</t>
  </si>
  <si>
    <t>ROTTERDAM</t>
  </si>
  <si>
    <t>Oudbouw</t>
  </si>
  <si>
    <t>Gevelglas binnenzijde atrium</t>
  </si>
  <si>
    <t>Gevelglas buitenzijde atrium</t>
  </si>
  <si>
    <t>Liftschachten buitenzijde</t>
  </si>
  <si>
    <t>Balustradeglas borstweringen 2-zijdig</t>
  </si>
  <si>
    <t>Separatieglas 2 zijdig</t>
  </si>
  <si>
    <t>Bovenzijde daklichten 4e t/m 8e etage</t>
  </si>
  <si>
    <t>Gevelglas binnen-/buitenzijde entree incl. tourniquet(2x)</t>
  </si>
  <si>
    <t>Gevelglas entreehal B/B</t>
  </si>
  <si>
    <t>Separatieglas 2-zijdig roltrappen(4x)</t>
  </si>
  <si>
    <t>Separatieglas 2-zijdig receptie</t>
  </si>
  <si>
    <t>Separatieglas 2-zijdig lift parkeergarage BG &amp; -1</t>
  </si>
  <si>
    <t>Gevelglas buitenzijde liftentree incl. luifel &amp; RVS</t>
  </si>
  <si>
    <t>Separatieglas parkeergarage(2x)</t>
  </si>
  <si>
    <t>Separatieglas 2-zijdig restaurant &lt;3mts.</t>
  </si>
  <si>
    <t>Gevelglas buitenzijde voorgevel oudbouw &lt;7 mts.</t>
  </si>
  <si>
    <t>Gevelglas binnen-/buitenzijde entree SVP incl. kantoor</t>
  </si>
  <si>
    <t>Gevelglas binnen-/buitenzijde oudbouw incl. trappenhuis</t>
  </si>
  <si>
    <t>Gevelglas buitenzijde achtergevel oudbouw &lt;4 mts.</t>
  </si>
  <si>
    <t>Gevelglas buitenzijde laagbouw &lt;3 mts.</t>
  </si>
  <si>
    <t>Balustradeglas nabij parkeergarage incl. staal</t>
  </si>
  <si>
    <t>Gevelglas binnen-/buitenzijdeelectrahuis incl. staal</t>
  </si>
  <si>
    <t>Bovenzijde dakglas 4e</t>
  </si>
  <si>
    <t>Separatieglas 2-zijdig begane grond</t>
  </si>
  <si>
    <t>Ballustradeglas 2-zijdig</t>
  </si>
  <si>
    <t>Separatieglas 1-zijdig corridor &lt;10 mts.</t>
  </si>
  <si>
    <t>Separatieglas 1-zijdig corridor &gt;10 mts.</t>
  </si>
  <si>
    <t>Gevelglas buitenzijde links hoofdentree &lt;4 mts.</t>
  </si>
  <si>
    <t>Gevelglas binnen-/buitenzijde entree expeditie</t>
  </si>
  <si>
    <t>Gevelglas buitenzijde afdak 4e(2x) &lt;3 mts.</t>
  </si>
  <si>
    <t>Blauwe panelen buitengevel</t>
  </si>
  <si>
    <t>Aluminium vinnen buitengevel</t>
  </si>
  <si>
    <t>Stalen roosters buitengevel</t>
  </si>
  <si>
    <t>Kopvolume</t>
  </si>
  <si>
    <t>Gevelglas binnenzijde en separatieglas</t>
  </si>
  <si>
    <t>Gevelbeplating(goud) buitenzijde</t>
  </si>
  <si>
    <t>Bruggebouw</t>
  </si>
  <si>
    <t>Separatieglas 1-zijdig</t>
  </si>
  <si>
    <t xml:space="preserve">Aluminium vinnen buitengevel </t>
  </si>
  <si>
    <t>Reinigen aluminium wanden laagbouw</t>
  </si>
  <si>
    <t>Reinigen aluminium wanden bruggebouw</t>
  </si>
  <si>
    <t>Reinigen aluminium wanden kopvolume</t>
  </si>
  <si>
    <t>Reinigen aluminium wanden oudbouw</t>
  </si>
  <si>
    <t>Klimaatramen 2-zijdig oudbouw (inwendige van de ramen)</t>
  </si>
  <si>
    <t>Klimaatramen 2-zijdig kopvolume (inwendige van de ramen)</t>
  </si>
  <si>
    <t>Liftschachten binnenzijden (oudbouw)</t>
  </si>
  <si>
    <t>stuks</t>
  </si>
  <si>
    <t>aantal</t>
  </si>
  <si>
    <t>m²</t>
  </si>
  <si>
    <t>-</t>
  </si>
  <si>
    <t>Bruine luiken/raampjes binnen-/buitenzijde, naast buitenglas (aantal m² onbekend)</t>
  </si>
  <si>
    <t>Inschrijfsom</t>
  </si>
  <si>
    <t>Perceel 1 Alkmaar en Haarlem</t>
  </si>
  <si>
    <t>Perceel 2 Amsterdam</t>
  </si>
  <si>
    <t>Perceel 3 Den Haag en Delft</t>
  </si>
  <si>
    <t>Perceel 4 Rotterdam</t>
  </si>
  <si>
    <t>Capaciteitsverklaring</t>
  </si>
  <si>
    <t>Inschrijver heeft voldoende capaciteit voor één perceel</t>
  </si>
  <si>
    <t>Inschrijver heeft voldoende capaciteit voor twee percelen</t>
  </si>
  <si>
    <t>Inschrijver heeft voldoende capaciteit voor drie percelen</t>
  </si>
  <si>
    <t>Inschrijver heeft voldoende capaciteit voor vier percelen</t>
  </si>
  <si>
    <t>Naam Inschrijver</t>
  </si>
  <si>
    <t>Maak een keuze uit het drop-down menu</t>
  </si>
  <si>
    <t>Inschrijfsom (per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</si>
</sst>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b/>
      <sz val="9"/>
      <name val="Tahoma"/>
      <family val="2"/>
    </font>
    <font>
      <sz val="8"/>
      <name val="Aptos Narrow"/>
      <family val="2"/>
      <scheme val="minor"/>
    </font>
    <font>
      <sz val="20"/>
      <color theme="1"/>
      <name val="Tahoma"/>
      <family val="2"/>
    </font>
    <font>
      <sz val="11"/>
      <color theme="1"/>
      <name val="Tahoma"/>
      <family val="2"/>
    </font>
    <font>
      <sz val="22"/>
      <color theme="1"/>
      <name val="Tahoma"/>
      <family val="2"/>
    </font>
    <font>
      <sz val="10"/>
      <color theme="1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/>
    <xf numFmtId="0" fontId="2" fillId="0" borderId="0" applyBorder="0"/>
    <xf numFmtId="0" fontId="3" fillId="0" borderId="0"/>
  </cellStyleXfs>
  <cellXfs count="53">
    <xf numFmtId="0" fontId="0" fillId="0" borderId="0" xfId="0"/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 shrinkToFit="1"/>
    </xf>
    <xf numFmtId="164" fontId="4" fillId="2" borderId="1" xfId="0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1" fillId="2" borderId="1" xfId="1" applyFont="1" applyFill="1" applyBorder="1" applyAlignment="1">
      <alignment horizontal="left" vertical="center"/>
    </xf>
    <xf numFmtId="3" fontId="1" fillId="2" borderId="1" xfId="1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1" fillId="3" borderId="1" xfId="1" applyFont="1" applyFill="1" applyBorder="1" applyAlignment="1">
      <alignment horizontal="left" vertical="center"/>
    </xf>
    <xf numFmtId="3" fontId="1" fillId="3" borderId="1" xfId="1" applyNumberFormat="1" applyFont="1" applyFill="1" applyBorder="1" applyAlignment="1">
      <alignment horizontal="right" vertical="center"/>
    </xf>
    <xf numFmtId="0" fontId="1" fillId="3" borderId="1" xfId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Alignment="1">
      <alignment vertical="center"/>
    </xf>
    <xf numFmtId="0" fontId="1" fillId="2" borderId="1" xfId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164" fontId="9" fillId="4" borderId="1" xfId="0" applyNumberFormat="1" applyFont="1" applyFill="1" applyBorder="1" applyAlignment="1" applyProtection="1">
      <alignment vertical="center"/>
      <protection locked="0"/>
    </xf>
    <xf numFmtId="0" fontId="1" fillId="2" borderId="1" xfId="1" applyFont="1" applyFill="1" applyBorder="1" applyAlignment="1">
      <alignment horizontal="left" vertical="center" wrapText="1"/>
    </xf>
    <xf numFmtId="3" fontId="1" fillId="3" borderId="1" xfId="2" applyNumberFormat="1" applyFont="1" applyFill="1" applyBorder="1" applyAlignment="1">
      <alignment horizontal="right" vertical="center"/>
    </xf>
    <xf numFmtId="0" fontId="1" fillId="3" borderId="1" xfId="1" applyFont="1" applyFill="1" applyBorder="1" applyAlignment="1">
      <alignment vertical="center"/>
    </xf>
    <xf numFmtId="0" fontId="1" fillId="2" borderId="1" xfId="3" applyFont="1" applyFill="1" applyBorder="1" applyAlignment="1">
      <alignment vertical="center" wrapText="1"/>
    </xf>
    <xf numFmtId="3" fontId="1" fillId="2" borderId="1" xfId="2" applyNumberFormat="1" applyFont="1" applyFill="1" applyBorder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1" xfId="3" applyFont="1" applyFill="1" applyBorder="1" applyAlignment="1">
      <alignment vertical="center"/>
    </xf>
    <xf numFmtId="0" fontId="1" fillId="2" borderId="1" xfId="2" applyFont="1" applyFill="1" applyBorder="1" applyAlignment="1">
      <alignment vertical="center"/>
    </xf>
    <xf numFmtId="0" fontId="1" fillId="2" borderId="1" xfId="2" applyFont="1" applyFill="1" applyBorder="1" applyAlignment="1">
      <alignment horizontal="left" vertical="center"/>
    </xf>
    <xf numFmtId="0" fontId="7" fillId="2" borderId="0" xfId="0" applyFont="1" applyFill="1"/>
    <xf numFmtId="44" fontId="7" fillId="2" borderId="0" xfId="0" applyNumberFormat="1" applyFont="1" applyFill="1"/>
    <xf numFmtId="44" fontId="4" fillId="2" borderId="1" xfId="0" applyNumberFormat="1" applyFont="1" applyFill="1" applyBorder="1" applyAlignment="1">
      <alignment horizontal="left" vertical="center"/>
    </xf>
    <xf numFmtId="44" fontId="7" fillId="2" borderId="1" xfId="0" applyNumberFormat="1" applyFont="1" applyFill="1" applyBorder="1"/>
    <xf numFmtId="0" fontId="9" fillId="2" borderId="0" xfId="0" applyFont="1" applyFill="1"/>
    <xf numFmtId="44" fontId="9" fillId="2" borderId="0" xfId="0" applyNumberFormat="1" applyFont="1" applyFill="1"/>
    <xf numFmtId="44" fontId="10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Protection="1">
      <protection locked="0"/>
    </xf>
  </cellXfs>
  <cellStyles count="4">
    <cellStyle name="Standaard" xfId="0" builtinId="0"/>
    <cellStyle name="Standaard 2" xfId="1" xr:uid="{B06CDDA7-1CF2-4551-8245-21D3E3BFEAF6}"/>
    <cellStyle name="Standaard_Bijlage II-Offerte ingevuld" xfId="3" xr:uid="{0505D051-CED9-4FD6-836D-A11D42492BFB}"/>
    <cellStyle name="Standaard_PosthumalaanNieuwbouw08" xfId="2" xr:uid="{DBCC42B5-C66E-41C9-826A-A19A41F56FEC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eergave1" id="{79F7198B-8201-4FB6-A12E-96C729E6F13C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3B8F-EA74-468C-8C2F-BB22ED3AE67C}">
  <dimension ref="A1:J39"/>
  <sheetViews>
    <sheetView zoomScale="130" zoomScaleNormal="130" workbookViewId="0">
      <selection activeCell="F13" sqref="F13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3.7109375" style="1" customWidth="1"/>
    <col min="9" max="10" width="0" style="1" hidden="1" customWidth="1"/>
    <col min="11" max="16384" width="9.140625" style="1" hidden="1"/>
  </cols>
  <sheetData>
    <row r="1" spans="2:7" x14ac:dyDescent="0.25"/>
    <row r="2" spans="2:7" s="3" customFormat="1" ht="27" x14ac:dyDescent="0.25">
      <c r="B2" s="3" t="s">
        <v>0</v>
      </c>
      <c r="F2" s="4"/>
      <c r="G2" s="4"/>
    </row>
    <row r="3" spans="2:7" s="9" customFormat="1" ht="22.5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x14ac:dyDescent="0.25">
      <c r="B4" s="10" t="s">
        <v>5</v>
      </c>
      <c r="C4" s="11"/>
      <c r="D4" s="11"/>
      <c r="E4" s="11"/>
      <c r="F4" s="12"/>
      <c r="G4" s="12"/>
    </row>
    <row r="5" spans="2:7" s="16" customFormat="1" ht="12.75" x14ac:dyDescent="0.25">
      <c r="B5" s="13" t="s">
        <v>6</v>
      </c>
      <c r="C5" s="14">
        <v>2283</v>
      </c>
      <c r="D5" s="14" t="s">
        <v>161</v>
      </c>
      <c r="E5" s="14">
        <v>2</v>
      </c>
      <c r="F5" s="28"/>
      <c r="G5" s="15">
        <f t="shared" ref="G5:G16" si="0">SUM(E5*F5)</f>
        <v>0</v>
      </c>
    </row>
    <row r="6" spans="2:7" s="16" customFormat="1" ht="12.75" x14ac:dyDescent="0.25">
      <c r="B6" s="13" t="s">
        <v>7</v>
      </c>
      <c r="C6" s="14">
        <v>2283</v>
      </c>
      <c r="D6" s="14" t="s">
        <v>161</v>
      </c>
      <c r="E6" s="14">
        <v>2</v>
      </c>
      <c r="F6" s="28"/>
      <c r="G6" s="15">
        <f t="shared" si="0"/>
        <v>0</v>
      </c>
    </row>
    <row r="7" spans="2:7" s="16" customFormat="1" ht="12.75" x14ac:dyDescent="0.25">
      <c r="B7" s="13" t="s">
        <v>8</v>
      </c>
      <c r="C7" s="14">
        <v>3666</v>
      </c>
      <c r="D7" s="14" t="s">
        <v>161</v>
      </c>
      <c r="E7" s="14">
        <v>2</v>
      </c>
      <c r="F7" s="28"/>
      <c r="G7" s="15">
        <f t="shared" si="0"/>
        <v>0</v>
      </c>
    </row>
    <row r="8" spans="2:7" s="16" customFormat="1" ht="12.75" x14ac:dyDescent="0.25">
      <c r="B8" s="13" t="s">
        <v>9</v>
      </c>
      <c r="C8" s="14">
        <v>34</v>
      </c>
      <c r="D8" s="14" t="s">
        <v>161</v>
      </c>
      <c r="E8" s="14">
        <v>2</v>
      </c>
      <c r="F8" s="28"/>
      <c r="G8" s="15">
        <f t="shared" si="0"/>
        <v>0</v>
      </c>
    </row>
    <row r="9" spans="2:7" s="16" customFormat="1" ht="12.75" x14ac:dyDescent="0.25">
      <c r="B9" s="13" t="s">
        <v>10</v>
      </c>
      <c r="C9" s="14">
        <v>169</v>
      </c>
      <c r="D9" s="14" t="s">
        <v>161</v>
      </c>
      <c r="E9" s="14">
        <v>2</v>
      </c>
      <c r="F9" s="28"/>
      <c r="G9" s="15">
        <f t="shared" si="0"/>
        <v>0</v>
      </c>
    </row>
    <row r="10" spans="2:7" s="16" customFormat="1" ht="12.75" x14ac:dyDescent="0.25">
      <c r="B10" s="13" t="s">
        <v>11</v>
      </c>
      <c r="C10" s="14">
        <v>194</v>
      </c>
      <c r="D10" s="14" t="s">
        <v>161</v>
      </c>
      <c r="E10" s="14">
        <v>2</v>
      </c>
      <c r="F10" s="28"/>
      <c r="G10" s="15">
        <f t="shared" si="0"/>
        <v>0</v>
      </c>
    </row>
    <row r="11" spans="2:7" s="16" customFormat="1" ht="12.75" x14ac:dyDescent="0.25">
      <c r="B11" s="13" t="s">
        <v>12</v>
      </c>
      <c r="C11" s="14">
        <v>12</v>
      </c>
      <c r="D11" s="14" t="s">
        <v>161</v>
      </c>
      <c r="E11" s="14">
        <v>2</v>
      </c>
      <c r="F11" s="28"/>
      <c r="G11" s="15">
        <f t="shared" si="0"/>
        <v>0</v>
      </c>
    </row>
    <row r="12" spans="2:7" s="16" customFormat="1" ht="12.75" x14ac:dyDescent="0.25">
      <c r="B12" s="13" t="s">
        <v>13</v>
      </c>
      <c r="C12" s="14">
        <v>38</v>
      </c>
      <c r="D12" s="14" t="s">
        <v>161</v>
      </c>
      <c r="E12" s="14">
        <v>2</v>
      </c>
      <c r="F12" s="28"/>
      <c r="G12" s="15">
        <f t="shared" si="0"/>
        <v>0</v>
      </c>
    </row>
    <row r="13" spans="2:7" s="16" customFormat="1" ht="12.75" x14ac:dyDescent="0.25">
      <c r="B13" s="13" t="s">
        <v>14</v>
      </c>
      <c r="C13" s="14">
        <v>80</v>
      </c>
      <c r="D13" s="14" t="s">
        <v>161</v>
      </c>
      <c r="E13" s="14">
        <v>2</v>
      </c>
      <c r="F13" s="28"/>
      <c r="G13" s="15">
        <f t="shared" si="0"/>
        <v>0</v>
      </c>
    </row>
    <row r="14" spans="2:7" s="16" customFormat="1" ht="12.75" x14ac:dyDescent="0.25">
      <c r="B14" s="13" t="s">
        <v>15</v>
      </c>
      <c r="C14" s="14">
        <v>1</v>
      </c>
      <c r="D14" s="14" t="s">
        <v>159</v>
      </c>
      <c r="E14" s="14">
        <v>2</v>
      </c>
      <c r="F14" s="28"/>
      <c r="G14" s="15">
        <f t="shared" si="0"/>
        <v>0</v>
      </c>
    </row>
    <row r="15" spans="2:7" s="16" customFormat="1" ht="12.75" x14ac:dyDescent="0.25">
      <c r="B15" s="13" t="s">
        <v>16</v>
      </c>
      <c r="C15" s="14">
        <v>128</v>
      </c>
      <c r="D15" s="14" t="s">
        <v>161</v>
      </c>
      <c r="E15" s="14">
        <v>2</v>
      </c>
      <c r="F15" s="28"/>
      <c r="G15" s="15">
        <f t="shared" si="0"/>
        <v>0</v>
      </c>
    </row>
    <row r="16" spans="2:7" s="16" customFormat="1" ht="12.75" x14ac:dyDescent="0.25">
      <c r="B16" s="13" t="s">
        <v>17</v>
      </c>
      <c r="C16" s="14">
        <v>372</v>
      </c>
      <c r="D16" s="14" t="s">
        <v>161</v>
      </c>
      <c r="E16" s="14">
        <v>2</v>
      </c>
      <c r="F16" s="28"/>
      <c r="G16" s="15">
        <f t="shared" si="0"/>
        <v>0</v>
      </c>
    </row>
    <row r="17" spans="2:7" s="16" customFormat="1" ht="12.75" x14ac:dyDescent="0.25">
      <c r="B17" s="13" t="s">
        <v>18</v>
      </c>
      <c r="C17" s="14">
        <v>85</v>
      </c>
      <c r="D17" s="14" t="s">
        <v>161</v>
      </c>
      <c r="E17" s="14">
        <v>2</v>
      </c>
      <c r="F17" s="28"/>
      <c r="G17" s="15">
        <f>SUM(E17*F17)</f>
        <v>0</v>
      </c>
    </row>
    <row r="18" spans="2:7" s="16" customFormat="1" ht="12.75" x14ac:dyDescent="0.25">
      <c r="B18" s="17" t="s">
        <v>19</v>
      </c>
      <c r="C18" s="18">
        <v>24</v>
      </c>
      <c r="D18" s="14" t="s">
        <v>159</v>
      </c>
      <c r="E18" s="14">
        <v>1</v>
      </c>
      <c r="F18" s="28"/>
      <c r="G18" s="15">
        <f t="shared" ref="G18:G19" si="1">SUM(E18*F18)</f>
        <v>0</v>
      </c>
    </row>
    <row r="19" spans="2:7" s="16" customFormat="1" ht="12.75" x14ac:dyDescent="0.25">
      <c r="B19" s="13" t="s">
        <v>20</v>
      </c>
      <c r="C19" s="14">
        <v>36</v>
      </c>
      <c r="D19" s="14" t="s">
        <v>159</v>
      </c>
      <c r="E19" s="14">
        <v>1</v>
      </c>
      <c r="F19" s="28"/>
      <c r="G19" s="15">
        <f t="shared" si="1"/>
        <v>0</v>
      </c>
    </row>
    <row r="20" spans="2:7" x14ac:dyDescent="0.25">
      <c r="B20" s="10" t="s">
        <v>21</v>
      </c>
      <c r="C20" s="11"/>
      <c r="D20" s="11"/>
      <c r="E20" s="11"/>
      <c r="F20" s="12"/>
      <c r="G20" s="12"/>
    </row>
    <row r="21" spans="2:7" s="16" customFormat="1" ht="12.75" x14ac:dyDescent="0.25">
      <c r="B21" s="13" t="s">
        <v>22</v>
      </c>
      <c r="C21" s="14">
        <v>426</v>
      </c>
      <c r="D21" s="14" t="s">
        <v>161</v>
      </c>
      <c r="E21" s="14">
        <v>2</v>
      </c>
      <c r="F21" s="28"/>
      <c r="G21" s="15">
        <f>SUM(E21*F21)</f>
        <v>0</v>
      </c>
    </row>
    <row r="22" spans="2:7" s="16" customFormat="1" ht="12.75" x14ac:dyDescent="0.25">
      <c r="B22" s="13" t="s">
        <v>23</v>
      </c>
      <c r="C22" s="14">
        <v>426</v>
      </c>
      <c r="D22" s="14" t="s">
        <v>161</v>
      </c>
      <c r="E22" s="14">
        <v>2</v>
      </c>
      <c r="F22" s="28"/>
      <c r="G22" s="15">
        <f t="shared" ref="G22:G24" si="2">SUM(E22*F22)</f>
        <v>0</v>
      </c>
    </row>
    <row r="23" spans="2:7" s="16" customFormat="1" ht="12.75" x14ac:dyDescent="0.25">
      <c r="B23" s="17" t="s">
        <v>24</v>
      </c>
      <c r="C23" s="18">
        <v>100</v>
      </c>
      <c r="D23" s="14" t="s">
        <v>159</v>
      </c>
      <c r="E23" s="14">
        <v>1</v>
      </c>
      <c r="F23" s="28"/>
      <c r="G23" s="15">
        <f t="shared" si="2"/>
        <v>0</v>
      </c>
    </row>
    <row r="24" spans="2:7" s="16" customFormat="1" ht="12.75" x14ac:dyDescent="0.25">
      <c r="B24" s="17" t="s">
        <v>25</v>
      </c>
      <c r="C24" s="18">
        <v>19</v>
      </c>
      <c r="D24" s="14" t="s">
        <v>159</v>
      </c>
      <c r="E24" s="14">
        <v>1</v>
      </c>
      <c r="F24" s="28"/>
      <c r="G24" s="15">
        <f t="shared" si="2"/>
        <v>0</v>
      </c>
    </row>
    <row r="25" spans="2:7" x14ac:dyDescent="0.25">
      <c r="B25" s="10" t="s">
        <v>26</v>
      </c>
      <c r="C25" s="11"/>
      <c r="D25" s="11"/>
      <c r="E25" s="11"/>
      <c r="F25" s="12"/>
      <c r="G25" s="12"/>
    </row>
    <row r="26" spans="2:7" s="16" customFormat="1" ht="12.75" x14ac:dyDescent="0.25">
      <c r="B26" s="19" t="s">
        <v>27</v>
      </c>
      <c r="C26" s="18">
        <v>212</v>
      </c>
      <c r="D26" s="14" t="s">
        <v>161</v>
      </c>
      <c r="E26" s="20">
        <v>2</v>
      </c>
      <c r="F26" s="28"/>
      <c r="G26" s="15">
        <f>SUM(E26*F26)</f>
        <v>0</v>
      </c>
    </row>
    <row r="27" spans="2:7" s="16" customFormat="1" ht="12.75" x14ac:dyDescent="0.25">
      <c r="B27" s="19" t="s">
        <v>28</v>
      </c>
      <c r="C27" s="18">
        <v>212</v>
      </c>
      <c r="D27" s="14" t="s">
        <v>161</v>
      </c>
      <c r="E27" s="20">
        <v>2</v>
      </c>
      <c r="F27" s="28"/>
      <c r="G27" s="15">
        <f>SUM(E27*F27)</f>
        <v>0</v>
      </c>
    </row>
    <row r="28" spans="2:7" s="16" customFormat="1" ht="12.75" x14ac:dyDescent="0.25">
      <c r="B28" s="19" t="s">
        <v>29</v>
      </c>
      <c r="C28" s="18">
        <v>103</v>
      </c>
      <c r="D28" s="14" t="s">
        <v>161</v>
      </c>
      <c r="E28" s="20">
        <v>2</v>
      </c>
      <c r="F28" s="28"/>
      <c r="G28" s="15">
        <f>SUM(E28*F28)</f>
        <v>0</v>
      </c>
    </row>
    <row r="29" spans="2:7" x14ac:dyDescent="0.25">
      <c r="B29" s="21" t="s">
        <v>30</v>
      </c>
      <c r="C29" s="21"/>
      <c r="D29" s="21"/>
      <c r="E29" s="21"/>
      <c r="F29" s="22"/>
      <c r="G29" s="22"/>
    </row>
    <row r="30" spans="2:7" s="16" customFormat="1" ht="12.75" x14ac:dyDescent="0.25">
      <c r="B30" s="13" t="s">
        <v>31</v>
      </c>
      <c r="C30" s="14">
        <v>66</v>
      </c>
      <c r="D30" s="14" t="s">
        <v>161</v>
      </c>
      <c r="E30" s="14">
        <v>2</v>
      </c>
      <c r="F30" s="28"/>
      <c r="G30" s="15">
        <f>SUM(E30*F30)</f>
        <v>0</v>
      </c>
    </row>
    <row r="31" spans="2:7" s="16" customFormat="1" ht="12.75" x14ac:dyDescent="0.25">
      <c r="B31" s="13" t="s">
        <v>32</v>
      </c>
      <c r="C31" s="14">
        <v>220</v>
      </c>
      <c r="D31" s="14" t="s">
        <v>161</v>
      </c>
      <c r="E31" s="14">
        <v>2</v>
      </c>
      <c r="F31" s="28"/>
      <c r="G31" s="15">
        <f>SUM(E31*F31)</f>
        <v>0</v>
      </c>
    </row>
    <row r="32" spans="2:7" s="16" customFormat="1" ht="12.75" x14ac:dyDescent="0.25">
      <c r="B32" s="23" t="s">
        <v>33</v>
      </c>
      <c r="C32" s="24"/>
      <c r="D32" s="24"/>
      <c r="E32" s="25"/>
      <c r="F32" s="12"/>
      <c r="G32" s="12"/>
    </row>
    <row r="33" spans="2:10" s="16" customFormat="1" ht="12.75" x14ac:dyDescent="0.25">
      <c r="B33" s="13" t="s">
        <v>34</v>
      </c>
      <c r="C33" s="14">
        <v>2125</v>
      </c>
      <c r="D33" s="14" t="s">
        <v>161</v>
      </c>
      <c r="E33" s="20">
        <v>0.2</v>
      </c>
      <c r="F33" s="28"/>
      <c r="G33" s="15">
        <f>SUM(E33*F33)</f>
        <v>0</v>
      </c>
    </row>
    <row r="34" spans="2:10" s="16" customFormat="1" ht="12.75" x14ac:dyDescent="0.25">
      <c r="B34" s="13" t="s">
        <v>35</v>
      </c>
      <c r="C34" s="14">
        <v>324</v>
      </c>
      <c r="D34" s="14" t="s">
        <v>161</v>
      </c>
      <c r="E34" s="20">
        <v>0.2</v>
      </c>
      <c r="F34" s="28"/>
      <c r="G34" s="15">
        <f t="shared" ref="G34:G35" si="3">SUM(E34*F34)</f>
        <v>0</v>
      </c>
    </row>
    <row r="35" spans="2:10" s="16" customFormat="1" ht="12.75" x14ac:dyDescent="0.25">
      <c r="B35" s="13" t="s">
        <v>36</v>
      </c>
      <c r="C35" s="14">
        <v>110</v>
      </c>
      <c r="D35" s="14" t="s">
        <v>161</v>
      </c>
      <c r="E35" s="20">
        <v>0.2</v>
      </c>
      <c r="F35" s="28"/>
      <c r="G35" s="15">
        <f t="shared" si="3"/>
        <v>0</v>
      </c>
    </row>
    <row r="36" spans="2:10" x14ac:dyDescent="0.25"/>
    <row r="37" spans="2:10" x14ac:dyDescent="0.25">
      <c r="G37" s="11" t="s">
        <v>164</v>
      </c>
      <c r="H37" s="26"/>
      <c r="I37" s="26"/>
      <c r="J37" s="26"/>
    </row>
    <row r="38" spans="2:10" x14ac:dyDescent="0.25">
      <c r="G38" s="27">
        <f>SUM(G5:G35)</f>
        <v>0</v>
      </c>
    </row>
    <row r="39" spans="2:10" x14ac:dyDescent="0.25"/>
  </sheetData>
  <sheetProtection algorithmName="SHA-512" hashValue="16sE1BHvNefjVClPH5kvDEW8k4ZqSzcmp6k4f1xQ2Gn7SpQgrTsDzKFhP0m0Fwl65zvSTXPuAJ2EDSeYN2t8Og==" saltValue="vAqKYI/0Lj5AD2zoh6433g==" spinCount="100000"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65D6-3ADE-4F90-A0A2-694F87405E9E}">
  <dimension ref="A1:H34"/>
  <sheetViews>
    <sheetView zoomScale="115" zoomScaleNormal="115" workbookViewId="0">
      <selection activeCell="F15" sqref="F15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2.85546875" style="1" customWidth="1"/>
    <col min="9" max="16384" width="9.140625" style="1" hidden="1"/>
  </cols>
  <sheetData>
    <row r="1" spans="2:7" x14ac:dyDescent="0.25"/>
    <row r="2" spans="2:7" ht="25.5" x14ac:dyDescent="0.25">
      <c r="B2" s="29" t="s">
        <v>91</v>
      </c>
    </row>
    <row r="3" spans="2:7" s="9" customFormat="1" ht="22.5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ht="12.75" customHeight="1" x14ac:dyDescent="0.25">
      <c r="B4" s="10" t="s">
        <v>38</v>
      </c>
      <c r="C4" s="11"/>
      <c r="D4" s="11"/>
      <c r="E4" s="11"/>
      <c r="F4" s="12"/>
      <c r="G4" s="12"/>
    </row>
    <row r="5" spans="2:7" ht="12.75" customHeight="1" x14ac:dyDescent="0.25">
      <c r="B5" s="13" t="s">
        <v>29</v>
      </c>
      <c r="C5" s="14">
        <v>5855</v>
      </c>
      <c r="D5" s="14" t="s">
        <v>161</v>
      </c>
      <c r="E5" s="30">
        <v>2</v>
      </c>
      <c r="F5" s="28"/>
      <c r="G5" s="15">
        <f t="shared" ref="G5:G21" si="0">SUM(E5*F5)</f>
        <v>0</v>
      </c>
    </row>
    <row r="6" spans="2:7" ht="12.75" customHeight="1" x14ac:dyDescent="0.25">
      <c r="B6" s="13" t="s">
        <v>92</v>
      </c>
      <c r="C6" s="14">
        <v>549</v>
      </c>
      <c r="D6" s="14" t="s">
        <v>161</v>
      </c>
      <c r="E6" s="30">
        <v>2</v>
      </c>
      <c r="F6" s="28"/>
      <c r="G6" s="15">
        <f t="shared" si="0"/>
        <v>0</v>
      </c>
    </row>
    <row r="7" spans="2:7" ht="12.75" customHeight="1" x14ac:dyDescent="0.25">
      <c r="B7" s="13" t="s">
        <v>93</v>
      </c>
      <c r="C7" s="14">
        <v>475</v>
      </c>
      <c r="D7" s="14" t="s">
        <v>161</v>
      </c>
      <c r="E7" s="30">
        <v>2</v>
      </c>
      <c r="F7" s="28"/>
      <c r="G7" s="15">
        <f t="shared" si="0"/>
        <v>0</v>
      </c>
    </row>
    <row r="8" spans="2:7" ht="12.75" customHeight="1" x14ac:dyDescent="0.25">
      <c r="B8" s="13" t="s">
        <v>94</v>
      </c>
      <c r="C8" s="14">
        <v>179</v>
      </c>
      <c r="D8" s="14" t="s">
        <v>161</v>
      </c>
      <c r="E8" s="30">
        <v>2</v>
      </c>
      <c r="F8" s="28"/>
      <c r="G8" s="15">
        <f t="shared" si="0"/>
        <v>0</v>
      </c>
    </row>
    <row r="9" spans="2:7" ht="12.75" customHeight="1" x14ac:dyDescent="0.25">
      <c r="B9" s="13" t="s">
        <v>27</v>
      </c>
      <c r="C9" s="14">
        <v>6533</v>
      </c>
      <c r="D9" s="14" t="s">
        <v>161</v>
      </c>
      <c r="E9" s="30">
        <v>2</v>
      </c>
      <c r="F9" s="28"/>
      <c r="G9" s="15">
        <f t="shared" si="0"/>
        <v>0</v>
      </c>
    </row>
    <row r="10" spans="2:7" ht="12.75" customHeight="1" x14ac:dyDescent="0.25">
      <c r="B10" s="13" t="s">
        <v>163</v>
      </c>
      <c r="C10" s="14" t="s">
        <v>162</v>
      </c>
      <c r="D10" s="14" t="s">
        <v>161</v>
      </c>
      <c r="E10" s="14">
        <v>2</v>
      </c>
      <c r="F10" s="28"/>
      <c r="G10" s="15">
        <f>SUM(E10*F10)</f>
        <v>0</v>
      </c>
    </row>
    <row r="11" spans="2:7" ht="12.75" customHeight="1" x14ac:dyDescent="0.25">
      <c r="B11" s="13" t="s">
        <v>95</v>
      </c>
      <c r="C11" s="14">
        <v>5833</v>
      </c>
      <c r="D11" s="14" t="s">
        <v>161</v>
      </c>
      <c r="E11" s="30">
        <v>2</v>
      </c>
      <c r="F11" s="28"/>
      <c r="G11" s="15">
        <f t="shared" si="0"/>
        <v>0</v>
      </c>
    </row>
    <row r="12" spans="2:7" ht="12.75" customHeight="1" x14ac:dyDescent="0.25">
      <c r="B12" s="13" t="s">
        <v>96</v>
      </c>
      <c r="C12" s="14">
        <v>338</v>
      </c>
      <c r="D12" s="14" t="s">
        <v>161</v>
      </c>
      <c r="E12" s="30">
        <v>2</v>
      </c>
      <c r="F12" s="28"/>
      <c r="G12" s="15">
        <f t="shared" si="0"/>
        <v>0</v>
      </c>
    </row>
    <row r="13" spans="2:7" ht="12.75" customHeight="1" x14ac:dyDescent="0.25">
      <c r="B13" s="13" t="s">
        <v>97</v>
      </c>
      <c r="C13" s="14">
        <v>1</v>
      </c>
      <c r="D13" s="14" t="s">
        <v>159</v>
      </c>
      <c r="E13" s="14">
        <v>2</v>
      </c>
      <c r="F13" s="28"/>
      <c r="G13" s="15">
        <f t="shared" si="0"/>
        <v>0</v>
      </c>
    </row>
    <row r="14" spans="2:7" ht="12.75" customHeight="1" x14ac:dyDescent="0.25">
      <c r="B14" s="19" t="s">
        <v>29</v>
      </c>
      <c r="C14" s="14">
        <v>135</v>
      </c>
      <c r="D14" s="14" t="s">
        <v>161</v>
      </c>
      <c r="E14" s="14">
        <v>2</v>
      </c>
      <c r="F14" s="28"/>
      <c r="G14" s="15">
        <f t="shared" si="0"/>
        <v>0</v>
      </c>
    </row>
    <row r="15" spans="2:7" ht="12.75" customHeight="1" x14ac:dyDescent="0.25">
      <c r="B15" s="19" t="s">
        <v>98</v>
      </c>
      <c r="C15" s="14">
        <v>48</v>
      </c>
      <c r="D15" s="14" t="s">
        <v>161</v>
      </c>
      <c r="E15" s="14">
        <v>2</v>
      </c>
      <c r="F15" s="28"/>
      <c r="G15" s="15">
        <f t="shared" si="0"/>
        <v>0</v>
      </c>
    </row>
    <row r="16" spans="2:7" ht="12.75" customHeight="1" x14ac:dyDescent="0.25">
      <c r="B16" s="19" t="s">
        <v>99</v>
      </c>
      <c r="C16" s="14">
        <v>51</v>
      </c>
      <c r="D16" s="14" t="s">
        <v>161</v>
      </c>
      <c r="E16" s="14">
        <v>2</v>
      </c>
      <c r="F16" s="28"/>
      <c r="G16" s="15">
        <f t="shared" si="0"/>
        <v>0</v>
      </c>
    </row>
    <row r="17" spans="2:7" ht="12.75" customHeight="1" x14ac:dyDescent="0.25">
      <c r="B17" s="13" t="s">
        <v>100</v>
      </c>
      <c r="C17" s="14">
        <v>1</v>
      </c>
      <c r="D17" s="14" t="s">
        <v>159</v>
      </c>
      <c r="E17" s="14">
        <v>2</v>
      </c>
      <c r="F17" s="28"/>
      <c r="G17" s="15">
        <f t="shared" si="0"/>
        <v>0</v>
      </c>
    </row>
    <row r="18" spans="2:7" ht="12.75" customHeight="1" x14ac:dyDescent="0.25">
      <c r="B18" s="19" t="s">
        <v>101</v>
      </c>
      <c r="C18" s="14">
        <v>174</v>
      </c>
      <c r="D18" s="14" t="s">
        <v>161</v>
      </c>
      <c r="E18" s="14">
        <v>2</v>
      </c>
      <c r="F18" s="28"/>
      <c r="G18" s="15">
        <f t="shared" si="0"/>
        <v>0</v>
      </c>
    </row>
    <row r="19" spans="2:7" ht="12.75" customHeight="1" x14ac:dyDescent="0.25">
      <c r="B19" s="19" t="s">
        <v>102</v>
      </c>
      <c r="C19" s="14">
        <v>456</v>
      </c>
      <c r="D19" s="14" t="s">
        <v>161</v>
      </c>
      <c r="E19" s="14">
        <v>2</v>
      </c>
      <c r="F19" s="28"/>
      <c r="G19" s="15">
        <f t="shared" si="0"/>
        <v>0</v>
      </c>
    </row>
    <row r="20" spans="2:7" ht="12.75" customHeight="1" x14ac:dyDescent="0.25">
      <c r="B20" s="19" t="s">
        <v>103</v>
      </c>
      <c r="C20" s="14">
        <v>1136</v>
      </c>
      <c r="D20" s="14" t="s">
        <v>161</v>
      </c>
      <c r="E20" s="14">
        <v>2</v>
      </c>
      <c r="F20" s="28"/>
      <c r="G20" s="15">
        <f t="shared" si="0"/>
        <v>0</v>
      </c>
    </row>
    <row r="21" spans="2:7" ht="12.75" customHeight="1" x14ac:dyDescent="0.25">
      <c r="B21" s="13" t="s">
        <v>104</v>
      </c>
      <c r="C21" s="14">
        <v>222</v>
      </c>
      <c r="D21" s="14" t="s">
        <v>161</v>
      </c>
      <c r="E21" s="30">
        <v>2</v>
      </c>
      <c r="F21" s="28"/>
      <c r="G21" s="15">
        <f t="shared" si="0"/>
        <v>0</v>
      </c>
    </row>
    <row r="22" spans="2:7" s="16" customFormat="1" ht="12.75" customHeight="1" x14ac:dyDescent="0.25">
      <c r="B22" s="23" t="s">
        <v>105</v>
      </c>
      <c r="C22" s="24"/>
      <c r="D22" s="24"/>
      <c r="E22" s="25"/>
      <c r="F22" s="12"/>
      <c r="G22" s="12"/>
    </row>
    <row r="23" spans="2:7" ht="12.75" customHeight="1" x14ac:dyDescent="0.25">
      <c r="B23" s="13" t="s">
        <v>106</v>
      </c>
      <c r="C23" s="14">
        <v>158</v>
      </c>
      <c r="D23" s="14" t="s">
        <v>161</v>
      </c>
      <c r="E23" s="30">
        <v>2</v>
      </c>
      <c r="F23" s="28"/>
      <c r="G23" s="15">
        <f>SUM(E23*F23)</f>
        <v>0</v>
      </c>
    </row>
    <row r="24" spans="2:7" ht="12.75" customHeight="1" x14ac:dyDescent="0.25">
      <c r="B24" s="19" t="s">
        <v>107</v>
      </c>
      <c r="C24" s="14">
        <v>78</v>
      </c>
      <c r="D24" s="14" t="s">
        <v>161</v>
      </c>
      <c r="E24" s="14">
        <v>2</v>
      </c>
      <c r="F24" s="28"/>
      <c r="G24" s="15">
        <f>SUM(E24*F24)</f>
        <v>0</v>
      </c>
    </row>
    <row r="25" spans="2:7" ht="12.75" customHeight="1" x14ac:dyDescent="0.25">
      <c r="B25" s="13" t="s">
        <v>108</v>
      </c>
      <c r="C25" s="14">
        <v>1</v>
      </c>
      <c r="D25" s="14" t="s">
        <v>159</v>
      </c>
      <c r="E25" s="14">
        <v>2</v>
      </c>
      <c r="F25" s="28"/>
      <c r="G25" s="15">
        <f>SUM(E25*F25)</f>
        <v>0</v>
      </c>
    </row>
    <row r="26" spans="2:7" ht="12.75" customHeight="1" x14ac:dyDescent="0.25">
      <c r="B26" s="13" t="s">
        <v>109</v>
      </c>
      <c r="C26" s="14">
        <v>216</v>
      </c>
      <c r="D26" s="14" t="s">
        <v>161</v>
      </c>
      <c r="E26" s="14">
        <v>2</v>
      </c>
      <c r="F26" s="28"/>
      <c r="G26" s="15">
        <f>SUM(E26*F26)</f>
        <v>0</v>
      </c>
    </row>
    <row r="27" spans="2:7" s="16" customFormat="1" ht="12.75" customHeight="1" x14ac:dyDescent="0.25">
      <c r="B27" s="23" t="s">
        <v>33</v>
      </c>
      <c r="C27" s="24"/>
      <c r="D27" s="24"/>
      <c r="E27" s="25"/>
      <c r="F27" s="12"/>
      <c r="G27" s="12"/>
    </row>
    <row r="28" spans="2:7" ht="12.75" customHeight="1" x14ac:dyDescent="0.25">
      <c r="B28" s="13" t="s">
        <v>110</v>
      </c>
      <c r="C28" s="14">
        <v>179</v>
      </c>
      <c r="D28" s="14" t="s">
        <v>161</v>
      </c>
      <c r="E28" s="20">
        <v>0.2</v>
      </c>
      <c r="F28" s="28"/>
      <c r="G28" s="15">
        <f>SUM(E28*F28)</f>
        <v>0</v>
      </c>
    </row>
    <row r="29" spans="2:7" ht="12.75" customHeight="1" x14ac:dyDescent="0.25">
      <c r="B29" s="19" t="s">
        <v>111</v>
      </c>
      <c r="C29" s="14">
        <v>475</v>
      </c>
      <c r="D29" s="14" t="s">
        <v>161</v>
      </c>
      <c r="E29" s="20">
        <v>0.2</v>
      </c>
      <c r="F29" s="28"/>
      <c r="G29" s="15">
        <f t="shared" ref="G29:G30" si="1">SUM(E29*F29)</f>
        <v>0</v>
      </c>
    </row>
    <row r="30" spans="2:7" ht="12.75" customHeight="1" x14ac:dyDescent="0.25">
      <c r="B30" s="13" t="s">
        <v>69</v>
      </c>
      <c r="C30" s="14">
        <v>13831</v>
      </c>
      <c r="D30" s="14" t="s">
        <v>161</v>
      </c>
      <c r="E30" s="20">
        <v>0.2</v>
      </c>
      <c r="F30" s="28"/>
      <c r="G30" s="15">
        <f t="shared" si="1"/>
        <v>0</v>
      </c>
    </row>
    <row r="31" spans="2:7" x14ac:dyDescent="0.25"/>
    <row r="32" spans="2:7" x14ac:dyDescent="0.25">
      <c r="G32" s="12" t="s">
        <v>164</v>
      </c>
    </row>
    <row r="33" spans="7:7" x14ac:dyDescent="0.25">
      <c r="G33" s="27">
        <f>SUM(G5:G30)</f>
        <v>0</v>
      </c>
    </row>
    <row r="34" spans="7:7" x14ac:dyDescent="0.25"/>
  </sheetData>
  <sheetProtection algorithmName="SHA-512" hashValue="cWnNscaHHBJcXfCc7ixTHJ6DC2Sqlhf/tYTS41OKkHLUWG7OQA/a259uMkx1+JFfDB3G7c5qCHk3VdFTq42fDw==" saltValue="S8LHLuKc/XRG8gZVJF+iw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F3BB-DD58-4976-940F-79A7146D39DA}">
  <dimension ref="A1:H19"/>
  <sheetViews>
    <sheetView zoomScale="115" zoomScaleNormal="115" workbookViewId="0">
      <selection activeCell="G18" sqref="G18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3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2.85546875" style="1" customWidth="1"/>
    <col min="9" max="16384" width="9.140625" style="1" hidden="1"/>
  </cols>
  <sheetData>
    <row r="1" spans="2:7" x14ac:dyDescent="0.25"/>
    <row r="2" spans="2:7" ht="27" x14ac:dyDescent="0.25">
      <c r="B2" s="3" t="s">
        <v>37</v>
      </c>
    </row>
    <row r="3" spans="2:7" s="9" customFormat="1" ht="22.5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s="26" customFormat="1" ht="12.75" x14ac:dyDescent="0.25">
      <c r="B4" s="10" t="s">
        <v>38</v>
      </c>
      <c r="C4" s="11"/>
      <c r="D4" s="11"/>
      <c r="E4" s="11"/>
      <c r="F4" s="12"/>
      <c r="G4" s="12"/>
    </row>
    <row r="5" spans="2:7" s="26" customFormat="1" ht="12.75" x14ac:dyDescent="0.25">
      <c r="B5" s="33" t="s">
        <v>39</v>
      </c>
      <c r="C5" s="33">
        <v>5862</v>
      </c>
      <c r="D5" s="14" t="s">
        <v>161</v>
      </c>
      <c r="E5" s="33">
        <v>2</v>
      </c>
      <c r="F5" s="34"/>
      <c r="G5" s="27">
        <f>F5*E5</f>
        <v>0</v>
      </c>
    </row>
    <row r="6" spans="2:7" s="26" customFormat="1" ht="12.75" x14ac:dyDescent="0.25">
      <c r="B6" s="33" t="s">
        <v>40</v>
      </c>
      <c r="C6" s="33">
        <v>79</v>
      </c>
      <c r="D6" s="14" t="s">
        <v>161</v>
      </c>
      <c r="E6" s="33">
        <v>2</v>
      </c>
      <c r="F6" s="34"/>
      <c r="G6" s="27">
        <f t="shared" ref="G6:G15" si="0">F6*E6</f>
        <v>0</v>
      </c>
    </row>
    <row r="7" spans="2:7" s="26" customFormat="1" ht="12.75" x14ac:dyDescent="0.25">
      <c r="B7" s="33" t="s">
        <v>41</v>
      </c>
      <c r="C7" s="33">
        <v>4100</v>
      </c>
      <c r="D7" s="14" t="s">
        <v>161</v>
      </c>
      <c r="E7" s="33">
        <v>2</v>
      </c>
      <c r="F7" s="34"/>
      <c r="G7" s="27">
        <f t="shared" si="0"/>
        <v>0</v>
      </c>
    </row>
    <row r="8" spans="2:7" s="26" customFormat="1" ht="12.75" x14ac:dyDescent="0.25">
      <c r="B8" s="33" t="s">
        <v>42</v>
      </c>
      <c r="C8" s="33">
        <f>172+86+36+93+456+77</f>
        <v>920</v>
      </c>
      <c r="D8" s="14" t="s">
        <v>161</v>
      </c>
      <c r="E8" s="33">
        <v>2</v>
      </c>
      <c r="F8" s="34"/>
      <c r="G8" s="27">
        <f t="shared" si="0"/>
        <v>0</v>
      </c>
    </row>
    <row r="9" spans="2:7" s="26" customFormat="1" ht="12.75" x14ac:dyDescent="0.25">
      <c r="B9" s="33" t="s">
        <v>43</v>
      </c>
      <c r="C9" s="33">
        <v>5862</v>
      </c>
      <c r="D9" s="14" t="s">
        <v>161</v>
      </c>
      <c r="E9" s="33">
        <v>2</v>
      </c>
      <c r="F9" s="34"/>
      <c r="G9" s="27">
        <f t="shared" si="0"/>
        <v>0</v>
      </c>
    </row>
    <row r="10" spans="2:7" s="26" customFormat="1" ht="12.75" x14ac:dyDescent="0.25">
      <c r="B10" s="33" t="s">
        <v>44</v>
      </c>
      <c r="C10" s="33">
        <v>79</v>
      </c>
      <c r="D10" s="14" t="s">
        <v>161</v>
      </c>
      <c r="E10" s="33">
        <v>2</v>
      </c>
      <c r="F10" s="34"/>
      <c r="G10" s="27">
        <f t="shared" si="0"/>
        <v>0</v>
      </c>
    </row>
    <row r="11" spans="2:7" s="26" customFormat="1" ht="12.75" x14ac:dyDescent="0.25">
      <c r="B11" s="33" t="s">
        <v>45</v>
      </c>
      <c r="C11" s="33">
        <v>1079</v>
      </c>
      <c r="D11" s="14" t="s">
        <v>161</v>
      </c>
      <c r="E11" s="33">
        <v>2</v>
      </c>
      <c r="F11" s="34"/>
      <c r="G11" s="27">
        <f t="shared" si="0"/>
        <v>0</v>
      </c>
    </row>
    <row r="12" spans="2:7" s="26" customFormat="1" ht="12.75" x14ac:dyDescent="0.25">
      <c r="B12" s="33" t="s">
        <v>46</v>
      </c>
      <c r="C12" s="33">
        <v>400</v>
      </c>
      <c r="D12" s="14" t="s">
        <v>161</v>
      </c>
      <c r="E12" s="33">
        <v>2</v>
      </c>
      <c r="F12" s="34"/>
      <c r="G12" s="27">
        <f t="shared" si="0"/>
        <v>0</v>
      </c>
    </row>
    <row r="13" spans="2:7" s="26" customFormat="1" ht="12.75" x14ac:dyDescent="0.25">
      <c r="B13" s="33" t="s">
        <v>47</v>
      </c>
      <c r="C13" s="33">
        <v>499</v>
      </c>
      <c r="D13" s="32" t="s">
        <v>159</v>
      </c>
      <c r="E13" s="33">
        <v>1</v>
      </c>
      <c r="F13" s="34"/>
      <c r="G13" s="27">
        <f t="shared" si="0"/>
        <v>0</v>
      </c>
    </row>
    <row r="14" spans="2:7" s="16" customFormat="1" ht="12.75" x14ac:dyDescent="0.25">
      <c r="B14" s="23" t="s">
        <v>33</v>
      </c>
      <c r="C14" s="24"/>
      <c r="D14" s="24"/>
      <c r="E14" s="25"/>
      <c r="F14" s="12"/>
      <c r="G14" s="12"/>
    </row>
    <row r="15" spans="2:7" s="26" customFormat="1" ht="12.75" x14ac:dyDescent="0.25">
      <c r="B15" s="33" t="s">
        <v>48</v>
      </c>
      <c r="C15" s="33">
        <v>400</v>
      </c>
      <c r="D15" s="14" t="s">
        <v>161</v>
      </c>
      <c r="E15" s="20">
        <v>0.2</v>
      </c>
      <c r="F15" s="34"/>
      <c r="G15" s="27">
        <f t="shared" si="0"/>
        <v>0</v>
      </c>
    </row>
    <row r="16" spans="2:7" x14ac:dyDescent="0.25"/>
    <row r="17" spans="7:7" x14ac:dyDescent="0.25">
      <c r="G17" s="11" t="s">
        <v>164</v>
      </c>
    </row>
    <row r="18" spans="7:7" x14ac:dyDescent="0.25">
      <c r="G18" s="27">
        <f>SUM(G5:G15)</f>
        <v>0</v>
      </c>
    </row>
    <row r="19" spans="7:7" x14ac:dyDescent="0.25"/>
  </sheetData>
  <sheetProtection algorithmName="SHA-512" hashValue="GpulY3to3POsw03CMNgPAv1ZsgTcS1w792nygtCbOYJyPJhhpQ2zqGbAL3YqOKu0DOQLQsNQpSWCnEIGOke9lg==" saltValue="tlOaY/sfBGmJhp1Fz+UTMQ==" spinCount="100000"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2DFA-1665-41A6-94C5-1445567D1B0F}">
  <dimension ref="A1:H36"/>
  <sheetViews>
    <sheetView zoomScale="115" zoomScaleNormal="115" workbookViewId="0">
      <selection activeCell="G35" sqref="G35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3" style="1" customWidth="1"/>
    <col min="9" max="16384" width="9.140625" style="1" hidden="1"/>
  </cols>
  <sheetData>
    <row r="1" spans="2:7" x14ac:dyDescent="0.25"/>
    <row r="2" spans="2:7" ht="25.5" x14ac:dyDescent="0.25">
      <c r="B2" s="29" t="s">
        <v>70</v>
      </c>
    </row>
    <row r="3" spans="2:7" s="9" customFormat="1" ht="22.5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s="16" customFormat="1" ht="12.75" x14ac:dyDescent="0.25">
      <c r="B4" s="10" t="s">
        <v>71</v>
      </c>
      <c r="C4" s="11"/>
      <c r="D4" s="11"/>
      <c r="E4" s="11"/>
      <c r="F4" s="12"/>
      <c r="G4" s="12"/>
    </row>
    <row r="5" spans="2:7" s="16" customFormat="1" ht="12.75" x14ac:dyDescent="0.25">
      <c r="B5" s="13" t="s">
        <v>27</v>
      </c>
      <c r="C5" s="14">
        <v>1848</v>
      </c>
      <c r="D5" s="14" t="s">
        <v>161</v>
      </c>
      <c r="E5" s="30">
        <v>2</v>
      </c>
      <c r="F5" s="28"/>
      <c r="G5" s="15">
        <f t="shared" ref="G5:G22" si="0">SUM(E5*F5)</f>
        <v>0</v>
      </c>
    </row>
    <row r="6" spans="2:7" s="16" customFormat="1" ht="12.75" x14ac:dyDescent="0.25">
      <c r="B6" s="13" t="s">
        <v>72</v>
      </c>
      <c r="C6" s="14">
        <v>121</v>
      </c>
      <c r="D6" s="14" t="s">
        <v>161</v>
      </c>
      <c r="E6" s="30">
        <v>2</v>
      </c>
      <c r="F6" s="28"/>
      <c r="G6" s="15">
        <f t="shared" si="0"/>
        <v>0</v>
      </c>
    </row>
    <row r="7" spans="2:7" s="16" customFormat="1" ht="12.75" x14ac:dyDescent="0.25">
      <c r="B7" s="13" t="s">
        <v>29</v>
      </c>
      <c r="C7" s="14">
        <v>2412</v>
      </c>
      <c r="D7" s="14" t="s">
        <v>161</v>
      </c>
      <c r="E7" s="30">
        <v>2</v>
      </c>
      <c r="F7" s="28"/>
      <c r="G7" s="15">
        <f t="shared" si="0"/>
        <v>0</v>
      </c>
    </row>
    <row r="8" spans="2:7" s="16" customFormat="1" ht="12.75" x14ac:dyDescent="0.25">
      <c r="B8" s="13" t="s">
        <v>28</v>
      </c>
      <c r="C8" s="14">
        <v>1551</v>
      </c>
      <c r="D8" s="14" t="s">
        <v>161</v>
      </c>
      <c r="E8" s="30">
        <v>2</v>
      </c>
      <c r="F8" s="28"/>
      <c r="G8" s="15">
        <f t="shared" si="0"/>
        <v>0</v>
      </c>
    </row>
    <row r="9" spans="2:7" s="16" customFormat="1" ht="12.75" x14ac:dyDescent="0.25">
      <c r="B9" s="13" t="s">
        <v>73</v>
      </c>
      <c r="C9" s="14">
        <v>80</v>
      </c>
      <c r="D9" s="14" t="s">
        <v>161</v>
      </c>
      <c r="E9" s="30">
        <v>2</v>
      </c>
      <c r="F9" s="28"/>
      <c r="G9" s="15">
        <f t="shared" si="0"/>
        <v>0</v>
      </c>
    </row>
    <row r="10" spans="2:7" s="16" customFormat="1" ht="12.75" x14ac:dyDescent="0.25">
      <c r="B10" s="13" t="s">
        <v>74</v>
      </c>
      <c r="C10" s="14">
        <v>53</v>
      </c>
      <c r="D10" s="14" t="s">
        <v>161</v>
      </c>
      <c r="E10" s="30">
        <v>2</v>
      </c>
      <c r="F10" s="28"/>
      <c r="G10" s="15">
        <f t="shared" si="0"/>
        <v>0</v>
      </c>
    </row>
    <row r="11" spans="2:7" s="16" customFormat="1" ht="12.75" x14ac:dyDescent="0.25">
      <c r="B11" s="13" t="s">
        <v>75</v>
      </c>
      <c r="C11" s="14">
        <v>28</v>
      </c>
      <c r="D11" s="14" t="s">
        <v>161</v>
      </c>
      <c r="E11" s="30">
        <v>2</v>
      </c>
      <c r="F11" s="28"/>
      <c r="G11" s="15">
        <f t="shared" si="0"/>
        <v>0</v>
      </c>
    </row>
    <row r="12" spans="2:7" s="16" customFormat="1" ht="12.75" x14ac:dyDescent="0.25">
      <c r="B12" s="13" t="s">
        <v>76</v>
      </c>
      <c r="C12" s="14">
        <v>51</v>
      </c>
      <c r="D12" s="14" t="s">
        <v>161</v>
      </c>
      <c r="E12" s="30">
        <v>2</v>
      </c>
      <c r="F12" s="28"/>
      <c r="G12" s="15">
        <f t="shared" si="0"/>
        <v>0</v>
      </c>
    </row>
    <row r="13" spans="2:7" s="16" customFormat="1" ht="12.75" x14ac:dyDescent="0.25">
      <c r="B13" s="13" t="s">
        <v>77</v>
      </c>
      <c r="C13" s="14">
        <v>276</v>
      </c>
      <c r="D13" s="14" t="s">
        <v>161</v>
      </c>
      <c r="E13" s="30">
        <v>2</v>
      </c>
      <c r="F13" s="28"/>
      <c r="G13" s="15">
        <f t="shared" si="0"/>
        <v>0</v>
      </c>
    </row>
    <row r="14" spans="2:7" s="16" customFormat="1" ht="12.75" x14ac:dyDescent="0.25">
      <c r="B14" s="13" t="s">
        <v>65</v>
      </c>
      <c r="C14" s="14">
        <v>46</v>
      </c>
      <c r="D14" s="14" t="s">
        <v>161</v>
      </c>
      <c r="E14" s="30">
        <v>2</v>
      </c>
      <c r="F14" s="28"/>
      <c r="G14" s="15">
        <f t="shared" si="0"/>
        <v>0</v>
      </c>
    </row>
    <row r="15" spans="2:7" s="16" customFormat="1" ht="12.75" x14ac:dyDescent="0.25">
      <c r="B15" s="13" t="s">
        <v>78</v>
      </c>
      <c r="C15" s="14">
        <v>9</v>
      </c>
      <c r="D15" s="14" t="s">
        <v>161</v>
      </c>
      <c r="E15" s="30">
        <v>2</v>
      </c>
      <c r="F15" s="28"/>
      <c r="G15" s="15">
        <f t="shared" si="0"/>
        <v>0</v>
      </c>
    </row>
    <row r="16" spans="2:7" s="16" customFormat="1" ht="12.75" x14ac:dyDescent="0.25">
      <c r="B16" s="13" t="s">
        <v>79</v>
      </c>
      <c r="C16" s="14">
        <v>30</v>
      </c>
      <c r="D16" s="14" t="s">
        <v>161</v>
      </c>
      <c r="E16" s="30">
        <v>2</v>
      </c>
      <c r="F16" s="28"/>
      <c r="G16" s="15">
        <f t="shared" si="0"/>
        <v>0</v>
      </c>
    </row>
    <row r="17" spans="2:7" s="16" customFormat="1" ht="12.75" x14ac:dyDescent="0.25">
      <c r="B17" s="13" t="s">
        <v>80</v>
      </c>
      <c r="C17" s="14">
        <v>218</v>
      </c>
      <c r="D17" s="14" t="s">
        <v>161</v>
      </c>
      <c r="E17" s="30">
        <v>2</v>
      </c>
      <c r="F17" s="28"/>
      <c r="G17" s="15">
        <f t="shared" si="0"/>
        <v>0</v>
      </c>
    </row>
    <row r="18" spans="2:7" s="16" customFormat="1" ht="12.75" x14ac:dyDescent="0.25">
      <c r="B18" s="13" t="s">
        <v>81</v>
      </c>
      <c r="C18" s="14">
        <v>317</v>
      </c>
      <c r="D18" s="14" t="s">
        <v>161</v>
      </c>
      <c r="E18" s="30">
        <v>1</v>
      </c>
      <c r="F18" s="28"/>
      <c r="G18" s="15">
        <f>SUM(E18*F18)</f>
        <v>0</v>
      </c>
    </row>
    <row r="19" spans="2:7" s="16" customFormat="1" ht="12.75" x14ac:dyDescent="0.25">
      <c r="B19" s="13" t="s">
        <v>82</v>
      </c>
      <c r="C19" s="14">
        <v>1</v>
      </c>
      <c r="D19" s="14" t="s">
        <v>159</v>
      </c>
      <c r="E19" s="30">
        <v>2</v>
      </c>
      <c r="F19" s="28"/>
      <c r="G19" s="15">
        <f t="shared" si="0"/>
        <v>0</v>
      </c>
    </row>
    <row r="20" spans="2:7" s="16" customFormat="1" ht="12.75" x14ac:dyDescent="0.25">
      <c r="B20" s="13" t="s">
        <v>83</v>
      </c>
      <c r="C20" s="14">
        <v>31</v>
      </c>
      <c r="D20" s="14" t="s">
        <v>161</v>
      </c>
      <c r="E20" s="30">
        <v>2</v>
      </c>
      <c r="F20" s="28"/>
      <c r="G20" s="15">
        <f t="shared" si="0"/>
        <v>0</v>
      </c>
    </row>
    <row r="21" spans="2:7" s="16" customFormat="1" ht="12.75" x14ac:dyDescent="0.25">
      <c r="B21" s="13" t="s">
        <v>84</v>
      </c>
      <c r="C21" s="14">
        <v>61</v>
      </c>
      <c r="D21" s="14" t="s">
        <v>161</v>
      </c>
      <c r="E21" s="30">
        <v>2</v>
      </c>
      <c r="F21" s="28"/>
      <c r="G21" s="15">
        <f t="shared" si="0"/>
        <v>0</v>
      </c>
    </row>
    <row r="22" spans="2:7" s="16" customFormat="1" ht="12.75" x14ac:dyDescent="0.25">
      <c r="B22" s="13" t="s">
        <v>85</v>
      </c>
      <c r="C22" s="14">
        <v>131</v>
      </c>
      <c r="D22" s="14" t="s">
        <v>161</v>
      </c>
      <c r="E22" s="30">
        <v>2</v>
      </c>
      <c r="F22" s="28"/>
      <c r="G22" s="15">
        <f t="shared" si="0"/>
        <v>0</v>
      </c>
    </row>
    <row r="23" spans="2:7" s="16" customFormat="1" ht="12.75" x14ac:dyDescent="0.25">
      <c r="B23" s="23" t="s">
        <v>86</v>
      </c>
      <c r="C23" s="24"/>
      <c r="D23" s="24"/>
      <c r="E23" s="25"/>
      <c r="F23" s="12"/>
      <c r="G23" s="12"/>
    </row>
    <row r="24" spans="2:7" s="16" customFormat="1" ht="12.75" x14ac:dyDescent="0.25">
      <c r="B24" s="13" t="s">
        <v>27</v>
      </c>
      <c r="C24" s="14">
        <v>125</v>
      </c>
      <c r="D24" s="14" t="s">
        <v>161</v>
      </c>
      <c r="E24" s="30">
        <v>2</v>
      </c>
      <c r="F24" s="28"/>
      <c r="G24" s="15">
        <f>SUM(E24*F24)</f>
        <v>0</v>
      </c>
    </row>
    <row r="25" spans="2:7" s="16" customFormat="1" ht="12.75" x14ac:dyDescent="0.25">
      <c r="B25" s="13" t="s">
        <v>28</v>
      </c>
      <c r="C25" s="14">
        <v>125</v>
      </c>
      <c r="D25" s="14" t="s">
        <v>161</v>
      </c>
      <c r="E25" s="30">
        <v>2</v>
      </c>
      <c r="F25" s="28"/>
      <c r="G25" s="15">
        <f>SUM(E25*F25)</f>
        <v>0</v>
      </c>
    </row>
    <row r="26" spans="2:7" s="16" customFormat="1" ht="12.75" x14ac:dyDescent="0.25">
      <c r="B26" s="13" t="s">
        <v>29</v>
      </c>
      <c r="C26" s="14">
        <v>92</v>
      </c>
      <c r="D26" s="14" t="s">
        <v>161</v>
      </c>
      <c r="E26" s="30">
        <v>2</v>
      </c>
      <c r="F26" s="28"/>
      <c r="G26" s="15">
        <f>SUM(E26*F26)</f>
        <v>0</v>
      </c>
    </row>
    <row r="27" spans="2:7" s="16" customFormat="1" ht="12.75" x14ac:dyDescent="0.25">
      <c r="B27" s="13" t="s">
        <v>87</v>
      </c>
      <c r="C27" s="14">
        <v>15</v>
      </c>
      <c r="D27" s="14" t="s">
        <v>161</v>
      </c>
      <c r="E27" s="30">
        <v>2</v>
      </c>
      <c r="F27" s="28"/>
      <c r="G27" s="15">
        <f>SUM(E27*F27)</f>
        <v>0</v>
      </c>
    </row>
    <row r="28" spans="2:7" s="16" customFormat="1" ht="12.75" x14ac:dyDescent="0.25">
      <c r="B28" s="23" t="s">
        <v>88</v>
      </c>
      <c r="C28" s="24"/>
      <c r="D28" s="24"/>
      <c r="E28" s="25"/>
      <c r="F28" s="12"/>
      <c r="G28" s="12"/>
    </row>
    <row r="29" spans="2:7" s="16" customFormat="1" ht="12.75" x14ac:dyDescent="0.25">
      <c r="B29" s="13" t="s">
        <v>89</v>
      </c>
      <c r="C29" s="14">
        <v>112</v>
      </c>
      <c r="D29" s="14" t="s">
        <v>161</v>
      </c>
      <c r="E29" s="30">
        <v>2</v>
      </c>
      <c r="F29" s="28"/>
      <c r="G29" s="15">
        <f>SUM(E29*F29)</f>
        <v>0</v>
      </c>
    </row>
    <row r="30" spans="2:7" s="16" customFormat="1" ht="12.75" x14ac:dyDescent="0.25">
      <c r="B30" s="23" t="s">
        <v>33</v>
      </c>
      <c r="C30" s="24"/>
      <c r="D30" s="24"/>
      <c r="E30" s="25"/>
      <c r="F30" s="12"/>
      <c r="G30" s="12"/>
    </row>
    <row r="31" spans="2:7" s="16" customFormat="1" ht="12.75" x14ac:dyDescent="0.25">
      <c r="B31" s="13" t="s">
        <v>90</v>
      </c>
      <c r="C31" s="14">
        <v>121</v>
      </c>
      <c r="D31" s="14" t="s">
        <v>161</v>
      </c>
      <c r="E31" s="20">
        <v>0.2</v>
      </c>
      <c r="F31" s="28"/>
      <c r="G31" s="15">
        <f>SUM(E31*F31)</f>
        <v>0</v>
      </c>
    </row>
    <row r="32" spans="2:7" s="16" customFormat="1" ht="12.75" x14ac:dyDescent="0.25">
      <c r="B32" s="13" t="s">
        <v>69</v>
      </c>
      <c r="C32" s="14">
        <v>4533</v>
      </c>
      <c r="D32" s="14" t="s">
        <v>161</v>
      </c>
      <c r="E32" s="20">
        <v>0.2</v>
      </c>
      <c r="F32" s="28"/>
      <c r="G32" s="15">
        <f>SUM(E32*F32)</f>
        <v>0</v>
      </c>
    </row>
    <row r="33" spans="7:7" x14ac:dyDescent="0.25"/>
    <row r="34" spans="7:7" x14ac:dyDescent="0.25">
      <c r="G34" s="12" t="s">
        <v>164</v>
      </c>
    </row>
    <row r="35" spans="7:7" x14ac:dyDescent="0.25">
      <c r="G35" s="27">
        <f>SUM(G5:G32)</f>
        <v>0</v>
      </c>
    </row>
    <row r="36" spans="7:7" x14ac:dyDescent="0.25"/>
  </sheetData>
  <sheetProtection algorithmName="SHA-512" hashValue="af0b2WxWx5x699kBtfF+mm3xz1nzllwL12Qewap9OWxcgzNWqymlKKDmcbpgDz4nkezCqS10ByEjqUonPjZ/SA==" saltValue="ZbIZxH+N+XP+WN9BnfjNE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831A-623A-455F-AC26-75FE9DA448C5}">
  <dimension ref="A1:H29"/>
  <sheetViews>
    <sheetView zoomScale="115" zoomScaleNormal="115" workbookViewId="0">
      <selection activeCell="G28" sqref="G28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2.85546875" style="1" customWidth="1"/>
    <col min="9" max="16384" width="9.140625" style="1" hidden="1"/>
  </cols>
  <sheetData>
    <row r="1" spans="2:7" x14ac:dyDescent="0.25"/>
    <row r="2" spans="2:7" ht="27" x14ac:dyDescent="0.25">
      <c r="B2" s="3" t="s">
        <v>49</v>
      </c>
    </row>
    <row r="3" spans="2:7" s="9" customFormat="1" ht="22.5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x14ac:dyDescent="0.25">
      <c r="B4" s="10" t="s">
        <v>38</v>
      </c>
      <c r="C4" s="11"/>
      <c r="D4" s="11"/>
      <c r="E4" s="11"/>
      <c r="F4" s="12"/>
      <c r="G4" s="12"/>
    </row>
    <row r="5" spans="2:7" s="16" customFormat="1" ht="12.75" x14ac:dyDescent="0.25">
      <c r="B5" s="13" t="s">
        <v>50</v>
      </c>
      <c r="C5" s="14">
        <v>1922</v>
      </c>
      <c r="D5" s="14" t="s">
        <v>161</v>
      </c>
      <c r="E5" s="30">
        <v>2</v>
      </c>
      <c r="F5" s="28"/>
      <c r="G5" s="15">
        <f t="shared" ref="G5:G23" si="0">SUM(E5*F5)</f>
        <v>0</v>
      </c>
    </row>
    <row r="6" spans="2:7" s="16" customFormat="1" ht="12.75" x14ac:dyDescent="0.25">
      <c r="B6" s="13" t="s">
        <v>51</v>
      </c>
      <c r="C6" s="14">
        <v>1551</v>
      </c>
      <c r="D6" s="14" t="s">
        <v>161</v>
      </c>
      <c r="E6" s="30">
        <v>2</v>
      </c>
      <c r="F6" s="28"/>
      <c r="G6" s="15">
        <f t="shared" si="0"/>
        <v>0</v>
      </c>
    </row>
    <row r="7" spans="2:7" s="16" customFormat="1" ht="12.75" x14ac:dyDescent="0.25">
      <c r="B7" s="35" t="s">
        <v>52</v>
      </c>
      <c r="C7" s="14">
        <v>377</v>
      </c>
      <c r="D7" s="14" t="s">
        <v>161</v>
      </c>
      <c r="E7" s="30">
        <v>2</v>
      </c>
      <c r="F7" s="28"/>
      <c r="G7" s="15">
        <f t="shared" si="0"/>
        <v>0</v>
      </c>
    </row>
    <row r="8" spans="2:7" s="16" customFormat="1" ht="12.75" x14ac:dyDescent="0.25">
      <c r="B8" s="35" t="s">
        <v>53</v>
      </c>
      <c r="C8" s="14">
        <v>324</v>
      </c>
      <c r="D8" s="14" t="s">
        <v>161</v>
      </c>
      <c r="E8" s="30">
        <v>2</v>
      </c>
      <c r="F8" s="28"/>
      <c r="G8" s="15">
        <f t="shared" si="0"/>
        <v>0</v>
      </c>
    </row>
    <row r="9" spans="2:7" s="16" customFormat="1" ht="12.75" x14ac:dyDescent="0.25">
      <c r="B9" s="35" t="s">
        <v>54</v>
      </c>
      <c r="C9" s="14">
        <v>634</v>
      </c>
      <c r="D9" s="14" t="s">
        <v>161</v>
      </c>
      <c r="E9" s="30">
        <v>2</v>
      </c>
      <c r="F9" s="28"/>
      <c r="G9" s="15">
        <f t="shared" si="0"/>
        <v>0</v>
      </c>
    </row>
    <row r="10" spans="2:7" s="16" customFormat="1" ht="12.75" x14ac:dyDescent="0.25">
      <c r="B10" s="13" t="s">
        <v>55</v>
      </c>
      <c r="C10" s="14">
        <v>104</v>
      </c>
      <c r="D10" s="14" t="s">
        <v>161</v>
      </c>
      <c r="E10" s="30">
        <v>2</v>
      </c>
      <c r="F10" s="28"/>
      <c r="G10" s="15">
        <f t="shared" si="0"/>
        <v>0</v>
      </c>
    </row>
    <row r="11" spans="2:7" s="16" customFormat="1" ht="12.75" x14ac:dyDescent="0.25">
      <c r="B11" s="19" t="s">
        <v>56</v>
      </c>
      <c r="C11" s="18">
        <v>97</v>
      </c>
      <c r="D11" s="14" t="s">
        <v>161</v>
      </c>
      <c r="E11" s="20">
        <v>2</v>
      </c>
      <c r="F11" s="28"/>
      <c r="G11" s="15">
        <f t="shared" si="0"/>
        <v>0</v>
      </c>
    </row>
    <row r="12" spans="2:7" s="16" customFormat="1" ht="12.75" x14ac:dyDescent="0.25">
      <c r="B12" s="19" t="s">
        <v>57</v>
      </c>
      <c r="C12" s="18">
        <v>97</v>
      </c>
      <c r="D12" s="14" t="s">
        <v>161</v>
      </c>
      <c r="E12" s="20">
        <v>2</v>
      </c>
      <c r="F12" s="28"/>
      <c r="G12" s="15">
        <f t="shared" si="0"/>
        <v>0</v>
      </c>
    </row>
    <row r="13" spans="2:7" s="16" customFormat="1" ht="12.75" x14ac:dyDescent="0.25">
      <c r="B13" s="13" t="s">
        <v>58</v>
      </c>
      <c r="C13" s="14">
        <v>156</v>
      </c>
      <c r="D13" s="14" t="s">
        <v>161</v>
      </c>
      <c r="E13" s="30">
        <v>2</v>
      </c>
      <c r="F13" s="28"/>
      <c r="G13" s="15">
        <f t="shared" si="0"/>
        <v>0</v>
      </c>
    </row>
    <row r="14" spans="2:7" s="16" customFormat="1" ht="12.75" x14ac:dyDescent="0.25">
      <c r="B14" s="13" t="s">
        <v>59</v>
      </c>
      <c r="C14" s="14">
        <v>308</v>
      </c>
      <c r="D14" s="14" t="s">
        <v>161</v>
      </c>
      <c r="E14" s="30">
        <v>2</v>
      </c>
      <c r="F14" s="28"/>
      <c r="G14" s="15">
        <f t="shared" si="0"/>
        <v>0</v>
      </c>
    </row>
    <row r="15" spans="2:7" s="16" customFormat="1" ht="12.75" x14ac:dyDescent="0.25">
      <c r="B15" s="13" t="s">
        <v>60</v>
      </c>
      <c r="C15" s="14">
        <v>114</v>
      </c>
      <c r="D15" s="14" t="s">
        <v>161</v>
      </c>
      <c r="E15" s="30">
        <v>2</v>
      </c>
      <c r="F15" s="28"/>
      <c r="G15" s="15">
        <f t="shared" si="0"/>
        <v>0</v>
      </c>
    </row>
    <row r="16" spans="2:7" s="16" customFormat="1" ht="12.75" x14ac:dyDescent="0.25">
      <c r="B16" s="13" t="s">
        <v>61</v>
      </c>
      <c r="C16" s="14">
        <v>39</v>
      </c>
      <c r="D16" s="14" t="s">
        <v>161</v>
      </c>
      <c r="E16" s="30">
        <v>2</v>
      </c>
      <c r="F16" s="28"/>
      <c r="G16" s="15">
        <f t="shared" si="0"/>
        <v>0</v>
      </c>
    </row>
    <row r="17" spans="2:7" s="16" customFormat="1" ht="12.75" x14ac:dyDescent="0.25">
      <c r="B17" s="13" t="s">
        <v>62</v>
      </c>
      <c r="C17" s="14">
        <v>480</v>
      </c>
      <c r="D17" s="14" t="s">
        <v>161</v>
      </c>
      <c r="E17" s="30">
        <v>2</v>
      </c>
      <c r="F17" s="28"/>
      <c r="G17" s="15">
        <f t="shared" si="0"/>
        <v>0</v>
      </c>
    </row>
    <row r="18" spans="2:7" s="16" customFormat="1" ht="12.75" x14ac:dyDescent="0.25">
      <c r="B18" s="13" t="s">
        <v>63</v>
      </c>
      <c r="C18" s="14">
        <v>3836</v>
      </c>
      <c r="D18" s="14" t="s">
        <v>161</v>
      </c>
      <c r="E18" s="30">
        <v>2</v>
      </c>
      <c r="F18" s="28"/>
      <c r="G18" s="15">
        <f t="shared" si="0"/>
        <v>0</v>
      </c>
    </row>
    <row r="19" spans="2:7" s="16" customFormat="1" ht="12.75" x14ac:dyDescent="0.25">
      <c r="B19" s="13" t="s">
        <v>64</v>
      </c>
      <c r="C19" s="14">
        <v>64</v>
      </c>
      <c r="D19" s="14" t="s">
        <v>161</v>
      </c>
      <c r="E19" s="14">
        <v>2</v>
      </c>
      <c r="F19" s="28"/>
      <c r="G19" s="15">
        <f t="shared" si="0"/>
        <v>0</v>
      </c>
    </row>
    <row r="20" spans="2:7" s="16" customFormat="1" ht="12.75" x14ac:dyDescent="0.25">
      <c r="B20" s="13" t="s">
        <v>65</v>
      </c>
      <c r="C20" s="14">
        <v>54</v>
      </c>
      <c r="D20" s="14" t="s">
        <v>161</v>
      </c>
      <c r="E20" s="14">
        <v>2</v>
      </c>
      <c r="F20" s="28"/>
      <c r="G20" s="15">
        <f t="shared" si="0"/>
        <v>0</v>
      </c>
    </row>
    <row r="21" spans="2:7" s="16" customFormat="1" ht="12.75" x14ac:dyDescent="0.25">
      <c r="B21" s="13" t="s">
        <v>66</v>
      </c>
      <c r="C21" s="14">
        <v>53</v>
      </c>
      <c r="D21" s="14" t="s">
        <v>161</v>
      </c>
      <c r="E21" s="14">
        <v>2</v>
      </c>
      <c r="F21" s="28"/>
      <c r="G21" s="15">
        <f t="shared" si="0"/>
        <v>0</v>
      </c>
    </row>
    <row r="22" spans="2:7" s="16" customFormat="1" ht="12.75" x14ac:dyDescent="0.25">
      <c r="B22" s="19" t="s">
        <v>67</v>
      </c>
      <c r="C22" s="14">
        <v>480</v>
      </c>
      <c r="D22" s="14" t="s">
        <v>161</v>
      </c>
      <c r="E22" s="14">
        <v>2</v>
      </c>
      <c r="F22" s="28"/>
      <c r="G22" s="15">
        <f t="shared" si="0"/>
        <v>0</v>
      </c>
    </row>
    <row r="23" spans="2:7" s="16" customFormat="1" ht="12.75" x14ac:dyDescent="0.25">
      <c r="B23" s="13" t="s">
        <v>68</v>
      </c>
      <c r="C23" s="14">
        <v>1079</v>
      </c>
      <c r="D23" s="14" t="s">
        <v>161</v>
      </c>
      <c r="E23" s="14">
        <v>2</v>
      </c>
      <c r="F23" s="28"/>
      <c r="G23" s="15">
        <f t="shared" si="0"/>
        <v>0</v>
      </c>
    </row>
    <row r="24" spans="2:7" s="16" customFormat="1" ht="12.75" x14ac:dyDescent="0.25">
      <c r="B24" s="23" t="s">
        <v>33</v>
      </c>
      <c r="C24" s="24"/>
      <c r="D24" s="24"/>
      <c r="E24" s="25"/>
      <c r="F24" s="12"/>
      <c r="G24" s="12"/>
    </row>
    <row r="25" spans="2:7" s="16" customFormat="1" ht="12.75" x14ac:dyDescent="0.25">
      <c r="B25" s="13" t="s">
        <v>69</v>
      </c>
      <c r="C25" s="14">
        <v>1650</v>
      </c>
      <c r="D25" s="14" t="s">
        <v>161</v>
      </c>
      <c r="E25" s="20">
        <v>0.2</v>
      </c>
      <c r="F25" s="28"/>
      <c r="G25" s="15">
        <f t="shared" ref="G25" si="1">SUM(E25*F25)</f>
        <v>0</v>
      </c>
    </row>
    <row r="26" spans="2:7" ht="12" customHeight="1" x14ac:dyDescent="0.25"/>
    <row r="27" spans="2:7" x14ac:dyDescent="0.25">
      <c r="G27" s="11" t="s">
        <v>164</v>
      </c>
    </row>
    <row r="28" spans="2:7" x14ac:dyDescent="0.25">
      <c r="G28" s="27">
        <f>SUM(G5:G25)</f>
        <v>0</v>
      </c>
    </row>
    <row r="29" spans="2:7" x14ac:dyDescent="0.25"/>
  </sheetData>
  <sheetProtection algorithmName="SHA-512" hashValue="bfjLl5u2Zcp4O3CcErDCewMTNrdrhqtaZ7HHHiR5gW+b4YJsiwHJSH9WzSgyg8NdR/t0no5l/G0f/3pE5cDq2Q==" saltValue="xQW+AZeq26xmebfZSg5WZ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B2CA-9854-4174-A79A-92D95B138361}">
  <dimension ref="A1:H66"/>
  <sheetViews>
    <sheetView topLeftCell="A3" zoomScale="115" zoomScaleNormal="115" workbookViewId="0">
      <selection activeCell="F6" sqref="F6"/>
    </sheetView>
  </sheetViews>
  <sheetFormatPr defaultColWidth="0" defaultRowHeight="14.25" zeroHeight="1" x14ac:dyDescent="0.25"/>
  <cols>
    <col min="1" max="1" width="2.85546875" style="1" customWidth="1"/>
    <col min="2" max="2" width="56" style="1" bestFit="1" customWidth="1"/>
    <col min="3" max="3" width="6.42578125" style="1" bestFit="1" customWidth="1"/>
    <col min="4" max="4" width="5.140625" style="1" bestFit="1" customWidth="1"/>
    <col min="5" max="5" width="10.140625" style="1" bestFit="1" customWidth="1"/>
    <col min="6" max="6" width="14.7109375" style="2" customWidth="1"/>
    <col min="7" max="7" width="14.5703125" style="2" customWidth="1"/>
    <col min="8" max="8" width="3" style="1" customWidth="1"/>
    <col min="9" max="16384" width="9.140625" style="1" hidden="1"/>
  </cols>
  <sheetData>
    <row r="1" spans="2:7" x14ac:dyDescent="0.25"/>
    <row r="2" spans="2:7" ht="25.5" x14ac:dyDescent="0.25">
      <c r="B2" s="29" t="s">
        <v>112</v>
      </c>
    </row>
    <row r="3" spans="2:7" s="16" customFormat="1" ht="21.75" customHeight="1" x14ac:dyDescent="0.25">
      <c r="B3" s="5" t="s">
        <v>1</v>
      </c>
      <c r="C3" s="6" t="s">
        <v>160</v>
      </c>
      <c r="D3" s="6"/>
      <c r="E3" s="7" t="s">
        <v>2</v>
      </c>
      <c r="F3" s="8" t="s">
        <v>3</v>
      </c>
      <c r="G3" s="8" t="s">
        <v>4</v>
      </c>
    </row>
    <row r="4" spans="2:7" ht="12.75" customHeight="1" x14ac:dyDescent="0.25">
      <c r="B4" s="23" t="s">
        <v>113</v>
      </c>
      <c r="C4" s="36"/>
      <c r="D4" s="36"/>
      <c r="E4" s="37"/>
      <c r="F4" s="12"/>
      <c r="G4" s="12"/>
    </row>
    <row r="5" spans="2:7" ht="12.75" customHeight="1" x14ac:dyDescent="0.25">
      <c r="B5" s="38" t="s">
        <v>114</v>
      </c>
      <c r="C5" s="39">
        <v>2425</v>
      </c>
      <c r="D5" s="14" t="s">
        <v>161</v>
      </c>
      <c r="E5" s="40">
        <v>2</v>
      </c>
      <c r="F5" s="28"/>
      <c r="G5" s="15">
        <f t="shared" ref="G5:G62" si="0">SUM(E5*F5)</f>
        <v>0</v>
      </c>
    </row>
    <row r="6" spans="2:7" ht="12.75" customHeight="1" x14ac:dyDescent="0.25">
      <c r="B6" s="38" t="s">
        <v>115</v>
      </c>
      <c r="C6" s="39">
        <v>1800</v>
      </c>
      <c r="D6" s="14" t="s">
        <v>161</v>
      </c>
      <c r="E6" s="40">
        <v>2</v>
      </c>
      <c r="F6" s="28"/>
      <c r="G6" s="15">
        <f t="shared" si="0"/>
        <v>0</v>
      </c>
    </row>
    <row r="7" spans="2:7" ht="12.75" customHeight="1" x14ac:dyDescent="0.25">
      <c r="B7" s="41" t="s">
        <v>116</v>
      </c>
      <c r="C7" s="39">
        <v>350</v>
      </c>
      <c r="D7" s="14" t="s">
        <v>161</v>
      </c>
      <c r="E7" s="40">
        <v>2</v>
      </c>
      <c r="F7" s="28"/>
      <c r="G7" s="15">
        <f t="shared" si="0"/>
        <v>0</v>
      </c>
    </row>
    <row r="8" spans="2:7" ht="12.75" customHeight="1" x14ac:dyDescent="0.25">
      <c r="B8" s="41" t="s">
        <v>117</v>
      </c>
      <c r="C8" s="39">
        <v>1292</v>
      </c>
      <c r="D8" s="14" t="s">
        <v>161</v>
      </c>
      <c r="E8" s="40">
        <v>2</v>
      </c>
      <c r="F8" s="28"/>
      <c r="G8" s="15">
        <f t="shared" si="0"/>
        <v>0</v>
      </c>
    </row>
    <row r="9" spans="2:7" ht="12.75" customHeight="1" x14ac:dyDescent="0.25">
      <c r="B9" s="41" t="s">
        <v>28</v>
      </c>
      <c r="C9" s="39">
        <v>5140</v>
      </c>
      <c r="D9" s="14" t="s">
        <v>161</v>
      </c>
      <c r="E9" s="40">
        <v>2</v>
      </c>
      <c r="F9" s="28"/>
      <c r="G9" s="15">
        <f t="shared" si="0"/>
        <v>0</v>
      </c>
    </row>
    <row r="10" spans="2:7" ht="12.75" customHeight="1" x14ac:dyDescent="0.25">
      <c r="B10" s="41" t="s">
        <v>118</v>
      </c>
      <c r="C10" s="39">
        <v>4186</v>
      </c>
      <c r="D10" s="14" t="s">
        <v>161</v>
      </c>
      <c r="E10" s="40">
        <v>2</v>
      </c>
      <c r="F10" s="28"/>
      <c r="G10" s="15">
        <f t="shared" si="0"/>
        <v>0</v>
      </c>
    </row>
    <row r="11" spans="2:7" ht="12.75" customHeight="1" x14ac:dyDescent="0.25">
      <c r="B11" s="41" t="s">
        <v>27</v>
      </c>
      <c r="C11" s="39">
        <v>5960</v>
      </c>
      <c r="D11" s="14" t="s">
        <v>161</v>
      </c>
      <c r="E11" s="40">
        <v>2</v>
      </c>
      <c r="F11" s="28"/>
      <c r="G11" s="15">
        <f t="shared" si="0"/>
        <v>0</v>
      </c>
    </row>
    <row r="12" spans="2:7" ht="12.75" customHeight="1" x14ac:dyDescent="0.25">
      <c r="B12" s="38" t="s">
        <v>119</v>
      </c>
      <c r="C12" s="42">
        <v>200</v>
      </c>
      <c r="D12" s="14" t="s">
        <v>161</v>
      </c>
      <c r="E12" s="40">
        <v>2</v>
      </c>
      <c r="F12" s="28"/>
      <c r="G12" s="15">
        <f t="shared" si="0"/>
        <v>0</v>
      </c>
    </row>
    <row r="13" spans="2:7" ht="12.75" customHeight="1" x14ac:dyDescent="0.25">
      <c r="B13" s="13" t="s">
        <v>120</v>
      </c>
      <c r="C13" s="14">
        <v>278</v>
      </c>
      <c r="D13" s="14" t="s">
        <v>161</v>
      </c>
      <c r="E13" s="14">
        <v>2</v>
      </c>
      <c r="F13" s="28"/>
      <c r="G13" s="15">
        <f t="shared" ref="G13:G42" si="1">SUM(E13*F13)</f>
        <v>0</v>
      </c>
    </row>
    <row r="14" spans="2:7" ht="12.75" customHeight="1" x14ac:dyDescent="0.25">
      <c r="B14" s="13" t="s">
        <v>82</v>
      </c>
      <c r="C14" s="14">
        <v>2</v>
      </c>
      <c r="D14" s="14" t="s">
        <v>159</v>
      </c>
      <c r="E14" s="14">
        <v>2</v>
      </c>
      <c r="F14" s="28"/>
      <c r="G14" s="15">
        <f t="shared" si="1"/>
        <v>0</v>
      </c>
    </row>
    <row r="15" spans="2:7" ht="12.75" customHeight="1" x14ac:dyDescent="0.25">
      <c r="B15" s="13" t="s">
        <v>121</v>
      </c>
      <c r="C15" s="14">
        <v>196</v>
      </c>
      <c r="D15" s="14" t="s">
        <v>161</v>
      </c>
      <c r="E15" s="14">
        <v>2</v>
      </c>
      <c r="F15" s="28"/>
      <c r="G15" s="15">
        <f t="shared" si="1"/>
        <v>0</v>
      </c>
    </row>
    <row r="16" spans="2:7" ht="12.75" customHeight="1" x14ac:dyDescent="0.25">
      <c r="B16" s="13" t="s">
        <v>122</v>
      </c>
      <c r="C16" s="14">
        <v>106</v>
      </c>
      <c r="D16" s="14" t="s">
        <v>161</v>
      </c>
      <c r="E16" s="14">
        <v>2</v>
      </c>
      <c r="F16" s="28"/>
      <c r="G16" s="15">
        <f t="shared" si="1"/>
        <v>0</v>
      </c>
    </row>
    <row r="17" spans="2:7" ht="12.75" customHeight="1" x14ac:dyDescent="0.25">
      <c r="B17" s="13" t="s">
        <v>123</v>
      </c>
      <c r="C17" s="14">
        <v>8</v>
      </c>
      <c r="D17" s="14" t="s">
        <v>161</v>
      </c>
      <c r="E17" s="14">
        <v>2</v>
      </c>
      <c r="F17" s="28"/>
      <c r="G17" s="15">
        <f t="shared" si="1"/>
        <v>0</v>
      </c>
    </row>
    <row r="18" spans="2:7" ht="12.75" customHeight="1" x14ac:dyDescent="0.25">
      <c r="B18" s="13" t="s">
        <v>124</v>
      </c>
      <c r="C18" s="14">
        <v>42</v>
      </c>
      <c r="D18" s="14" t="s">
        <v>161</v>
      </c>
      <c r="E18" s="14">
        <v>2</v>
      </c>
      <c r="F18" s="28"/>
      <c r="G18" s="15">
        <f t="shared" si="1"/>
        <v>0</v>
      </c>
    </row>
    <row r="19" spans="2:7" ht="12.75" customHeight="1" x14ac:dyDescent="0.25">
      <c r="B19" s="13" t="s">
        <v>125</v>
      </c>
      <c r="C19" s="14">
        <v>12</v>
      </c>
      <c r="D19" s="14" t="s">
        <v>161</v>
      </c>
      <c r="E19" s="14">
        <v>2</v>
      </c>
      <c r="F19" s="28"/>
      <c r="G19" s="15">
        <f t="shared" si="1"/>
        <v>0</v>
      </c>
    </row>
    <row r="20" spans="2:7" ht="12.75" customHeight="1" x14ac:dyDescent="0.25">
      <c r="B20" s="13" t="s">
        <v>126</v>
      </c>
      <c r="C20" s="14">
        <v>48</v>
      </c>
      <c r="D20" s="14" t="s">
        <v>161</v>
      </c>
      <c r="E20" s="14">
        <v>2</v>
      </c>
      <c r="F20" s="28"/>
      <c r="G20" s="15">
        <f t="shared" si="1"/>
        <v>0</v>
      </c>
    </row>
    <row r="21" spans="2:7" ht="12.75" customHeight="1" x14ac:dyDescent="0.25">
      <c r="B21" s="13" t="s">
        <v>127</v>
      </c>
      <c r="C21" s="14">
        <v>84</v>
      </c>
      <c r="D21" s="14" t="s">
        <v>161</v>
      </c>
      <c r="E21" s="14">
        <v>2</v>
      </c>
      <c r="F21" s="28"/>
      <c r="G21" s="15">
        <f t="shared" si="1"/>
        <v>0</v>
      </c>
    </row>
    <row r="22" spans="2:7" ht="12.75" customHeight="1" x14ac:dyDescent="0.25">
      <c r="B22" s="13" t="s">
        <v>128</v>
      </c>
      <c r="C22" s="14">
        <v>210</v>
      </c>
      <c r="D22" s="14" t="s">
        <v>161</v>
      </c>
      <c r="E22" s="14">
        <v>2</v>
      </c>
      <c r="F22" s="28"/>
      <c r="G22" s="15">
        <f t="shared" si="1"/>
        <v>0</v>
      </c>
    </row>
    <row r="23" spans="2:7" ht="12.75" customHeight="1" x14ac:dyDescent="0.25">
      <c r="B23" s="13" t="s">
        <v>129</v>
      </c>
      <c r="C23" s="14">
        <v>154</v>
      </c>
      <c r="D23" s="14" t="s">
        <v>161</v>
      </c>
      <c r="E23" s="14">
        <v>2</v>
      </c>
      <c r="F23" s="28"/>
      <c r="G23" s="15">
        <f t="shared" si="1"/>
        <v>0</v>
      </c>
    </row>
    <row r="24" spans="2:7" ht="12.75" customHeight="1" x14ac:dyDescent="0.25">
      <c r="B24" s="13" t="s">
        <v>130</v>
      </c>
      <c r="C24" s="14">
        <v>44</v>
      </c>
      <c r="D24" s="14" t="s">
        <v>161</v>
      </c>
      <c r="E24" s="14">
        <v>2</v>
      </c>
      <c r="F24" s="28"/>
      <c r="G24" s="15">
        <f t="shared" si="1"/>
        <v>0</v>
      </c>
    </row>
    <row r="25" spans="2:7" ht="12.75" customHeight="1" x14ac:dyDescent="0.25">
      <c r="B25" s="13" t="s">
        <v>131</v>
      </c>
      <c r="C25" s="14">
        <v>169</v>
      </c>
      <c r="D25" s="14" t="s">
        <v>161</v>
      </c>
      <c r="E25" s="14">
        <v>2</v>
      </c>
      <c r="F25" s="28"/>
      <c r="G25" s="15">
        <f t="shared" si="1"/>
        <v>0</v>
      </c>
    </row>
    <row r="26" spans="2:7" ht="12.75" customHeight="1" x14ac:dyDescent="0.25">
      <c r="B26" s="13" t="s">
        <v>132</v>
      </c>
      <c r="C26" s="14">
        <v>171</v>
      </c>
      <c r="D26" s="14" t="s">
        <v>161</v>
      </c>
      <c r="E26" s="14">
        <v>2</v>
      </c>
      <c r="F26" s="28"/>
      <c r="G26" s="15">
        <f t="shared" si="1"/>
        <v>0</v>
      </c>
    </row>
    <row r="27" spans="2:7" ht="12.75" customHeight="1" x14ac:dyDescent="0.25">
      <c r="B27" s="13" t="s">
        <v>133</v>
      </c>
      <c r="C27" s="14">
        <v>22</v>
      </c>
      <c r="D27" s="14" t="s">
        <v>161</v>
      </c>
      <c r="E27" s="14">
        <v>2</v>
      </c>
      <c r="F27" s="28"/>
      <c r="G27" s="15">
        <f t="shared" si="1"/>
        <v>0</v>
      </c>
    </row>
    <row r="28" spans="2:7" ht="12.75" customHeight="1" x14ac:dyDescent="0.25">
      <c r="B28" s="13" t="s">
        <v>134</v>
      </c>
      <c r="C28" s="14">
        <v>13</v>
      </c>
      <c r="D28" s="14" t="s">
        <v>161</v>
      </c>
      <c r="E28" s="14">
        <v>2</v>
      </c>
      <c r="F28" s="28"/>
      <c r="G28" s="15">
        <f t="shared" si="1"/>
        <v>0</v>
      </c>
    </row>
    <row r="29" spans="2:7" ht="12.75" customHeight="1" x14ac:dyDescent="0.25">
      <c r="B29" s="43" t="s">
        <v>27</v>
      </c>
      <c r="C29" s="39">
        <v>1213</v>
      </c>
      <c r="D29" s="14" t="s">
        <v>161</v>
      </c>
      <c r="E29" s="40">
        <v>2</v>
      </c>
      <c r="F29" s="28"/>
      <c r="G29" s="15">
        <f t="shared" si="1"/>
        <v>0</v>
      </c>
    </row>
    <row r="30" spans="2:7" ht="12.75" customHeight="1" x14ac:dyDescent="0.25">
      <c r="B30" s="43" t="s">
        <v>135</v>
      </c>
      <c r="C30" s="39">
        <v>152</v>
      </c>
      <c r="D30" s="14" t="s">
        <v>161</v>
      </c>
      <c r="E30" s="40">
        <v>2</v>
      </c>
      <c r="F30" s="28"/>
      <c r="G30" s="15">
        <f t="shared" si="1"/>
        <v>0</v>
      </c>
    </row>
    <row r="31" spans="2:7" ht="12.75" customHeight="1" x14ac:dyDescent="0.25">
      <c r="B31" s="43" t="s">
        <v>28</v>
      </c>
      <c r="C31" s="39">
        <v>1395</v>
      </c>
      <c r="D31" s="14" t="s">
        <v>161</v>
      </c>
      <c r="E31" s="40">
        <v>2</v>
      </c>
      <c r="F31" s="28"/>
      <c r="G31" s="15">
        <f t="shared" si="1"/>
        <v>0</v>
      </c>
    </row>
    <row r="32" spans="2:7" ht="12.75" customHeight="1" x14ac:dyDescent="0.25">
      <c r="B32" s="43" t="s">
        <v>136</v>
      </c>
      <c r="C32" s="39">
        <v>981</v>
      </c>
      <c r="D32" s="14" t="s">
        <v>161</v>
      </c>
      <c r="E32" s="40">
        <v>2</v>
      </c>
      <c r="F32" s="28"/>
      <c r="G32" s="15">
        <f t="shared" si="1"/>
        <v>0</v>
      </c>
    </row>
    <row r="33" spans="2:7" ht="12.75" customHeight="1" x14ac:dyDescent="0.25">
      <c r="B33" s="42" t="s">
        <v>137</v>
      </c>
      <c r="C33" s="42">
        <v>324</v>
      </c>
      <c r="D33" s="14" t="s">
        <v>161</v>
      </c>
      <c r="E33" s="40">
        <v>2</v>
      </c>
      <c r="F33" s="28"/>
      <c r="G33" s="15">
        <f t="shared" si="1"/>
        <v>0</v>
      </c>
    </row>
    <row r="34" spans="2:7" ht="12.75" customHeight="1" x14ac:dyDescent="0.25">
      <c r="B34" s="42" t="s">
        <v>138</v>
      </c>
      <c r="C34" s="42">
        <v>577</v>
      </c>
      <c r="D34" s="14" t="s">
        <v>161</v>
      </c>
      <c r="E34" s="40">
        <v>2</v>
      </c>
      <c r="F34" s="28"/>
      <c r="G34" s="15">
        <f t="shared" si="1"/>
        <v>0</v>
      </c>
    </row>
    <row r="35" spans="2:7" ht="12.75" customHeight="1" x14ac:dyDescent="0.25">
      <c r="B35" s="43" t="s">
        <v>136</v>
      </c>
      <c r="C35" s="39">
        <v>189</v>
      </c>
      <c r="D35" s="14" t="s">
        <v>161</v>
      </c>
      <c r="E35" s="40">
        <v>2</v>
      </c>
      <c r="F35" s="28"/>
      <c r="G35" s="15">
        <f t="shared" si="1"/>
        <v>0</v>
      </c>
    </row>
    <row r="36" spans="2:7" ht="12.75" customHeight="1" x14ac:dyDescent="0.25">
      <c r="B36" s="42" t="s">
        <v>139</v>
      </c>
      <c r="C36" s="42">
        <v>193</v>
      </c>
      <c r="D36" s="14" t="s">
        <v>161</v>
      </c>
      <c r="E36" s="40">
        <v>2</v>
      </c>
      <c r="F36" s="28"/>
      <c r="G36" s="15">
        <f t="shared" si="1"/>
        <v>0</v>
      </c>
    </row>
    <row r="37" spans="2:7" ht="12.75" customHeight="1" x14ac:dyDescent="0.25">
      <c r="B37" s="13" t="s">
        <v>140</v>
      </c>
      <c r="C37" s="14">
        <v>58</v>
      </c>
      <c r="D37" s="14" t="s">
        <v>161</v>
      </c>
      <c r="E37" s="14">
        <v>2</v>
      </c>
      <c r="F37" s="28"/>
      <c r="G37" s="15">
        <f t="shared" si="1"/>
        <v>0</v>
      </c>
    </row>
    <row r="38" spans="2:7" ht="12.75" customHeight="1" x14ac:dyDescent="0.25">
      <c r="B38" s="13" t="s">
        <v>141</v>
      </c>
      <c r="C38" s="14">
        <v>20</v>
      </c>
      <c r="D38" s="14" t="s">
        <v>161</v>
      </c>
      <c r="E38" s="14">
        <v>2</v>
      </c>
      <c r="F38" s="28"/>
      <c r="G38" s="15">
        <f t="shared" si="1"/>
        <v>0</v>
      </c>
    </row>
    <row r="39" spans="2:7" ht="12.75" customHeight="1" x14ac:dyDescent="0.25">
      <c r="B39" s="13" t="s">
        <v>142</v>
      </c>
      <c r="C39" s="14">
        <v>57</v>
      </c>
      <c r="D39" s="14" t="s">
        <v>161</v>
      </c>
      <c r="E39" s="14">
        <v>2</v>
      </c>
      <c r="F39" s="28"/>
      <c r="G39" s="15">
        <f t="shared" si="1"/>
        <v>0</v>
      </c>
    </row>
    <row r="40" spans="2:7" ht="12.75" customHeight="1" x14ac:dyDescent="0.25">
      <c r="B40" s="41" t="s">
        <v>143</v>
      </c>
      <c r="C40" s="39">
        <v>821</v>
      </c>
      <c r="D40" s="14" t="s">
        <v>161</v>
      </c>
      <c r="E40" s="20">
        <v>2</v>
      </c>
      <c r="F40" s="28"/>
      <c r="G40" s="15">
        <f t="shared" si="1"/>
        <v>0</v>
      </c>
    </row>
    <row r="41" spans="2:7" ht="12.75" customHeight="1" x14ac:dyDescent="0.25">
      <c r="B41" s="41" t="s">
        <v>144</v>
      </c>
      <c r="C41" s="42">
        <v>7800</v>
      </c>
      <c r="D41" s="14" t="s">
        <v>161</v>
      </c>
      <c r="E41" s="20">
        <v>2</v>
      </c>
      <c r="F41" s="28"/>
      <c r="G41" s="15">
        <f t="shared" si="1"/>
        <v>0</v>
      </c>
    </row>
    <row r="42" spans="2:7" ht="12.75" customHeight="1" x14ac:dyDescent="0.25">
      <c r="B42" s="41" t="s">
        <v>145</v>
      </c>
      <c r="C42" s="39">
        <v>348</v>
      </c>
      <c r="D42" s="14" t="s">
        <v>161</v>
      </c>
      <c r="E42" s="20">
        <v>2</v>
      </c>
      <c r="F42" s="28"/>
      <c r="G42" s="15">
        <f t="shared" si="1"/>
        <v>0</v>
      </c>
    </row>
    <row r="43" spans="2:7" ht="12.75" customHeight="1" x14ac:dyDescent="0.25">
      <c r="B43" s="23" t="s">
        <v>146</v>
      </c>
      <c r="C43" s="24"/>
      <c r="D43" s="24"/>
      <c r="E43" s="25"/>
      <c r="F43" s="12"/>
      <c r="G43" s="12"/>
    </row>
    <row r="44" spans="2:7" ht="12.75" customHeight="1" x14ac:dyDescent="0.25">
      <c r="B44" s="43" t="s">
        <v>27</v>
      </c>
      <c r="C44" s="39">
        <v>1690</v>
      </c>
      <c r="D44" s="14" t="s">
        <v>161</v>
      </c>
      <c r="E44" s="40">
        <v>2</v>
      </c>
      <c r="F44" s="28"/>
      <c r="G44" s="15">
        <f t="shared" si="0"/>
        <v>0</v>
      </c>
    </row>
    <row r="45" spans="2:7" ht="12.75" customHeight="1" x14ac:dyDescent="0.25">
      <c r="B45" s="43" t="s">
        <v>28</v>
      </c>
      <c r="C45" s="39">
        <v>1690</v>
      </c>
      <c r="D45" s="14" t="s">
        <v>161</v>
      </c>
      <c r="E45" s="40">
        <v>2</v>
      </c>
      <c r="F45" s="28"/>
      <c r="G45" s="15">
        <f t="shared" si="0"/>
        <v>0</v>
      </c>
    </row>
    <row r="46" spans="2:7" ht="12.75" customHeight="1" x14ac:dyDescent="0.25">
      <c r="B46" s="43" t="s">
        <v>29</v>
      </c>
      <c r="C46" s="39">
        <v>703</v>
      </c>
      <c r="D46" s="14" t="s">
        <v>161</v>
      </c>
      <c r="E46" s="40">
        <v>2</v>
      </c>
      <c r="F46" s="28"/>
      <c r="G46" s="15">
        <f t="shared" si="0"/>
        <v>0</v>
      </c>
    </row>
    <row r="47" spans="2:7" ht="12.75" customHeight="1" x14ac:dyDescent="0.25">
      <c r="B47" s="13" t="s">
        <v>147</v>
      </c>
      <c r="C47" s="14">
        <v>1168</v>
      </c>
      <c r="D47" s="14" t="s">
        <v>161</v>
      </c>
      <c r="E47" s="30">
        <v>2</v>
      </c>
      <c r="F47" s="28"/>
      <c r="G47" s="15">
        <f t="shared" si="0"/>
        <v>0</v>
      </c>
    </row>
    <row r="48" spans="2:7" ht="12.75" customHeight="1" x14ac:dyDescent="0.25">
      <c r="B48" s="43" t="s">
        <v>148</v>
      </c>
      <c r="C48" s="39">
        <v>416</v>
      </c>
      <c r="D48" s="14" t="s">
        <v>161</v>
      </c>
      <c r="E48" s="20">
        <v>2</v>
      </c>
      <c r="F48" s="28"/>
      <c r="G48" s="15">
        <f t="shared" si="0"/>
        <v>0</v>
      </c>
    </row>
    <row r="49" spans="2:7" ht="12.75" customHeight="1" x14ac:dyDescent="0.25">
      <c r="B49" s="23" t="s">
        <v>149</v>
      </c>
      <c r="C49" s="24"/>
      <c r="D49" s="24"/>
      <c r="E49" s="25"/>
      <c r="F49" s="12"/>
      <c r="G49" s="12"/>
    </row>
    <row r="50" spans="2:7" ht="12.75" customHeight="1" x14ac:dyDescent="0.25">
      <c r="B50" s="43" t="s">
        <v>27</v>
      </c>
      <c r="C50" s="39">
        <v>4642</v>
      </c>
      <c r="D50" s="14" t="s">
        <v>161</v>
      </c>
      <c r="E50" s="40">
        <v>2</v>
      </c>
      <c r="F50" s="28"/>
      <c r="G50" s="15">
        <f t="shared" si="0"/>
        <v>0</v>
      </c>
    </row>
    <row r="51" spans="2:7" ht="12.75" customHeight="1" x14ac:dyDescent="0.25">
      <c r="B51" s="43" t="s">
        <v>28</v>
      </c>
      <c r="C51" s="39">
        <v>4127</v>
      </c>
      <c r="D51" s="14" t="s">
        <v>161</v>
      </c>
      <c r="E51" s="40">
        <v>2</v>
      </c>
      <c r="F51" s="28"/>
      <c r="G51" s="15">
        <f t="shared" si="0"/>
        <v>0</v>
      </c>
    </row>
    <row r="52" spans="2:7" ht="12.75" customHeight="1" x14ac:dyDescent="0.25">
      <c r="B52" s="43" t="s">
        <v>29</v>
      </c>
      <c r="C52" s="39">
        <v>2119</v>
      </c>
      <c r="D52" s="14" t="s">
        <v>161</v>
      </c>
      <c r="E52" s="40">
        <v>2</v>
      </c>
      <c r="F52" s="28"/>
      <c r="G52" s="15">
        <f t="shared" si="0"/>
        <v>0</v>
      </c>
    </row>
    <row r="53" spans="2:7" ht="12.75" customHeight="1" x14ac:dyDescent="0.25">
      <c r="B53" s="42" t="s">
        <v>150</v>
      </c>
      <c r="C53" s="42">
        <v>189</v>
      </c>
      <c r="D53" s="14" t="s">
        <v>161</v>
      </c>
      <c r="E53" s="40">
        <v>2</v>
      </c>
      <c r="F53" s="28"/>
      <c r="G53" s="15">
        <f t="shared" si="0"/>
        <v>0</v>
      </c>
    </row>
    <row r="54" spans="2:7" ht="12.75" customHeight="1" x14ac:dyDescent="0.25">
      <c r="B54" s="41" t="s">
        <v>151</v>
      </c>
      <c r="C54" s="39">
        <v>2951</v>
      </c>
      <c r="D54" s="14" t="s">
        <v>161</v>
      </c>
      <c r="E54" s="20">
        <v>2</v>
      </c>
      <c r="F54" s="28"/>
      <c r="G54" s="15">
        <f t="shared" si="0"/>
        <v>0</v>
      </c>
    </row>
    <row r="55" spans="2:7" s="16" customFormat="1" ht="12.75" customHeight="1" x14ac:dyDescent="0.25">
      <c r="B55" s="23" t="s">
        <v>33</v>
      </c>
      <c r="C55" s="24"/>
      <c r="D55" s="24"/>
      <c r="E55" s="25"/>
      <c r="F55" s="12"/>
      <c r="G55" s="12"/>
    </row>
    <row r="56" spans="2:7" ht="12.75" customHeight="1" x14ac:dyDescent="0.25">
      <c r="B56" s="13" t="s">
        <v>152</v>
      </c>
      <c r="C56" s="39">
        <v>247</v>
      </c>
      <c r="D56" s="14" t="s">
        <v>161</v>
      </c>
      <c r="E56" s="20">
        <v>0.2</v>
      </c>
      <c r="F56" s="28"/>
      <c r="G56" s="15">
        <f t="shared" si="0"/>
        <v>0</v>
      </c>
    </row>
    <row r="57" spans="2:7" ht="12.75" customHeight="1" x14ac:dyDescent="0.25">
      <c r="B57" s="13" t="s">
        <v>153</v>
      </c>
      <c r="C57" s="14">
        <v>1131</v>
      </c>
      <c r="D57" s="14" t="s">
        <v>161</v>
      </c>
      <c r="E57" s="20">
        <v>0.2</v>
      </c>
      <c r="F57" s="28"/>
      <c r="G57" s="15">
        <f t="shared" si="0"/>
        <v>0</v>
      </c>
    </row>
    <row r="58" spans="2:7" ht="12.75" customHeight="1" x14ac:dyDescent="0.25">
      <c r="B58" s="13" t="s">
        <v>154</v>
      </c>
      <c r="C58" s="14">
        <v>683</v>
      </c>
      <c r="D58" s="14" t="s">
        <v>161</v>
      </c>
      <c r="E58" s="20">
        <v>0.2</v>
      </c>
      <c r="F58" s="28"/>
      <c r="G58" s="15">
        <f t="shared" si="0"/>
        <v>0</v>
      </c>
    </row>
    <row r="59" spans="2:7" ht="12.75" customHeight="1" x14ac:dyDescent="0.25">
      <c r="B59" s="13" t="s">
        <v>155</v>
      </c>
      <c r="C59" s="14">
        <v>7855</v>
      </c>
      <c r="D59" s="14" t="s">
        <v>161</v>
      </c>
      <c r="E59" s="20">
        <v>0.2</v>
      </c>
      <c r="F59" s="28"/>
      <c r="G59" s="15">
        <f t="shared" si="0"/>
        <v>0</v>
      </c>
    </row>
    <row r="60" spans="2:7" ht="12.75" customHeight="1" x14ac:dyDescent="0.25">
      <c r="B60" s="13" t="s">
        <v>156</v>
      </c>
      <c r="C60" s="14">
        <v>2600</v>
      </c>
      <c r="D60" s="14" t="s">
        <v>161</v>
      </c>
      <c r="E60" s="20">
        <v>0.2</v>
      </c>
      <c r="F60" s="28"/>
      <c r="G60" s="15">
        <f t="shared" si="0"/>
        <v>0</v>
      </c>
    </row>
    <row r="61" spans="2:7" ht="12.75" customHeight="1" x14ac:dyDescent="0.25">
      <c r="B61" s="43" t="s">
        <v>157</v>
      </c>
      <c r="C61" s="39">
        <v>1171</v>
      </c>
      <c r="D61" s="14" t="s">
        <v>161</v>
      </c>
      <c r="E61" s="20">
        <v>0.2</v>
      </c>
      <c r="F61" s="28"/>
      <c r="G61" s="15">
        <f t="shared" si="0"/>
        <v>0</v>
      </c>
    </row>
    <row r="62" spans="2:7" ht="12.75" customHeight="1" x14ac:dyDescent="0.25">
      <c r="B62" s="41" t="s">
        <v>158</v>
      </c>
      <c r="C62" s="39">
        <v>393</v>
      </c>
      <c r="D62" s="14" t="s">
        <v>161</v>
      </c>
      <c r="E62" s="20">
        <v>0.2</v>
      </c>
      <c r="F62" s="28"/>
      <c r="G62" s="15">
        <f t="shared" si="0"/>
        <v>0</v>
      </c>
    </row>
    <row r="63" spans="2:7" x14ac:dyDescent="0.25"/>
    <row r="64" spans="2:7" x14ac:dyDescent="0.25">
      <c r="G64" s="11" t="s">
        <v>164</v>
      </c>
    </row>
    <row r="65" spans="7:7" x14ac:dyDescent="0.25">
      <c r="G65" s="27">
        <f>SUM(G5:G62)</f>
        <v>0</v>
      </c>
    </row>
    <row r="66" spans="7:7" x14ac:dyDescent="0.25"/>
  </sheetData>
  <sheetProtection algorithmName="SHA-512" hashValue="Xt3mCI8pp0CYslC1pe3wokGvBxnipJQh9KH17aUfG+wsqdJ4Qh5jhYa5UC0NSm/eBfC45q5WsxX4JDwXowZiLg==" saltValue="kdTwqfeb2Zfd81/1lxQy0w==" spinCount="100000" sheet="1" objects="1" scenarios="1"/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7F97-4D7D-4FDA-9B63-252B7EFD53D8}">
  <dimension ref="A1:F23"/>
  <sheetViews>
    <sheetView tabSelected="1" zoomScale="130" zoomScaleNormal="130" workbookViewId="0">
      <selection activeCell="C4" sqref="C4"/>
    </sheetView>
  </sheetViews>
  <sheetFormatPr defaultColWidth="0" defaultRowHeight="14.25" zeroHeight="1" x14ac:dyDescent="0.2"/>
  <cols>
    <col min="1" max="1" width="4.5703125" style="44" customWidth="1"/>
    <col min="2" max="2" width="30.7109375" style="44" customWidth="1"/>
    <col min="3" max="3" width="64.42578125" style="45" customWidth="1"/>
    <col min="4" max="4" width="6.5703125" style="44" customWidth="1"/>
    <col min="5" max="6" width="27.5703125" style="44" hidden="1" customWidth="1"/>
    <col min="7" max="7" width="9.140625" style="44" hidden="1" customWidth="1"/>
    <col min="8" max="16384" width="9.140625" style="44" hidden="1"/>
  </cols>
  <sheetData>
    <row r="1" spans="2:5" x14ac:dyDescent="0.2"/>
    <row r="2" spans="2:5" ht="27" x14ac:dyDescent="0.2">
      <c r="B2" s="3" t="s">
        <v>164</v>
      </c>
    </row>
    <row r="3" spans="2:5" x14ac:dyDescent="0.2">
      <c r="B3" s="5" t="s">
        <v>1</v>
      </c>
      <c r="C3" s="46" t="s">
        <v>176</v>
      </c>
    </row>
    <row r="4" spans="2:5" x14ac:dyDescent="0.2">
      <c r="B4" s="10" t="s">
        <v>165</v>
      </c>
      <c r="C4" s="47">
        <f>'P1 Alkmaar'!G38+'P1 Haarlem'!G33</f>
        <v>0</v>
      </c>
    </row>
    <row r="5" spans="2:5" x14ac:dyDescent="0.2">
      <c r="B5" s="10" t="s">
        <v>166</v>
      </c>
      <c r="C5" s="47">
        <f>'P2 Amsterdam'!G18</f>
        <v>0</v>
      </c>
    </row>
    <row r="6" spans="2:5" x14ac:dyDescent="0.2">
      <c r="B6" s="10" t="s">
        <v>167</v>
      </c>
      <c r="C6" s="47">
        <f>'P3 Den Haag'!G35+'P3 Delft'!G28</f>
        <v>0</v>
      </c>
    </row>
    <row r="7" spans="2:5" x14ac:dyDescent="0.2">
      <c r="B7" s="10" t="s">
        <v>168</v>
      </c>
      <c r="C7" s="47">
        <f>'P4 Rotterdam'!G65</f>
        <v>0</v>
      </c>
    </row>
    <row r="8" spans="2:5" x14ac:dyDescent="0.2"/>
    <row r="9" spans="2:5" x14ac:dyDescent="0.2"/>
    <row r="10" spans="2:5" ht="27" x14ac:dyDescent="0.2">
      <c r="B10" s="3" t="s">
        <v>169</v>
      </c>
    </row>
    <row r="11" spans="2:5" x14ac:dyDescent="0.2">
      <c r="B11" s="5" t="s">
        <v>1</v>
      </c>
      <c r="C11" s="50" t="s">
        <v>175</v>
      </c>
    </row>
    <row r="12" spans="2:5" x14ac:dyDescent="0.2">
      <c r="B12" s="10" t="s">
        <v>169</v>
      </c>
      <c r="C12" s="51"/>
    </row>
    <row r="13" spans="2:5" ht="33.75" customHeight="1" x14ac:dyDescent="0.2">
      <c r="B13" s="10" t="s">
        <v>174</v>
      </c>
      <c r="C13" s="52"/>
    </row>
    <row r="14" spans="2:5" x14ac:dyDescent="0.2">
      <c r="C14" s="44"/>
    </row>
    <row r="15" spans="2:5" x14ac:dyDescent="0.2">
      <c r="C15" s="44"/>
    </row>
    <row r="16" spans="2:5" hidden="1" x14ac:dyDescent="0.2">
      <c r="B16" s="48" t="s">
        <v>170</v>
      </c>
      <c r="C16" s="48"/>
      <c r="D16" s="48"/>
      <c r="E16" s="48"/>
    </row>
    <row r="17" spans="2:5" hidden="1" x14ac:dyDescent="0.2">
      <c r="B17" s="48" t="s">
        <v>171</v>
      </c>
      <c r="C17" s="48"/>
      <c r="D17" s="48"/>
      <c r="E17" s="48"/>
    </row>
    <row r="18" spans="2:5" hidden="1" x14ac:dyDescent="0.2">
      <c r="B18" s="48" t="s">
        <v>172</v>
      </c>
      <c r="C18" s="48"/>
      <c r="D18" s="48"/>
      <c r="E18" s="48"/>
    </row>
    <row r="19" spans="2:5" hidden="1" x14ac:dyDescent="0.2">
      <c r="B19" s="48" t="s">
        <v>173</v>
      </c>
      <c r="D19" s="48"/>
      <c r="E19" s="48"/>
    </row>
    <row r="20" spans="2:5" hidden="1" x14ac:dyDescent="0.2">
      <c r="D20" s="48"/>
      <c r="E20" s="48"/>
    </row>
    <row r="21" spans="2:5" hidden="1" x14ac:dyDescent="0.2">
      <c r="C21" s="48"/>
      <c r="D21" s="48"/>
      <c r="E21" s="48"/>
    </row>
    <row r="22" spans="2:5" hidden="1" x14ac:dyDescent="0.2">
      <c r="B22" s="48"/>
      <c r="C22" s="49"/>
      <c r="D22" s="48"/>
      <c r="E22" s="48"/>
    </row>
    <row r="23" spans="2:5" hidden="1" x14ac:dyDescent="0.2">
      <c r="B23" s="48"/>
      <c r="C23" s="49"/>
      <c r="D23" s="48"/>
      <c r="E23" s="48"/>
    </row>
  </sheetData>
  <sheetProtection algorithmName="SHA-512" hashValue="T+FL6t2FE4uSY26NMlrE077cM5Cc+ihC67ak3355oNU6yZP4QTU1yis4Hs6itpSlLXtDiKwBIj/dDjN5ca2isA==" saltValue="vX69osxDPhv8V8Sb1FSJHw==" spinCount="100000" sheet="1" objects="1" scenarios="1"/>
  <conditionalFormatting sqref="C12">
    <cfRule type="containsText" dxfId="1" priority="1" operator="containsText" text="capaciteit">
      <formula>NOT(ISERROR(SEARCH("capaciteit",C12)))</formula>
    </cfRule>
    <cfRule type="containsText" dxfId="0" priority="2" operator="containsText" text="&quot;&quot;">
      <formula>NOT(ISERROR(SEARCH("""""",C12)))</formula>
    </cfRule>
  </conditionalFormatting>
  <dataValidations count="1">
    <dataValidation type="list" allowBlank="1" showInputMessage="1" showErrorMessage="1" sqref="C12" xr:uid="{093F53AF-B66E-4260-879A-1BBABC22D3C0}">
      <formula1>$B$16:$B$19</formula1>
    </dataValidation>
  </dataValidations>
  <pageMargins left="0.7" right="0.7" top="0.75" bottom="0.75" header="0.3" footer="0.3"/>
  <pageSetup paperSize="36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ae83d8-37a9-43c0-b07b-8dc97d122503">
      <Terms xmlns="http://schemas.microsoft.com/office/infopath/2007/PartnerControls"/>
    </lcf76f155ced4ddcb4097134ff3c332f>
    <TaxCatchAll xmlns="d782abea-5d3f-40d1-ab86-37348ceb15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2363559C06F241809A2AF9041CA4EB" ma:contentTypeVersion="12" ma:contentTypeDescription="Een nieuw document maken." ma:contentTypeScope="" ma:versionID="fa52dda84a94a37e7f54a7aecb130a13">
  <xsd:schema xmlns:xsd="http://www.w3.org/2001/XMLSchema" xmlns:xs="http://www.w3.org/2001/XMLSchema" xmlns:p="http://schemas.microsoft.com/office/2006/metadata/properties" xmlns:ns2="08ae83d8-37a9-43c0-b07b-8dc97d122503" xmlns:ns3="d782abea-5d3f-40d1-ab86-37348ceb1566" targetNamespace="http://schemas.microsoft.com/office/2006/metadata/properties" ma:root="true" ma:fieldsID="c93d6bd13d79ec9511461f9991014bd5" ns2:_="" ns3:_="">
    <xsd:import namespace="08ae83d8-37a9-43c0-b07b-8dc97d122503"/>
    <xsd:import namespace="d782abea-5d3f-40d1-ab86-37348ceb1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e83d8-37a9-43c0-b07b-8dc97d122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735b0e9-b196-447f-acc4-ea67084e6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2abea-5d3f-40d1-ab86-37348ceb156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f5ea1e-9928-4e97-b184-9adc6a952752}" ma:internalName="TaxCatchAll" ma:showField="CatchAllData" ma:web="d782abea-5d3f-40d1-ab86-37348ceb1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5FE005-11D4-4E8B-8879-3443CD3105D9}">
  <ds:schemaRefs>
    <ds:schemaRef ds:uri="http://www.w3.org/XML/1998/namespace"/>
    <ds:schemaRef ds:uri="http://purl.org/dc/dcmitype/"/>
    <ds:schemaRef ds:uri="d782abea-5d3f-40d1-ab86-37348ceb1566"/>
    <ds:schemaRef ds:uri="http://schemas.microsoft.com/office/2006/documentManagement/types"/>
    <ds:schemaRef ds:uri="http://purl.org/dc/terms/"/>
    <ds:schemaRef ds:uri="http://schemas.microsoft.com/office/infopath/2007/PartnerControls"/>
    <ds:schemaRef ds:uri="08ae83d8-37a9-43c0-b07b-8dc97d122503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FA11B0-C444-41A6-80F9-1D11D69EB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e83d8-37a9-43c0-b07b-8dc97d122503"/>
    <ds:schemaRef ds:uri="d782abea-5d3f-40d1-ab86-37348ceb1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5BC3A4-59F5-43FA-9745-409E949BBB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P1 Alkmaar</vt:lpstr>
      <vt:lpstr>P1 Haarlem</vt:lpstr>
      <vt:lpstr>P2 Amsterdam</vt:lpstr>
      <vt:lpstr>P3 Den Haag</vt:lpstr>
      <vt:lpstr>P3 Delft</vt:lpstr>
      <vt:lpstr>P4 Rotterdam</vt:lpstr>
      <vt:lpstr>Totaal</vt:lpstr>
    </vt:vector>
  </TitlesOfParts>
  <Manager/>
  <Company>HogeSchool InHolland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Kooren, Roos</dc:creator>
  <cp:keywords/>
  <dc:description/>
  <cp:lastModifiedBy>Mullem, Thijs van</cp:lastModifiedBy>
  <cp:revision/>
  <dcterms:created xsi:type="dcterms:W3CDTF">2025-07-10T07:50:26Z</dcterms:created>
  <dcterms:modified xsi:type="dcterms:W3CDTF">2025-08-04T14:27:06Z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0x010100C32363559C06F241809A2AF9041CA4EB</vt:lpwstr>
  </property>
  <property fmtid="{D5CDD505-2E9C-101B-9397-08002B2CF9AE}" pid="3" name="MediaServiceImageTags">
    <vt:lpwstr/>
  </property>
</Properties>
</file>