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oordhollandsarchief.sharepoint.com/sites/AanbestedingCBS/Gedeelde documenten/01 Projectdossier/04 Beschrijvend document/Definitief/"/>
    </mc:Choice>
  </mc:AlternateContent>
  <xr:revisionPtr revIDLastSave="0" documentId="8_{67F5FA79-0A7B-4D80-B07B-C4F25417A1AE}" xr6:coauthVersionLast="47" xr6:coauthVersionMax="47" xr10:uidLastSave="{00000000-0000-0000-0000-000000000000}"/>
  <bookViews>
    <workbookView xWindow="-108" yWindow="-108" windowWidth="23256" windowHeight="12456" xr2:uid="{FB26DFA2-70C3-4686-8640-44F169362DD0}"/>
  </bookViews>
  <sheets>
    <sheet name="Use Cases " sheetId="16" r:id="rId1"/>
    <sheet name="Beheer" sheetId="12" state="hidden" r:id="rId2"/>
    <sheet name="Beschikbaarstelling" sheetId="13" state="hidden" r:id="rId3"/>
    <sheet name="Ontsluiting" sheetId="15" state="hidden" r:id="rId4"/>
    <sheet name="Doelstellingen" sheetId="17" r:id="rId5"/>
    <sheet name="Scoring" sheetId="7"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2" l="1"/>
  <c r="H2" i="12"/>
  <c r="H3" i="12"/>
  <c r="H4" i="12"/>
  <c r="H5" i="12"/>
  <c r="H6" i="12"/>
  <c r="H7" i="12"/>
  <c r="H8" i="12"/>
  <c r="H9" i="12"/>
  <c r="H10" i="12"/>
  <c r="H11" i="12"/>
  <c r="H12" i="12"/>
  <c r="H13" i="12"/>
  <c r="H14" i="12"/>
  <c r="H15" i="12"/>
  <c r="H16" i="12"/>
  <c r="H17" i="12"/>
  <c r="H19" i="12"/>
  <c r="H20" i="12"/>
  <c r="H2" i="15"/>
  <c r="H3" i="15"/>
  <c r="H4" i="15"/>
  <c r="H5" i="15"/>
  <c r="H6" i="15"/>
  <c r="H7" i="15"/>
  <c r="H8" i="15"/>
  <c r="H2" i="13"/>
  <c r="H3" i="13"/>
  <c r="H4" i="13"/>
  <c r="H5" i="13"/>
  <c r="H6" i="13"/>
  <c r="H7" i="13"/>
  <c r="H8" i="13"/>
  <c r="H9" i="13"/>
  <c r="H10" i="13"/>
  <c r="G11" i="13"/>
  <c r="G9" i="15"/>
  <c r="F9" i="15"/>
  <c r="F11" i="13"/>
  <c r="F21" i="12"/>
  <c r="G21" i="12"/>
  <c r="H9" i="15" l="1"/>
  <c r="H11" i="13"/>
  <c r="H21" i="12"/>
</calcChain>
</file>

<file path=xl/sharedStrings.xml><?xml version="1.0" encoding="utf-8"?>
<sst xmlns="http://schemas.openxmlformats.org/spreadsheetml/2006/main" count="307" uniqueCount="221">
  <si>
    <t>Nummer</t>
  </si>
  <si>
    <t>DERA bedrijfsfunctie</t>
  </si>
  <si>
    <t>Referentiecomponent</t>
  </si>
  <si>
    <t>Functie(s)</t>
  </si>
  <si>
    <t>Use Case</t>
  </si>
  <si>
    <t>Beschrijving Use Case</t>
  </si>
  <si>
    <t>Doelen</t>
  </si>
  <si>
    <t>Beschrijving</t>
  </si>
  <si>
    <t>Weging</t>
  </si>
  <si>
    <t>Score</t>
  </si>
  <si>
    <t>1</t>
  </si>
  <si>
    <t>Inwinning</t>
  </si>
  <si>
    <t>Metadata en import- en updatesysteem</t>
  </si>
  <si>
    <t>Importeren</t>
  </si>
  <si>
    <t>D1, D7, D8</t>
  </si>
  <si>
    <t>Herimporteren</t>
  </si>
  <si>
    <t>D1, D2, D7, D8</t>
  </si>
  <si>
    <t>Beheer</t>
  </si>
  <si>
    <t>Informatie objectenbeheersysteem (Analoog)</t>
  </si>
  <si>
    <t>Depotbeheer en standplaatsregistratie</t>
  </si>
  <si>
    <t>Als Gebruiker kan ik depotentiteiten als depot en kasten aanmaken.</t>
  </si>
  <si>
    <t>Conservering</t>
  </si>
  <si>
    <t>Depotbeheer en conservering</t>
  </si>
  <si>
    <t>Als Gebruiker kan ik conserverings- en restauratiemetadata vastleggen als een separaat event.</t>
  </si>
  <si>
    <t>Als Gebruiker kan ik  een schademelding doen.</t>
  </si>
  <si>
    <t>Metatdatabeheersysteem</t>
  </si>
  <si>
    <t>Registratie toegangs- en gebruiksrechten</t>
  </si>
  <si>
    <t>Toegangsrechten</t>
  </si>
  <si>
    <t>D1, D5, D7, D8</t>
  </si>
  <si>
    <t xml:space="preserve">Als Gebruiker kan ik de reden van een openbaarheidsbeperking vastleggen. </t>
  </si>
  <si>
    <t>Gebruiksrechten</t>
  </si>
  <si>
    <t>Metadataopnamepunt</t>
  </si>
  <si>
    <t>Bulkwijzigingen met selectie</t>
  </si>
  <si>
    <t>Fragmenten beschrijven</t>
  </si>
  <si>
    <t>Als Gebruiker kan ik binnen het CBS een filmfragment beschrijven met eigen metagagevens.</t>
  </si>
  <si>
    <t>Beschikbaarstelling</t>
  </si>
  <si>
    <t>Aanvraag- en uitleenbeheersysteem</t>
  </si>
  <si>
    <t>Uitleenregistratie</t>
  </si>
  <si>
    <t>Uitleengegevens</t>
  </si>
  <si>
    <t>Als Gebruiker kan ik uitleningen opzoeken waarbij ik kan filteren op identificatiekenmerk Afnemer, naam Afnemer, status, datum uitlening, toegang en inventarisnummer.</t>
  </si>
  <si>
    <t>Als Gebruiker kan ik de uitleengeschiedenis van een Afnemer weergeven.</t>
  </si>
  <si>
    <t>Ontheffingenbeheer</t>
  </si>
  <si>
    <t>Erfgoedinformatiepublicatiecomponent</t>
  </si>
  <si>
    <t>Als Gebruiker wil het NHA zelf kunnen bepalen welke informatie online beschikbaar wordt gesteld, zodat het regie houdt over de informatie die wordt gepubliceerd.</t>
  </si>
  <si>
    <t>Ontsluiting</t>
  </si>
  <si>
    <t>H2M raadpleeginterface</t>
  </si>
  <si>
    <t>Ophalen, Vinden, Filtering</t>
  </si>
  <si>
    <t>Doorzoeken transcriptie</t>
  </si>
  <si>
    <t>Als Afnemer kan ik met alles doorzoeken ook transcripties doorzoeken.</t>
  </si>
  <si>
    <t>Als Afnemer kan ik de hits gehighlight terugzien in de zoekresultaten.</t>
  </si>
  <si>
    <t>Als Afnemer kan ik de transcriptie tonen in combinatie met de getranscribeerde scan.</t>
  </si>
  <si>
    <t>IIIF</t>
  </si>
  <si>
    <t>IIF</t>
  </si>
  <si>
    <t>Als Afnemer van het NHA wil ik via IIIF images en het IIIF manifest ophalen zodat ik deze kan hergebruiken.</t>
  </si>
  <si>
    <t>Als Afnemer kan ik via de IIIF image API images ophalen bij het NHA.</t>
  </si>
  <si>
    <t>Als Afnemer kan ik het IIIF manifest ophalen via de IIIF presentation API.</t>
  </si>
  <si>
    <t>Downloaden</t>
  </si>
  <si>
    <t>Zoeken en aanvragen</t>
  </si>
  <si>
    <t>D6</t>
  </si>
  <si>
    <t>Als Afnemer kan ik digitale represenstatievormen (scans) downloaden.</t>
  </si>
  <si>
    <t>Als Afnemer kan ik zoekopdrachten nader specificeren via zoekfilters.</t>
  </si>
  <si>
    <t>Als Afnemer kan ik de resultaten van een zoekopdracht op verschillende manieren weergeven (gallery weergave, masonry view, tabelweergave en  detailweergave).</t>
  </si>
  <si>
    <t>Als Afnemer kan ik resultaten van een opzoekdracht tonen via kaartweergave.</t>
  </si>
  <si>
    <t>Als Afnemer kan ik een verzoek tot digitalisering doen.</t>
  </si>
  <si>
    <t>Als Afnemer kan ik een volledige inventaris downloaden.</t>
  </si>
  <si>
    <t>Verzending</t>
  </si>
  <si>
    <t>Toezending informatieobjecten waarvan de bijbehorende scans online niet zichtbaar mogen zijn.</t>
  </si>
  <si>
    <t>Als Afnemer kan ik online een aanvraag doen voor het ontvangen van scans waarvan de inhoud openbaar is maar die online niet mogen worden gepubliceerd.</t>
  </si>
  <si>
    <t>Als Afnemer kan ik een e-mail ontvangen met een downloadlink naar de scans.</t>
  </si>
  <si>
    <t>Als Gebruiker kan ik het gebruik van de service monitoren doordat de aanvragen als uitlening worden geregistreerd</t>
  </si>
  <si>
    <t>Mogelijkheid</t>
  </si>
  <si>
    <t>Beschrijving
(als Gebruiker kan ik)</t>
  </si>
  <si>
    <t>Beoordeling door NHA</t>
  </si>
  <si>
    <t>Kolom1</t>
  </si>
  <si>
    <t>Kolom2</t>
  </si>
  <si>
    <t>Depotbeheer en standplaatsregistratie in bulk</t>
  </si>
  <si>
    <r>
      <rPr>
        <b/>
        <sz val="11"/>
        <color theme="1"/>
        <rFont val="Calibri"/>
        <family val="2"/>
        <scheme val="minor"/>
      </rPr>
      <t>Toegangsrechten</t>
    </r>
    <r>
      <rPr>
        <sz val="11"/>
        <color theme="1"/>
        <rFont val="Calibri"/>
        <family val="2"/>
        <scheme val="minor"/>
      </rPr>
      <t xml:space="preserve">
Als gebruiker van het CBS kan ik gegevens met betrekking tot de beperking van de openbaarheid vastleggen bij informatieobjecten of aggregaties van informatieobjecten, zodat directe toegang tot deze objecten kan worden beperkt en de reden van de beperking inzichtelijk is.</t>
    </r>
  </si>
  <si>
    <t>de einddatum van een openbaarheidsbeperking vastleggen bij een informatieobject of een aggregatie van informatieobjecten.</t>
  </si>
  <si>
    <t xml:space="preserve">de reden van een openbaarheidsbeperking vastleggen </t>
  </si>
  <si>
    <t>door binnen het systeem te zoeken vinden op welke informatieobjecten er een openbaarheidsbeperking rust.</t>
  </si>
  <si>
    <t>ervoor zorgen dat inzage kan worden beperkt door het object uit te sluiten van uitlening zonder ontheffing.</t>
  </si>
  <si>
    <r>
      <rPr>
        <b/>
        <sz val="11"/>
        <color theme="1"/>
        <rFont val="Calibri"/>
        <family val="2"/>
        <scheme val="minor"/>
      </rPr>
      <t>Gebruiksrechten</t>
    </r>
    <r>
      <rPr>
        <sz val="11"/>
        <color theme="1"/>
        <rFont val="Calibri"/>
        <family val="2"/>
        <scheme val="minor"/>
      </rPr>
      <t xml:space="preserve">
Als gebruiker van het CBS kan ik informatie met betrekking tot gebruiksrechten vastleggen bij informatieobjecten zodat duidelijk is onder welke voorwaarden informatieobjecten geraadpleegd en hergebruikt mogen worden.</t>
    </r>
  </si>
  <si>
    <t>de auteursrechtelijke status van informatieobject of aggregatie van informatieobjecten vastleggen op basis van rightstatements.org</t>
  </si>
  <si>
    <t>een creative commons licentie bij een infromatieobject of aggregatie van informatieobjecten vastleggen.</t>
  </si>
  <si>
    <t>de auteursrechtelijke status automatisch door het systeem laten bepalen op basis van de vastgelegde gegevens van de vervaardiger.</t>
  </si>
  <si>
    <t>specifieke gebruiksrechten vastleggen bij een informatieobject zoals alleen tonen op studiezaal, downloadbaar of niet en tonen met watermerk.</t>
  </si>
  <si>
    <r>
      <rPr>
        <b/>
        <sz val="11"/>
        <color theme="1"/>
        <rFont val="Calibri"/>
        <family val="2"/>
        <scheme val="minor"/>
      </rPr>
      <t>3. Integratie externe terminolgiebronnen</t>
    </r>
    <r>
      <rPr>
        <sz val="11"/>
        <color theme="1"/>
        <rFont val="Calibri"/>
        <family val="2"/>
        <scheme val="minor"/>
      </rPr>
      <t xml:space="preserve">
Als Gebruiker van het NHA wil ik bij het beschrijven en metadateren van informatieobjecten gebruik kunnen maken externe terminologiebronnen zodat ik gestandaardiseerde termen kan toepassen die interoperabiliteit, herbruikbaarheid en eenduidigheid van de metadata bevorderen.</t>
    </r>
  </si>
  <si>
    <t>een term uit externe terminologiebron koppelen aan een informatieobject binnen het CBS.</t>
  </si>
  <si>
    <t>binnen het CBS zien welke informatieobjecten er aan één specifieke term zijn gekoppeld.</t>
  </si>
  <si>
    <r>
      <rPr>
        <b/>
        <sz val="11"/>
        <color theme="1"/>
        <rFont val="Calibri"/>
        <family val="2"/>
        <scheme val="minor"/>
      </rPr>
      <t>Bulkwijzigingen met selectie</t>
    </r>
    <r>
      <rPr>
        <sz val="11"/>
        <color theme="1"/>
        <rFont val="Calibri"/>
        <family val="2"/>
        <scheme val="minor"/>
      </rPr>
      <t xml:space="preserve">
Als Gebruiker van het NHA wil ik bij een groep informatieobjecten bulkwijzigingen op metadata kunnen uitvoeren gebaseerd op een binnen het CBS gemaakte selectie van specifieke informatieobjecten en bijbehorende velden </t>
    </r>
  </si>
  <si>
    <t>een selectie van informatieobjecten maken op basis van specifieke veldeigenschappen.</t>
  </si>
  <si>
    <t>een bulkactie terugdraaien</t>
  </si>
  <si>
    <t>meerdere informatieobjecten gelijktijdig wizigen.</t>
  </si>
  <si>
    <r>
      <rPr>
        <b/>
        <sz val="11"/>
        <color theme="1"/>
        <rFont val="Calibri"/>
        <family val="2"/>
        <scheme val="minor"/>
      </rPr>
      <t>Fragmenten beschrijven</t>
    </r>
    <r>
      <rPr>
        <sz val="11"/>
        <color theme="1"/>
        <rFont val="Calibri"/>
        <family val="2"/>
        <scheme val="minor"/>
      </rPr>
      <t xml:space="preserve">
Als gebruiker van het NHA wil ik via het CBS fragmenten van AV-materiaal kunnen beschrijven, zodat deze fragmenten beter vindbaar zijn en voorzien kunnen worden van eigen metadata.</t>
    </r>
  </si>
  <si>
    <t>Videofragment beschrijven</t>
  </si>
  <si>
    <t>binnen het CBS een filmfragment beschrijven met eigen metagagevens</t>
  </si>
  <si>
    <t>Audiofragment beschrijven</t>
  </si>
  <si>
    <t>binnen het CBS een audiofragment beschrijven met eigen metagegevens</t>
  </si>
  <si>
    <t>Totaal Toegekende Punten Beheer (max. 100)</t>
  </si>
  <si>
    <t xml:space="preserve">Maximale score wordt berekend op basis van het aantal eisen welke elk een eigen weging hebben, naar mate van belangrijkheid voor NHA. Deze weging wordt vermenigvuldigt met de beoordeling per eis. De beoordeling wordt bepaald op basis van beantwoording &amp; toelichting door Deelnemer. De beoordeling leidt tot een Score door de beoordeling te vermenigvuldigen met de weging. De opgetelde score van alle eisen wordt afgezet tegen het totaal aantal te verdienen punten. Dit resulteert in een uiteindelijk aantal punten per Deelnemer. </t>
  </si>
  <si>
    <r>
      <t xml:space="preserve">Uitleengegevens
</t>
    </r>
    <r>
      <rPr>
        <sz val="11"/>
        <color theme="1"/>
        <rFont val="Calibri"/>
        <family val="2"/>
        <scheme val="minor"/>
      </rPr>
      <t>Als gebruiker van het CBS wil ik alle gegevens met betrekking tot uitleningen kunnen terugvinden in het systeem, zodat ik de inzage in stukken kan monitoren en uitleningen per afnemer kan volgen.</t>
    </r>
  </si>
  <si>
    <t>uitleningen opzoeken waarbij ik kan filteren op identificatiekenmerk afnemer, naam afnemer, status, datum uitlening, toegang en inventarisnummer.</t>
  </si>
  <si>
    <t>opzoeken in het systeem aan welke afnemer een stuk is uitgeleend</t>
  </si>
  <si>
    <t>de uitleengeschiedenis van een afnemer weergeven</t>
  </si>
  <si>
    <t>bij een informatieobject de uitleengeschiedenis terugvinden.</t>
  </si>
  <si>
    <r>
      <rPr>
        <b/>
        <sz val="11"/>
        <color theme="1"/>
        <rFont val="Calibri"/>
        <family val="2"/>
        <scheme val="minor"/>
      </rPr>
      <t>Toekennen ontheffing aan een afnemer</t>
    </r>
    <r>
      <rPr>
        <sz val="11"/>
        <color theme="1"/>
        <rFont val="Calibri"/>
        <family val="2"/>
        <scheme val="minor"/>
      </rPr>
      <t xml:space="preserve">
Als gebruiker van het CBS kan ik een afnemer een ontheffing toekennen voor één of meerdere informatieobjecten, zodat deze afnemer stukken met een toegangsbeperking kan raadplegen zonder dat er bij elke raadpleging extra controle nodig is.</t>
    </r>
  </si>
  <si>
    <t>een afnemer een tijdelijke ontheffing toekennen tot een specifiek informatieobject</t>
  </si>
  <si>
    <t>een afnemer een tijdelijke ontheffing toekennen tot een reeks informatieobjecten</t>
  </si>
  <si>
    <t>de geldigheidsduur van een ontheffing  bepalen.</t>
  </si>
  <si>
    <t>Transformatie</t>
  </si>
  <si>
    <t>Totaal Toegekende Punten Beschikbaarstelling (max. 100)</t>
  </si>
  <si>
    <t>Datasets en hergebruik</t>
  </si>
  <si>
    <t>Gedigitaliseerde objecten</t>
  </si>
  <si>
    <t>Totaal Toegekende Punten Ontsluiting (max. 100)</t>
  </si>
  <si>
    <t>Toelichting</t>
  </si>
  <si>
    <t>Onvoldoende</t>
  </si>
  <si>
    <t>Voldoende</t>
  </si>
  <si>
    <t>Goed</t>
  </si>
  <si>
    <t>CODE</t>
  </si>
  <si>
    <t>Doel</t>
  </si>
  <si>
    <t>D1</t>
  </si>
  <si>
    <t>Toekomstbestendig</t>
  </si>
  <si>
    <t xml:space="preserve">NHA wil een toekomstbestendige oplossing die meegroeit met organisatorische , technologische  en maatschappelijke ontwikkelingen. </t>
  </si>
  <si>
    <t>D2</t>
  </si>
  <si>
    <t>Interoperabel</t>
  </si>
  <si>
    <t>Het NHA wil een Systeem dat interoperabel is met andere systemen en databronnen binnen en buiten de organisatie.</t>
  </si>
  <si>
    <t>D3</t>
  </si>
  <si>
    <t>Beheersbare en lage kosten</t>
  </si>
  <si>
    <t>Het NHA wil de kosten voor het CBS Systeem kunnen beheren. Daarvoor moet er bij de leverancier sprake zijn van een duidelijk, transparant en maximaal door NHA stuurbaar kostenmodel (waaronder licenties). Daarnaast is het voor NHA essentieel om opslag per Gigabyte tegen de laagst mogelijke kosten in de markt af te nemen.</t>
  </si>
  <si>
    <t>D4</t>
  </si>
  <si>
    <t>Minimale beheerlast voor NHA</t>
  </si>
  <si>
    <t>D5</t>
  </si>
  <si>
    <t>Compliancy aan wet- en regelgeving</t>
  </si>
  <si>
    <t>Het NHA wil een  Systeem dat ondersteuning biedt om te voldoen aan geldende wet- en regelgeving. Het betreft hier met name, maar niet uitsluitend, de Archiefwet, AVG en de naleving van het auteursrecht.</t>
  </si>
  <si>
    <t>D7</t>
  </si>
  <si>
    <t>Hoge mate van regie</t>
  </si>
  <si>
    <t>D8</t>
  </si>
  <si>
    <t>Intuitief en gebruiksvriendelijk.</t>
  </si>
  <si>
    <t>D9</t>
  </si>
  <si>
    <t>Linked Open Data</t>
  </si>
  <si>
    <t>D10</t>
  </si>
  <si>
    <t>Inrichting via GUI</t>
  </si>
  <si>
    <t>DERA Bedrijfsfunctie</t>
  </si>
  <si>
    <t>Als Gebruiker kan ik een Bulkactie terugdraaien.</t>
  </si>
  <si>
    <t>Als Gebruiker kan ik Elementen aanmaken en van eigenschappen voorzien.</t>
  </si>
  <si>
    <t>Als Afnemer kan ik zoekopdrachten nader specificeren via Facets.</t>
  </si>
  <si>
    <t>Als Gebruiker kan ik direct informatie krijgen over een depotentiteit of Fysieke representatievorm door het scannen van een barcode of invoeren van identificatiekenmerk.</t>
  </si>
  <si>
    <t>Als Gebruiker kan ik de standplaats van een Fysieke representatievorm vastleggen.</t>
  </si>
  <si>
    <t>Als Gebruiker kan ik zowel aan Fysieke representatievormen een standplaats verbinden als aan de Container waarin zich meerdere objecten kunnen bevinden.</t>
  </si>
  <si>
    <t>Als Gebruiker kan ik Fysieke representatievormen individueel (permanent) verplaatsen.</t>
  </si>
  <si>
    <t>Als Gebruiker kan ik Fysieke representatievormen in Bulk verplaatsen.</t>
  </si>
  <si>
    <t>Als Gebruiker kan ik een Fysieke representatievorm als vermist registreren, zodat deze niet meer uitleenbaar is.</t>
  </si>
  <si>
    <t>Als Gebruiker wil ik de materiële staat van Fysieke representatievormen kunnen registreren en volgen, zodat behoud en beheer van Fysieke representatievormen is gewaardborgd.</t>
  </si>
  <si>
    <t>Als Gebruiker kan ik conserverings- en restauratiemetadata  koppelen aan Fysieke representatievormen.</t>
  </si>
  <si>
    <t>Als Gebruiker kan ik bij een Informatieobject de uitleengeschiedenis terugvinden.</t>
  </si>
  <si>
    <t>Als Gebruiker kan ik selecteren welke Informatieobjecten worden gepubliceerd.</t>
  </si>
  <si>
    <t>Als Afnemer wil ik getranscribeerde teksten kunnen doorzoeken, zodat ik snel relevante passages kan vinden en gericht kan navigeren binnen omvangrijke Informatieobjecten.</t>
  </si>
  <si>
    <t>Als Afnemer van het NHA kan ik via de H2M-raadpleeginterface alle beschikbaar gestelde informatie doorzoeken, zodat ik eenvoudig een aanvraag tot inzage kan indienen of direct toegang krijg tot gescande Informatieobjecten.</t>
  </si>
  <si>
    <t>Als Afnemer kan ik een verzoek tot inzage doen van een Informatieobject (analoog).</t>
  </si>
  <si>
    <t>Als Afnemer kan ik gedigitaliseerde Informatieobjecten bekijken in een viewer.</t>
  </si>
  <si>
    <t>Toezending Informatieobjecten waarvan de bijbehorende scans online niet zichtbaar mogen zijn.</t>
  </si>
  <si>
    <t xml:space="preserve">Als Gebruiker wil het NHA scans van Informatieobjecten die niet online zichtbaar mogen zijn maar wel openbare informatie bevatten, beschikbaar stellen aan Afnemers via online aanvraag, zodat zij zonder tussenkomst van een medewerker direct per e-mail een downloadlink ontvangen voor eigen gebruik. </t>
  </si>
  <si>
    <t>Als Gebruiker wil ik depotentiteiten kunnen beheren en Fysieke representatievormen van Informatieobjecten van een standplaats kunnen voorzien, zodat het beheer en de terugvindbaarheid van Fysieke archiefobjecten gewaarborgd zijn.</t>
  </si>
  <si>
    <t>Als Gebruiker kan ik meerdere Fysieke representatievormen aan één Informatieobject koppelen.</t>
  </si>
  <si>
    <t>Als Gebruiker van het CBS wil ik Gegevenss met betrekking tot de beperking van de openbaarheid vastleggen bij Informatieobjecten of aggregaties van Informatieobjecten, zodat directe toegang tot deze objecten kan worden beperkt en de reden van de beperking inzichtelijk is.</t>
  </si>
  <si>
    <t>Als Gebruiker kan ik de einddatum van een openbaarheidsbeperking vastleggen bij een Informatieobject of een aggregatie van Informatieobjecten.</t>
  </si>
  <si>
    <t>Als Gebruiker van het CBS wil ik informatie met betrekking tot gebruiksrechten vastleggen bij Informatieobjecten zodat duidelijk is onder welke voorwaarden Informatieobjecten geraadpleegd en hergebruikt mogen worden.</t>
  </si>
  <si>
    <t>Als Gebruiker kan ik de auteursrechtelijke status van Informatieobject of aggregatie van Informatieobjecten vastleggen op basis van rightstatements.org.</t>
  </si>
  <si>
    <t>Als Gebruiker kan ik een creative commons licentie bij een infromatieobject of aggregatie van Informatieobjecten vastleggen.</t>
  </si>
  <si>
    <t>Als Gebruiker kan ik specifieke gebruiksrechten vastleggen bij een Informatieobject zoals alleen tonen op studiezaal, downloadbaar of niet en tonen met watermerk.</t>
  </si>
  <si>
    <t>Als Gebruiker kan ik een selectie van Informatieobjecten maken op basis van specifieke veldeigenschappen.</t>
  </si>
  <si>
    <t>Als Gebruiker kan ik meerdere Informatieobjecten gelijktijdig wijzigen.</t>
  </si>
  <si>
    <t>Als Gebruiker van het NHA wil ik via het CBS fragmenten van AV-materiaal kunnen beschrijven, zodat deze fragmenten beter vindbaar zijn en voorzien kunnen worden van eigen Metadata.</t>
  </si>
  <si>
    <t>Als Gebruiker kan ik selecteren welk Metadata en online wordt gepubliceerd.</t>
  </si>
  <si>
    <t>Als Gebruiker wil ik Metadata kunnen importeren in het CBS zodat Gegevenss efficiënt en in Bulk kunnen worden toegevoegd.</t>
  </si>
  <si>
    <t>Als Gebruiker kan ik een csv bestand met Metadata van een aantal Informatieobjecten importeren in het collectiebeheersysteem.</t>
  </si>
  <si>
    <t>Als Gebruiker kan ik een xml bestand met Metadata van een aantal Informatieobjecten importeren in het collectiebeheersysteem</t>
  </si>
  <si>
    <t>Als Gebruiker kan ik voor het importeren van Informatieobjecten en bijbehorende Metadata een importprofiel inrichten zodat parameters en intstellingen voor import kunnen worden hergebruikt.</t>
  </si>
  <si>
    <t>Als Gebruiker wil ik Informatieobjecten en bijbehorende Metadata kunnen updaten zodat de datakwaliteit kan worden verbeterd zonder handmatige invoer.</t>
  </si>
  <si>
    <t>Als Gebruiker kan ik bestaande Informatieobjecten met bijbehorende Metadata updaten nadat deze buiten het CBS zijn opgeschoond of er Metadata is toegevoegd.</t>
  </si>
  <si>
    <t>Als Gebruiker kan ik binnen het CBS een audiofragment beschrijven met eigen Metagegevens.</t>
  </si>
  <si>
    <t>Toekennen Ontheffing aan Afnemers</t>
  </si>
  <si>
    <t>Als Gebruiker van het CBS kan ik een Afnemer een Ontheffing toekennen voor één of meerdere Informatieobjecten, zodat deze Afnemer stukken met een toegangsbeperking kan raadplegen zonder dat er bij elke raadpleging extra controle nodig is.</t>
  </si>
  <si>
    <t>Als Gebruiker kan ik een Afnemer een tijdelijke Ontheffing toekennen tot een specifiek Informatieobject</t>
  </si>
  <si>
    <t>Als Gebruiker kan ik een Afnemer een tijdelijke Ontheffing toekennen tot een reeks Informatieobjecten.</t>
  </si>
  <si>
    <t>Als Gebruiker kan ik de geldigheidsduur van een Ontheffing voor een Afnemer bepalen.</t>
  </si>
  <si>
    <t>Als Gebruiker kan ik ervoor zorgen dat inzage kan worden beperkt door het object uit te sluiten van uitlening zonder Ontheffing.</t>
  </si>
  <si>
    <t>Transformatie en voorbereiden Publicatie</t>
  </si>
  <si>
    <t>Als Gebruiker kan ik Metadata transformeren voor Publicatie.</t>
  </si>
  <si>
    <t>Als Gebruiker van het CBS wil ik alle Gegevenss met betrekking tot uitleningen kunnen terugvinden in het Systeem, zodat ik de inzage in stukken kan monitoren en uitleningen per Afnemer kan volgen.</t>
  </si>
  <si>
    <t>Als Gebruiker kan ik in het Systeem opzoeken aan welke Afnemer een stuk is uitgeleend.</t>
  </si>
  <si>
    <t>Als Gebruiker kan ik door binnen het Systeem te zoeken vinden op welke Informatieobjecten er een openbaarheidsbeperking rust.</t>
  </si>
  <si>
    <t>Als Gebruiker kan ik de auteursrechtelijke status automatisch door het Systeem laten bepalen op basis van de vastgelegde Gegevenss van de vervaardiger.</t>
  </si>
  <si>
    <t>Verbinding externe Terminologiebronnen</t>
  </si>
  <si>
    <t>Integratie externe Terminologiebron</t>
  </si>
  <si>
    <t>Als Gebruiker van het NHA wil ik bij het beschrijven en metadateren van Informatieobjecten gebruik kunnen maken van externe Terminologiebronnen zodat ik gestandaardiseerde Termen kan toepassen die Interoperabiliteit, herbruikbaarheid en eenduidigheid van de Metadata bevorderen.</t>
  </si>
  <si>
    <t>Als Gebruiker kan ik een Term uit externe Terminologiebron koppelen aan een Informatieobject binnen het CBS.</t>
  </si>
  <si>
    <t>Als Gebruiker kan ik binnen het CBS zien welke Informatieobjecten er aan één specifieke Term zijn gekoppeld.</t>
  </si>
  <si>
    <t>D1,D7,D8,D10</t>
  </si>
  <si>
    <t>D1, D7, D8, D10</t>
  </si>
  <si>
    <t>Als Gebruiker kan ik Fysieke representatievormen individueel (tijdelijk) verplaatsen.</t>
  </si>
  <si>
    <t xml:space="preserve">Als Gebruiker van het NHA wil ik bij een groep Informatieobjecten Bulkwijzigingen op Metadata kunnen uitvoeren gebaseerd op een binnen het CBS gemaakte selectie van specifieke Informatieobjecten en bijbehorende velden </t>
  </si>
  <si>
    <t>D1,  D7, D8</t>
  </si>
  <si>
    <t>D1,D8</t>
  </si>
  <si>
    <t>D8,D7</t>
  </si>
  <si>
    <t>D1, D6, D8</t>
  </si>
  <si>
    <t>D6, D8</t>
  </si>
  <si>
    <t>Omschrijving beoordeling</t>
  </si>
  <si>
    <t>Inhoudelijke criteria en toelichting</t>
  </si>
  <si>
    <t>Niet aangetoond</t>
  </si>
  <si>
    <t>Het NHA wil de beheerlast minimaliseren door zoveel mogelijk gebruik te maken van SaaS-oplossingen. Daarnaast moet het Systeem draaien in een stabiele omgeving die voorziet in een snel, eenvoudig en betrouwbaar updateproces, zonder verstoring van de Dienstverlening.</t>
  </si>
  <si>
    <t>Afnemers kunnen via de raadpleeginterface informatie vinden, (her)gebruiken, begrijpen en interpreteren, waarbij de betrouwbaarheid en toekomstbestendigheid van de ontsloten informatie zijn gewaarborgd.</t>
  </si>
  <si>
    <t>Het Systeem stelt het NHA in staat om op een transparante, flexibele en beheersbare wijze regie te voeren over de eigen data. Dit omvat volledige toegang tot de gegevens (zowel M2M als H2M), de mogelijkheid tot het inrichten en beheren van het datamodel, en het actief bewaken en verbeteren van de datakwaliteit.</t>
  </si>
  <si>
    <t xml:space="preserve">Het NHA wil een Systeem met een intuïtieve en gebruiksvriendelijke Interface waarmee Gebruikers zonder uitgebreide instructie zelfstandig kunnen werken. De raadpleeginterface voor Afnemers biedt een intuïtieve en gebruiksvriendelijke klantbeleving. </t>
  </si>
  <si>
    <t>Het NHA wil dat de CBS-oplossing ondersteuning biedt voor het integreren, toepassen en publiceren van Linked Open Data (LOD).</t>
  </si>
  <si>
    <r>
      <t>Het NHA wil een Systeem dat het mogelijk maakt om de inrichting zoveel mogelijk zelfstandig en via een grafische gebruikersinterface uit te voeren, zonder gebruik van technische talen</t>
    </r>
    <r>
      <rPr>
        <sz val="8"/>
        <color theme="1"/>
        <rFont val="Aptos"/>
        <family val="2"/>
      </rPr>
      <t>   </t>
    </r>
    <r>
      <rPr>
        <sz val="12"/>
        <color theme="1"/>
        <rFont val="Calibri"/>
        <family val="2"/>
      </rPr>
      <t>.</t>
    </r>
  </si>
  <si>
    <t>Duurzaam toegankelijk</t>
  </si>
  <si>
    <t>De use-case is niet uitgevoerd of sluit in het geheel niet aan bij de projectdoelstellingen van NHA.</t>
  </si>
  <si>
    <t>De use-case is slechts gedeeltelijk of summier uitgevoerd. De aansluiting bij de relevante projectdoelstellingen van NHA is beperkt en onvoldoende overtuigend aangetoond.</t>
  </si>
  <si>
    <t>De use-case is volledig en duidelijk uitgevoerd. De aansluiting bij de relevante projectdoelstellingen van NHA is overtuigend aangetoond. De uitvoering geeft vertrouwen dat het aangeboden CBS het gevraagde scenario ondersteunt.</t>
  </si>
  <si>
    <t>De use-case is volledig, gestructureerd en overtuigend uitgevoerd. De aansluiting bij de relevante projectdoelstellingen van NHA is optimaal en helder onderbouwd. De uitvoering geeft in hoge mate vertrouwen dat het aangeboden CBS het gevraagde scenario ondersteunt en NHA in de praktijk effectief ontzorgt.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</si>
</sst>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color theme="0"/>
      <name val="Calibri"/>
      <family val="2"/>
      <scheme val="minor"/>
    </font>
    <font>
      <sz val="8"/>
      <name val="Calibri"/>
      <family val="2"/>
      <scheme val="minor"/>
    </font>
    <font>
      <sz val="11"/>
      <color theme="9"/>
      <name val="Calibri"/>
      <family val="2"/>
      <scheme val="minor"/>
    </font>
    <font>
      <sz val="11"/>
      <name val="Calibri"/>
      <family val="2"/>
      <scheme val="minor"/>
    </font>
    <font>
      <sz val="11"/>
      <color theme="8"/>
      <name val="Calibri"/>
      <family val="2"/>
      <scheme val="minor"/>
    </font>
    <font>
      <sz val="11"/>
      <color theme="1"/>
      <name val="Calibri"/>
      <family val="2"/>
    </font>
    <font>
      <b/>
      <sz val="11"/>
      <color rgb="FF000000"/>
      <name val="Calibri"/>
      <family val="2"/>
    </font>
    <font>
      <sz val="12"/>
      <color theme="1"/>
      <name val="Aptos"/>
      <family val="2"/>
    </font>
    <font>
      <sz val="12"/>
      <color theme="1"/>
      <name val="Calibri"/>
      <family val="2"/>
    </font>
    <font>
      <sz val="8"/>
      <color theme="1"/>
      <name val="Aptos"/>
      <family val="2"/>
    </font>
    <font>
      <u/>
      <sz val="11"/>
      <color theme="1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E8E8E8"/>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74">
    <xf numFmtId="0" fontId="0" fillId="0" borderId="0" xfId="0"/>
    <xf numFmtId="0" fontId="2" fillId="0" borderId="0" xfId="0" applyFont="1" applyAlignment="1">
      <alignment horizontal="center" vertical="center"/>
    </xf>
    <xf numFmtId="49" fontId="1"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6" fillId="0" borderId="0" xfId="0" applyFont="1" applyAlignment="1">
      <alignment horizontal="center" vertical="center"/>
    </xf>
    <xf numFmtId="0" fontId="0" fillId="0" borderId="0" xfId="0" quotePrefix="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vertical="top"/>
    </xf>
    <xf numFmtId="49" fontId="1" fillId="0" borderId="0" xfId="0" applyNumberFormat="1" applyFont="1" applyAlignment="1">
      <alignment horizontal="center" vertical="top" wrapText="1"/>
    </xf>
    <xf numFmtId="0" fontId="0" fillId="0" borderId="0" xfId="0" applyAlignment="1">
      <alignment vertical="top" wrapText="1"/>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0" fillId="0" borderId="0" xfId="0" quotePrefix="1" applyAlignment="1">
      <alignment vertical="top" wrapText="1"/>
    </xf>
    <xf numFmtId="0" fontId="3" fillId="0" borderId="0" xfId="0" applyFont="1" applyAlignment="1">
      <alignment vertical="top"/>
    </xf>
    <xf numFmtId="0" fontId="3" fillId="0" borderId="0" xfId="0" applyFont="1" applyAlignment="1">
      <alignment vertical="top" wrapText="1"/>
    </xf>
    <xf numFmtId="0" fontId="9"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1" fontId="4" fillId="0" borderId="0" xfId="0" applyNumberFormat="1" applyFont="1" applyAlignment="1">
      <alignment horizontal="center" vertical="center"/>
    </xf>
    <xf numFmtId="49" fontId="2" fillId="0" borderId="0" xfId="0" applyNumberFormat="1" applyFont="1" applyAlignment="1">
      <alignment horizontal="center" vertical="top" wrapText="1"/>
    </xf>
    <xf numFmtId="0" fontId="10" fillId="0" borderId="2" xfId="0" applyFont="1" applyBorder="1" applyAlignment="1">
      <alignment horizontal="center" vertical="center" wrapText="1"/>
    </xf>
    <xf numFmtId="0" fontId="10" fillId="0" borderId="1" xfId="0" applyFont="1" applyBorder="1" applyAlignment="1">
      <alignment vertical="center" wrapText="1"/>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5"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1" fillId="0" borderId="0" xfId="0" applyFont="1"/>
    <xf numFmtId="0" fontId="2" fillId="0" borderId="0" xfId="0" applyFont="1" applyAlignment="1">
      <alignment horizontal="center"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4" fillId="0" borderId="0" xfId="0" applyFont="1" applyAlignment="1">
      <alignment horizontal="center" vertical="top"/>
    </xf>
    <xf numFmtId="0" fontId="0" fillId="0" borderId="0" xfId="0" applyAlignment="1">
      <alignment horizontal="center" vertical="top"/>
    </xf>
    <xf numFmtId="1" fontId="4" fillId="0" borderId="0" xfId="0" applyNumberFormat="1" applyFont="1" applyAlignment="1">
      <alignment horizontal="center" vertical="top"/>
    </xf>
    <xf numFmtId="0" fontId="0" fillId="0" borderId="0" xfId="0" quotePrefix="1" applyAlignment="1">
      <alignment horizontal="left" wrapText="1"/>
    </xf>
    <xf numFmtId="0" fontId="0" fillId="0" borderId="0" xfId="0" applyAlignment="1">
      <alignment horizontal="left" wrapText="1"/>
    </xf>
    <xf numFmtId="49" fontId="0" fillId="0" borderId="0" xfId="0" applyNumberFormat="1" applyAlignment="1">
      <alignment horizontal="left" wrapText="1"/>
    </xf>
    <xf numFmtId="0" fontId="0" fillId="0" borderId="1" xfId="0" applyBorder="1" applyAlignment="1">
      <alignment horizontal="left" vertical="top" wrapText="1"/>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7" fillId="0" borderId="9" xfId="0" applyFont="1" applyBorder="1" applyAlignment="1">
      <alignment horizontal="left" vertical="top" wrapText="1"/>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1" xfId="0" applyFont="1" applyFill="1" applyBorder="1" applyAlignment="1">
      <alignment horizontal="center" vertical="center"/>
    </xf>
    <xf numFmtId="0" fontId="4" fillId="2" borderId="12" xfId="0" applyFont="1" applyFill="1" applyBorder="1" applyAlignment="1">
      <alignment horizontal="left" vertical="center" wrapText="1"/>
    </xf>
    <xf numFmtId="0" fontId="13" fillId="3" borderId="13" xfId="0" applyFont="1" applyFill="1" applyBorder="1" applyAlignment="1">
      <alignment horizontal="left" vertical="center" wrapText="1" indent="1"/>
    </xf>
    <xf numFmtId="0" fontId="12" fillId="0" borderId="13" xfId="0" applyFont="1" applyBorder="1" applyAlignment="1">
      <alignment horizontal="left" vertical="center" wrapText="1" indent="1"/>
    </xf>
    <xf numFmtId="0" fontId="15" fillId="0" borderId="0" xfId="0" applyFont="1" applyAlignment="1">
      <alignment horizontal="left" vertical="center" wrapText="1"/>
    </xf>
    <xf numFmtId="0" fontId="14" fillId="0" borderId="0" xfId="0" applyFont="1" applyAlignment="1">
      <alignment horizontal="left" vertical="center" wrapText="1"/>
    </xf>
    <xf numFmtId="0" fontId="17" fillId="0" borderId="0" xfId="1" applyAlignment="1">
      <alignment vertical="center" wrapText="1"/>
    </xf>
    <xf numFmtId="0" fontId="16" fillId="0" borderId="0" xfId="0" applyFont="1" applyAlignment="1">
      <alignment vertical="center" wrapText="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3" xfId="0" applyBorder="1" applyAlignment="1">
      <alignment horizontal="left" vertical="top" wrapText="1"/>
    </xf>
    <xf numFmtId="0" fontId="0" fillId="0" borderId="16"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center" vertical="top" wrapText="1"/>
    </xf>
    <xf numFmtId="0" fontId="0" fillId="0" borderId="5" xfId="0" applyBorder="1" applyAlignment="1">
      <alignment horizontal="center" vertical="top" wrapText="1"/>
    </xf>
  </cellXfs>
  <cellStyles count="2">
    <cellStyle name="Hyperlink" xfId="1" builtinId="8"/>
    <cellStyle name="Standaard" xfId="0" builtinId="0"/>
  </cellStyles>
  <dxfs count="60">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11"/>
        <color theme="0"/>
        <name val="Calibri"/>
        <family val="2"/>
        <scheme val="minor"/>
      </font>
      <fill>
        <patternFill patternType="none">
          <fgColor indexed="64"/>
          <bgColor auto="1"/>
        </patternFill>
      </fill>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numFmt numFmtId="0" formatCode="General"/>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alignment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font>
    </dxf>
    <dxf>
      <font>
        <strike val="0"/>
        <outline val="0"/>
        <shadow val="0"/>
        <u val="none"/>
        <vertAlign val="baseline"/>
        <sz val="14"/>
        <color rgb="FF000000"/>
        <name val="Calibri"/>
        <family val="2"/>
        <scheme val="none"/>
      </font>
      <alignment horizontal="general" vertical="top" textRotation="0" indent="0" justifyLastLine="0" shrinkToFit="0" readingOrder="0"/>
    </dxf>
    <dxf>
      <fill>
        <patternFill patternType="none">
          <fgColor rgb="FF000000"/>
          <bgColor auto="1"/>
        </patternFill>
      </fill>
    </dxf>
    <dxf>
      <fill>
        <patternFill patternType="none">
          <fgColor indexed="64"/>
          <bgColor auto="1"/>
        </patternFill>
      </fill>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numFmt numFmtId="0" formatCode="General"/>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alignment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0" formatCode="@"/>
      <alignment horizontal="center" vertical="top" textRotation="0" wrapText="1" indent="0" justifyLastLine="0" shrinkToFit="0" readingOrder="0"/>
    </dxf>
    <dxf>
      <font>
        <strike val="0"/>
        <outline val="0"/>
        <shadow val="0"/>
        <u val="none"/>
        <vertAlign val="baseline"/>
        <sz val="14"/>
        <color rgb="FF000000"/>
        <name val="Calibri"/>
        <family val="2"/>
        <scheme val="none"/>
      </font>
      <alignment horizontal="general" vertical="top" textRotation="0" indent="0" justifyLastLine="0" shrinkToFit="0" readingOrder="0"/>
    </dxf>
    <dxf>
      <fill>
        <patternFill patternType="none">
          <fgColor rgb="FF000000"/>
          <bgColor auto="1"/>
        </patternFill>
      </fill>
    </dxf>
    <dxf>
      <fill>
        <patternFill patternType="none">
          <fgColor indexed="64"/>
          <bgColor auto="1"/>
        </patternFill>
      </fill>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top" textRotation="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alignment vertical="top" textRotation="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font>
    </dxf>
    <dxf>
      <font>
        <strike val="0"/>
        <outline val="0"/>
        <shadow val="0"/>
        <u val="none"/>
        <vertAlign val="baseline"/>
        <sz val="14"/>
        <color theme="1"/>
        <name val="Calibri"/>
        <family val="2"/>
        <scheme val="minor"/>
      </font>
      <alignment horizontal="general" vertical="top" textRotation="0" indent="0" justifyLastLine="0" shrinkToFit="0" readingOrder="0"/>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oordhollandsarchief.sharepoint.com/sites/AanbestedingCBS/Gedeelde%20documenten/03%20Voorbereiding/D16%20Expert%20check%20PvE/PVE_AANBESTEDNG_2.02.xlsx" TargetMode="External"/><Relationship Id="rId1" Type="http://schemas.openxmlformats.org/officeDocument/2006/relationships/externalLinkPath" Target="/sites/AanbestedingCBS/Gedeelde%20documenten/03%20Voorbereiding/D16%20Expert%20check%20PvE/PVE_AANBESTEDNG_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GJvzqbIIo0aYVcSgFpC1I8Bnvk-Yls9FsdEtS-CgwEEMKTpnx6dnT6r7qujw05Gb" itemId="01GAR726XXTEATVAGHC5GJSLNJVZPCX27V">
      <xxl21:absoluteUrl r:id="rId2"/>
    </xxl21:alternateUrls>
    <sheetNames>
      <sheetName val="Algemeen"/>
      <sheetName val="Inwinning"/>
      <sheetName val="Beheer"/>
      <sheetName val="Beschikbaarstelling"/>
      <sheetName val="Ontsluiting"/>
      <sheetName val="Migratie"/>
      <sheetName val="Analyse en interactie"/>
      <sheetName val="Security en privacy"/>
      <sheetName val="Techniek"/>
      <sheetName val="Begrippen"/>
      <sheetName val="Verwijderen uit PVE"/>
      <sheetName val="Demo in bewerking"/>
      <sheetName val="PVE OUD"/>
      <sheetName val="OUD Security en privacy NF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51E874D-CF4C-4998-8CBB-CC83C69C69AF}" name="Tabel5" displayName="Tabel5" ref="A1:J21" totalsRowCount="1" headerRowDxfId="59" dataDxfId="58" totalsRowDxfId="57">
  <autoFilter ref="A1:J20" xr:uid="{051E874D-CF4C-4998-8CBB-CC83C69C69AF}"/>
  <tableColumns count="10">
    <tableColumn id="8" xr3:uid="{AA737A3B-C8C9-413C-874A-6C148FCE39B4}" name="DERA bedrijfsfunctie" dataDxfId="56" totalsRowDxfId="55"/>
    <tableColumn id="1" xr3:uid="{C7A4CEBC-BE09-439A-9826-B15534DAB97B}" name="Use Case" totalsRowDxfId="54"/>
    <tableColumn id="2" xr3:uid="{1E716CF8-F050-4EFE-A62A-79031B4A2639}" name="Mogelijkheid" totalsRowDxfId="53"/>
    <tableColumn id="3" xr3:uid="{808289B4-4A79-4B07-A630-94DB9DE9DEE0}" name="Doelen" totalsRowDxfId="52"/>
    <tableColumn id="4" xr3:uid="{E079E8B6-5072-4675-BD0D-4FAD6D030025}" name="Beschrijving_x000a_(als Gebruiker kan ik)" dataDxfId="51" totalsRowDxfId="50"/>
    <tableColumn id="5" xr3:uid="{F2D2E9B7-61E5-48F8-8642-220F2441F71C}" name="Weging" totalsRowFunction="custom" totalsRowDxfId="49">
      <totalsRowFormula>SUM(Tabel5[Weging])</totalsRowFormula>
    </tableColumn>
    <tableColumn id="6" xr3:uid="{0B7F94CB-0598-4978-AC03-5AE62CBE350D}" name="Beoordeling door NHA" totalsRowFunction="custom" totalsRowDxfId="48">
      <totalsRowFormula>SUM(Tabel5[Beoordeling door NHA])</totalsRowFormula>
    </tableColumn>
    <tableColumn id="7" xr3:uid="{7BE26B33-AF47-4A70-9E55-173E39F4E312}" name="Score" totalsRowFunction="custom" dataDxfId="47" totalsRowDxfId="46">
      <calculatedColumnFormula>Tabel5[[#This Row],[Beoordeling door NHA]]*Tabel5[[#This Row],[Weging]]</calculatedColumnFormula>
      <totalsRowFormula>SUM(Tabel5[Score])</totalsRowFormula>
    </tableColumn>
    <tableColumn id="9" xr3:uid="{B92E7F08-2935-4BDF-BF9A-FCFFB9BEF59E}" name="Kolom1" totalsRowLabel="Totaal Toegekende Punten Beheer (max. 100)" totalsRowDxfId="45"/>
    <tableColumn id="10" xr3:uid="{5AFFEBE1-2687-4B82-8315-4EA8FD367023}" name="Kolom2" totalsRowLabel="Maximale score wordt berekend op basis van het aantal eisen welke elk een eigen weging hebben, naar mate van belangrijkheid voor NHA. Deze weging wordt vermenigvuldigt met de beoordeling per eis. De beoordeling wordt bepaald op basis van beantwoording &amp; toelichting door Deelnemer. De beoordeling leidt tot een Score door de beoordeling te vermenigvuldigen met de weging. De opgetelde score van alle eisen wordt afgezet tegen het totaal aantal te verdienen punten. Dit resulteert in een uiteindelijk aantal punten per Deelnemer. " totalsRowDxfId="4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7B57C2B-9E44-405F-A879-A29B5D5D258D}" name="Tabel57" displayName="Tabel57" ref="A1:J11" totalsRowCount="1" headerRowDxfId="43" dataDxfId="42" totalsRowDxfId="41">
  <autoFilter ref="A1:J10" xr:uid="{051E874D-CF4C-4998-8CBB-CC83C69C69AF}"/>
  <tableColumns count="10">
    <tableColumn id="8" xr3:uid="{372B5028-6357-4331-BD20-46411FA8BDAD}" name="DERA bedrijfsfunctie" dataDxfId="40" totalsRowDxfId="39"/>
    <tableColumn id="1" xr3:uid="{A21FFF5C-D71E-4247-9EFE-04D8B0D9ADBF}" name="Use Case" dataDxfId="38" totalsRowDxfId="37"/>
    <tableColumn id="2" xr3:uid="{8EB0CFA0-A992-49EC-893D-EAD963FFF01C}" name="Mogelijkheid" totalsRowDxfId="36"/>
    <tableColumn id="3" xr3:uid="{4E2509B3-00F1-475E-9691-EECD6A8A7623}" name="Doelen" dataDxfId="35" totalsRowDxfId="34">
      <calculatedColumnFormula>CONCATENATE([1]Beschikbaarstelling!$A$10)</calculatedColumnFormula>
    </tableColumn>
    <tableColumn id="4" xr3:uid="{1BD3EF98-33FB-403D-8310-EF4CD57FE6C7}" name="Beschrijving_x000a_(als Gebruiker kan ik)" dataDxfId="33" totalsRowDxfId="32"/>
    <tableColumn id="5" xr3:uid="{BF6A2D87-9C73-4CFB-A28D-C697ABA6DE27}" name="Weging" totalsRowFunction="custom" totalsRowDxfId="31">
      <totalsRowFormula>SUM(Tabel57[Weging])</totalsRowFormula>
    </tableColumn>
    <tableColumn id="6" xr3:uid="{AEE0DA57-3746-47E9-A737-EC3B4E0E2242}" name="Beoordeling door NHA" totalsRowFunction="custom" totalsRowDxfId="30">
      <totalsRowFormula>SUM(Tabel57[Beoordeling door NHA])</totalsRowFormula>
    </tableColumn>
    <tableColumn id="7" xr3:uid="{E9F1A49D-E6EC-4466-AB9F-D04D5AB1079C}" name="Score" totalsRowFunction="custom" dataDxfId="29" totalsRowDxfId="28">
      <calculatedColumnFormula>Tabel57[[#This Row],[Beoordeling door NHA]]*Tabel57[[#This Row],[Weging]]</calculatedColumnFormula>
      <totalsRowFormula>SUM(Tabel57[Score])</totalsRowFormula>
    </tableColumn>
    <tableColumn id="9" xr3:uid="{D8E01579-A3F4-4A02-9DF5-E03BEE2F14F2}" name="Kolom1" totalsRowLabel="Totaal Toegekende Punten Beschikbaarstelling (max. 100)" totalsRowDxfId="27"/>
    <tableColumn id="10" xr3:uid="{9D2CE8E1-0BA3-45F9-919F-6FCEC1DD70FE}" name="Kolom2" totalsRowLabel="Maximale score wordt berekend op basis van het aantal eisen welke elk een eigen weging hebben, naar mate van belangrijkheid voor NHA. Deze weging wordt vermenigvuldigt met de beoordeling per eis. De beoordeling wordt bepaald op basis van beantwoording &amp; toelichting door Deelnemer. De beoordeling leidt tot een Score door de beoordeling te vermenigvuldigen met de weging. De opgetelde score van alle eisen wordt afgezet tegen het totaal aantal te verdienen punten. Dit resulteert in een uiteindelijk aantal punten per Deelnemer. " totalsRowDxfId="26"/>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DEE033-4F31-442A-AB57-C25FE7AD007D}" name="Tabel5712" displayName="Tabel5712" ref="A1:J9" totalsRowCount="1" headerRowDxfId="25" dataDxfId="24" totalsRowDxfId="23">
  <autoFilter ref="A1:J8" xr:uid="{051E874D-CF4C-4998-8CBB-CC83C69C69AF}"/>
  <tableColumns count="10">
    <tableColumn id="8" xr3:uid="{F9978FA6-762A-43F9-A40B-D41E5EBE2306}" name="DERA bedrijfsfunctie" dataDxfId="22" totalsRowDxfId="21"/>
    <tableColumn id="1" xr3:uid="{B13DF69F-4799-462F-B196-8BB5DBC4394C}" name="Use Case" dataDxfId="20" totalsRowDxfId="19"/>
    <tableColumn id="2" xr3:uid="{32CFAC30-249E-4386-8884-CACDDA739CB3}" name="Mogelijkheid" totalsRowDxfId="18"/>
    <tableColumn id="3" xr3:uid="{0B4A8B9A-206A-44B2-97EC-2AE13EDCB324}" name="Doelen" dataDxfId="17" totalsRowDxfId="16">
      <calculatedColumnFormula>CONCATENATE([1]Beschikbaarstelling!$A$10)</calculatedColumnFormula>
    </tableColumn>
    <tableColumn id="4" xr3:uid="{57D56CDD-83A9-43FB-A318-4CB9D1C16F66}" name="Beschrijving_x000a_(als Gebruiker kan ik)" dataDxfId="15" totalsRowDxfId="14"/>
    <tableColumn id="5" xr3:uid="{20484F31-99C4-45EF-A7D2-D73ED14D49E2}" name="Weging" totalsRowFunction="custom" totalsRowDxfId="13">
      <totalsRowFormula>SUM(Tabel5712[Weging])</totalsRowFormula>
    </tableColumn>
    <tableColumn id="6" xr3:uid="{7A720C29-0A63-4CEA-94C6-46DE9541116C}" name="Beoordeling door NHA" totalsRowFunction="custom" totalsRowDxfId="12">
      <totalsRowFormula>SUM(Tabel5712[Beoordeling door NHA])</totalsRowFormula>
    </tableColumn>
    <tableColumn id="7" xr3:uid="{C6608095-F2FE-4E99-9275-B9BCBF05EC11}" name="Score" totalsRowFunction="custom" dataDxfId="11" totalsRowDxfId="10">
      <calculatedColumnFormula>Tabel5712[[#This Row],[Beoordeling door NHA]]*Tabel5712[[#This Row],[Weging]]</calculatedColumnFormula>
      <totalsRowFormula>SUM(Tabel5712[Score])</totalsRowFormula>
    </tableColumn>
    <tableColumn id="9" xr3:uid="{E0BBCCC1-0FA0-475D-BD20-485328043E8F}" name="Kolom1" totalsRowLabel="Totaal Toegekende Punten Ontsluiting (max. 100)" totalsRowDxfId="9"/>
    <tableColumn id="10" xr3:uid="{440B0961-7E18-47B8-939B-FA67B88A1A44}" name="Kolom2" totalsRowLabel="Maximale score wordt berekend op basis van het aantal eisen welke elk een eigen weging hebben, naar mate van belangrijkheid voor NHA. Deze weging wordt vermenigvuldigt met de beoordeling per eis. De beoordeling wordt bepaald op basis van beantwoording &amp; toelichting door Deelnemer. De beoordeling leidt tot een Score door de beoordeling te vermenigvuldigen met de weging. De opgetelde score van alle eisen wordt afgezet tegen het totaal aantal te verdienen punten. Dit resulteert in een uiteindelijk aantal punten per Deelnemer. " totalsRowDxfId="8"/>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643220-98B6-422E-8E73-5C96B0093651}" name="Tabel753" displayName="Tabel753" ref="B2:D12" totalsRowShown="0" headerRowDxfId="7" dataDxfId="5" headerRowBorderDxfId="6" tableBorderDxfId="4" totalsRowBorderDxfId="3">
  <autoFilter ref="B2:D12" xr:uid="{F4643220-98B6-422E-8E73-5C96B0093651}"/>
  <tableColumns count="3">
    <tableColumn id="1" xr3:uid="{5E3B7EAA-2C73-475B-BCFC-685D3902B96B}" name="CODE" dataDxfId="2"/>
    <tableColumn id="2" xr3:uid="{31C19C3B-04E4-498D-B43C-430739DA2144}" name="Doel" dataDxfId="1"/>
    <tableColumn id="6" xr3:uid="{FB68A7B0-65A6-4F58-9D17-092143195628}" name="Toelichting" dataDxfId="0"/>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1627-0F64-4204-BD62-C2460D36ABF7}">
  <dimension ref="B1:I61"/>
  <sheetViews>
    <sheetView tabSelected="1" workbookViewId="0">
      <selection activeCell="D3" sqref="D3:D5"/>
    </sheetView>
  </sheetViews>
  <sheetFormatPr defaultRowHeight="14.4" x14ac:dyDescent="0.3"/>
  <cols>
    <col min="1" max="1" width="2.33203125" customWidth="1"/>
    <col min="3" max="3" width="20.109375" bestFit="1" customWidth="1"/>
    <col min="4" max="4" width="32.5546875" bestFit="1" customWidth="1"/>
    <col min="5" max="5" width="22.88671875" bestFit="1" customWidth="1"/>
    <col min="6" max="6" width="44.5546875" bestFit="1" customWidth="1"/>
    <col min="7" max="7" width="45.88671875" customWidth="1"/>
    <col min="9" max="9" width="54" customWidth="1"/>
  </cols>
  <sheetData>
    <row r="1" spans="2:9" ht="11.25" customHeight="1" thickBot="1" x14ac:dyDescent="0.35"/>
    <row r="2" spans="2:9" ht="15" thickBot="1" x14ac:dyDescent="0.35">
      <c r="B2" s="45" t="s">
        <v>0</v>
      </c>
      <c r="C2" s="46" t="s">
        <v>142</v>
      </c>
      <c r="D2" s="46" t="s">
        <v>2</v>
      </c>
      <c r="E2" s="46" t="s">
        <v>3</v>
      </c>
      <c r="F2" s="47" t="s">
        <v>4</v>
      </c>
      <c r="G2" s="47" t="s">
        <v>5</v>
      </c>
      <c r="H2" s="47" t="s">
        <v>6</v>
      </c>
      <c r="I2" s="48" t="s">
        <v>7</v>
      </c>
    </row>
    <row r="3" spans="2:9" ht="45" customHeight="1" x14ac:dyDescent="0.3">
      <c r="B3" s="55" t="s">
        <v>10</v>
      </c>
      <c r="C3" s="65" t="s">
        <v>11</v>
      </c>
      <c r="D3" s="61" t="s">
        <v>12</v>
      </c>
      <c r="E3" s="61" t="s">
        <v>13</v>
      </c>
      <c r="F3" s="61" t="s">
        <v>13</v>
      </c>
      <c r="G3" s="61" t="s">
        <v>174</v>
      </c>
      <c r="H3" s="72" t="s">
        <v>198</v>
      </c>
      <c r="I3" s="56" t="s">
        <v>175</v>
      </c>
    </row>
    <row r="4" spans="2:9" ht="43.2" x14ac:dyDescent="0.3">
      <c r="B4" s="57">
        <v>2</v>
      </c>
      <c r="C4" s="66"/>
      <c r="D4" s="62"/>
      <c r="E4" s="62"/>
      <c r="F4" s="62"/>
      <c r="G4" s="62"/>
      <c r="H4" s="68"/>
      <c r="I4" s="58" t="s">
        <v>176</v>
      </c>
    </row>
    <row r="5" spans="2:9" ht="57.6" x14ac:dyDescent="0.3">
      <c r="B5" s="57">
        <v>3</v>
      </c>
      <c r="C5" s="66"/>
      <c r="D5" s="62"/>
      <c r="E5" s="62"/>
      <c r="F5" s="62"/>
      <c r="G5" s="62"/>
      <c r="H5" s="73"/>
      <c r="I5" s="58" t="s">
        <v>177</v>
      </c>
    </row>
    <row r="6" spans="2:9" ht="57.6" x14ac:dyDescent="0.3">
      <c r="B6" s="57">
        <v>4</v>
      </c>
      <c r="C6" s="64"/>
      <c r="D6" s="41" t="s">
        <v>12</v>
      </c>
      <c r="E6" s="41" t="s">
        <v>15</v>
      </c>
      <c r="F6" s="41" t="s">
        <v>15</v>
      </c>
      <c r="G6" s="41" t="s">
        <v>178</v>
      </c>
      <c r="H6" s="41" t="s">
        <v>198</v>
      </c>
      <c r="I6" s="58" t="s">
        <v>179</v>
      </c>
    </row>
    <row r="7" spans="2:9" ht="30" customHeight="1" x14ac:dyDescent="0.3">
      <c r="B7" s="57">
        <v>5</v>
      </c>
      <c r="C7" s="63" t="s">
        <v>17</v>
      </c>
      <c r="D7" s="62" t="s">
        <v>18</v>
      </c>
      <c r="E7" s="62" t="s">
        <v>19</v>
      </c>
      <c r="F7" s="62" t="s">
        <v>19</v>
      </c>
      <c r="G7" s="62" t="s">
        <v>162</v>
      </c>
      <c r="H7" s="67" t="s">
        <v>199</v>
      </c>
      <c r="I7" s="58" t="s">
        <v>20</v>
      </c>
    </row>
    <row r="8" spans="2:9" ht="28.8" x14ac:dyDescent="0.3">
      <c r="B8" s="57">
        <v>6</v>
      </c>
      <c r="C8" s="66"/>
      <c r="D8" s="62"/>
      <c r="E8" s="62"/>
      <c r="F8" s="62"/>
      <c r="G8" s="62"/>
      <c r="H8" s="68"/>
      <c r="I8" s="58" t="s">
        <v>144</v>
      </c>
    </row>
    <row r="9" spans="2:9" ht="43.2" x14ac:dyDescent="0.3">
      <c r="B9" s="57">
        <v>7</v>
      </c>
      <c r="C9" s="66"/>
      <c r="D9" s="62"/>
      <c r="E9" s="62"/>
      <c r="F9" s="62"/>
      <c r="G9" s="62"/>
      <c r="H9" s="68"/>
      <c r="I9" s="58" t="s">
        <v>146</v>
      </c>
    </row>
    <row r="10" spans="2:9" ht="28.8" x14ac:dyDescent="0.3">
      <c r="B10" s="57">
        <v>8</v>
      </c>
      <c r="C10" s="66"/>
      <c r="D10" s="62"/>
      <c r="E10" s="62"/>
      <c r="F10" s="62"/>
      <c r="G10" s="62"/>
      <c r="H10" s="68"/>
      <c r="I10" s="58" t="s">
        <v>147</v>
      </c>
    </row>
    <row r="11" spans="2:9" ht="43.2" x14ac:dyDescent="0.3">
      <c r="B11" s="57">
        <v>9</v>
      </c>
      <c r="C11" s="66"/>
      <c r="D11" s="62"/>
      <c r="E11" s="62"/>
      <c r="F11" s="62"/>
      <c r="G11" s="62"/>
      <c r="H11" s="68"/>
      <c r="I11" s="58" t="s">
        <v>148</v>
      </c>
    </row>
    <row r="12" spans="2:9" ht="28.8" x14ac:dyDescent="0.3">
      <c r="B12" s="57">
        <v>10</v>
      </c>
      <c r="C12" s="66"/>
      <c r="D12" s="62"/>
      <c r="E12" s="62"/>
      <c r="F12" s="62"/>
      <c r="G12" s="62"/>
      <c r="H12" s="68"/>
      <c r="I12" s="58" t="s">
        <v>200</v>
      </c>
    </row>
    <row r="13" spans="2:9" ht="28.8" x14ac:dyDescent="0.3">
      <c r="B13" s="57">
        <v>11</v>
      </c>
      <c r="C13" s="66"/>
      <c r="D13" s="62"/>
      <c r="E13" s="62"/>
      <c r="F13" s="62"/>
      <c r="G13" s="62"/>
      <c r="H13" s="68"/>
      <c r="I13" s="58" t="s">
        <v>149</v>
      </c>
    </row>
    <row r="14" spans="2:9" ht="28.8" x14ac:dyDescent="0.3">
      <c r="B14" s="57">
        <v>12</v>
      </c>
      <c r="C14" s="66"/>
      <c r="D14" s="62"/>
      <c r="E14" s="62"/>
      <c r="F14" s="62"/>
      <c r="G14" s="62"/>
      <c r="H14" s="68"/>
      <c r="I14" s="58" t="s">
        <v>150</v>
      </c>
    </row>
    <row r="15" spans="2:9" ht="28.8" x14ac:dyDescent="0.3">
      <c r="B15" s="57">
        <v>13</v>
      </c>
      <c r="C15" s="66"/>
      <c r="D15" s="62"/>
      <c r="E15" s="62"/>
      <c r="F15" s="62"/>
      <c r="G15" s="62"/>
      <c r="H15" s="68"/>
      <c r="I15" s="58" t="s">
        <v>163</v>
      </c>
    </row>
    <row r="16" spans="2:9" ht="28.8" x14ac:dyDescent="0.3">
      <c r="B16" s="57">
        <v>14</v>
      </c>
      <c r="C16" s="66"/>
      <c r="D16" s="62"/>
      <c r="E16" s="62"/>
      <c r="F16" s="62"/>
      <c r="G16" s="62"/>
      <c r="H16" s="73"/>
      <c r="I16" s="58" t="s">
        <v>151</v>
      </c>
    </row>
    <row r="17" spans="2:9" ht="45" customHeight="1" x14ac:dyDescent="0.3">
      <c r="B17" s="57">
        <v>15</v>
      </c>
      <c r="C17" s="66"/>
      <c r="D17" s="62" t="s">
        <v>18</v>
      </c>
      <c r="E17" s="62" t="s">
        <v>21</v>
      </c>
      <c r="F17" s="62" t="s">
        <v>22</v>
      </c>
      <c r="G17" s="62" t="s">
        <v>152</v>
      </c>
      <c r="H17" s="67" t="s">
        <v>199</v>
      </c>
      <c r="I17" s="58" t="s">
        <v>153</v>
      </c>
    </row>
    <row r="18" spans="2:9" ht="28.8" x14ac:dyDescent="0.3">
      <c r="B18" s="57">
        <v>16</v>
      </c>
      <c r="C18" s="66"/>
      <c r="D18" s="62"/>
      <c r="E18" s="62"/>
      <c r="F18" s="62"/>
      <c r="G18" s="62"/>
      <c r="H18" s="68"/>
      <c r="I18" s="58" t="s">
        <v>23</v>
      </c>
    </row>
    <row r="19" spans="2:9" x14ac:dyDescent="0.3">
      <c r="B19" s="57">
        <v>17</v>
      </c>
      <c r="C19" s="66"/>
      <c r="D19" s="62"/>
      <c r="E19" s="62"/>
      <c r="F19" s="62"/>
      <c r="G19" s="62"/>
      <c r="H19" s="73"/>
      <c r="I19" s="58" t="s">
        <v>24</v>
      </c>
    </row>
    <row r="20" spans="2:9" ht="60" customHeight="1" x14ac:dyDescent="0.3">
      <c r="B20" s="57">
        <v>18</v>
      </c>
      <c r="C20" s="66"/>
      <c r="D20" s="63" t="s">
        <v>25</v>
      </c>
      <c r="E20" s="62" t="s">
        <v>26</v>
      </c>
      <c r="F20" s="62" t="s">
        <v>27</v>
      </c>
      <c r="G20" s="62" t="s">
        <v>164</v>
      </c>
      <c r="H20" s="67" t="s">
        <v>28</v>
      </c>
      <c r="I20" s="58" t="s">
        <v>165</v>
      </c>
    </row>
    <row r="21" spans="2:9" ht="28.8" x14ac:dyDescent="0.3">
      <c r="B21" s="57">
        <v>19</v>
      </c>
      <c r="C21" s="66"/>
      <c r="D21" s="66"/>
      <c r="E21" s="62"/>
      <c r="F21" s="62"/>
      <c r="G21" s="62"/>
      <c r="H21" s="68"/>
      <c r="I21" s="58" t="s">
        <v>29</v>
      </c>
    </row>
    <row r="22" spans="2:9" ht="43.2" x14ac:dyDescent="0.3">
      <c r="B22" s="57">
        <v>20</v>
      </c>
      <c r="C22" s="66"/>
      <c r="D22" s="66"/>
      <c r="E22" s="62"/>
      <c r="F22" s="62"/>
      <c r="G22" s="62"/>
      <c r="H22" s="68"/>
      <c r="I22" s="58" t="s">
        <v>191</v>
      </c>
    </row>
    <row r="23" spans="2:9" ht="43.2" x14ac:dyDescent="0.3">
      <c r="B23" s="57">
        <v>21</v>
      </c>
      <c r="C23" s="66"/>
      <c r="D23" s="66"/>
      <c r="E23" s="62"/>
      <c r="F23" s="62"/>
      <c r="G23" s="62"/>
      <c r="H23" s="73"/>
      <c r="I23" s="58" t="s">
        <v>186</v>
      </c>
    </row>
    <row r="24" spans="2:9" ht="45" customHeight="1" x14ac:dyDescent="0.3">
      <c r="B24" s="57">
        <v>22</v>
      </c>
      <c r="C24" s="66"/>
      <c r="D24" s="66"/>
      <c r="E24" s="63" t="s">
        <v>26</v>
      </c>
      <c r="F24" s="63" t="s">
        <v>30</v>
      </c>
      <c r="G24" s="63" t="s">
        <v>166</v>
      </c>
      <c r="H24" s="67" t="s">
        <v>28</v>
      </c>
      <c r="I24" s="58" t="s">
        <v>167</v>
      </c>
    </row>
    <row r="25" spans="2:9" ht="43.2" x14ac:dyDescent="0.3">
      <c r="B25" s="57">
        <v>23</v>
      </c>
      <c r="C25" s="66"/>
      <c r="D25" s="66"/>
      <c r="E25" s="66"/>
      <c r="F25" s="66"/>
      <c r="G25" s="66"/>
      <c r="H25" s="68"/>
      <c r="I25" s="58" t="s">
        <v>168</v>
      </c>
    </row>
    <row r="26" spans="2:9" ht="43.2" x14ac:dyDescent="0.3">
      <c r="B26" s="57">
        <v>24</v>
      </c>
      <c r="C26" s="66"/>
      <c r="D26" s="66"/>
      <c r="E26" s="66"/>
      <c r="F26" s="66"/>
      <c r="G26" s="66"/>
      <c r="H26" s="68"/>
      <c r="I26" s="58" t="s">
        <v>192</v>
      </c>
    </row>
    <row r="27" spans="2:9" ht="43.2" x14ac:dyDescent="0.3">
      <c r="B27" s="57">
        <v>25</v>
      </c>
      <c r="C27" s="66"/>
      <c r="D27" s="64"/>
      <c r="E27" s="64"/>
      <c r="F27" s="64"/>
      <c r="G27" s="64"/>
      <c r="H27" s="73"/>
      <c r="I27" s="58" t="s">
        <v>169</v>
      </c>
    </row>
    <row r="28" spans="2:9" ht="45" customHeight="1" x14ac:dyDescent="0.3">
      <c r="B28" s="57">
        <v>26</v>
      </c>
      <c r="C28" s="66"/>
      <c r="D28" s="63" t="s">
        <v>31</v>
      </c>
      <c r="E28" s="63" t="s">
        <v>193</v>
      </c>
      <c r="F28" s="63" t="s">
        <v>194</v>
      </c>
      <c r="G28" s="63" t="s">
        <v>195</v>
      </c>
      <c r="H28" s="67" t="s">
        <v>16</v>
      </c>
      <c r="I28" s="58" t="s">
        <v>196</v>
      </c>
    </row>
    <row r="29" spans="2:9" ht="28.8" x14ac:dyDescent="0.3">
      <c r="B29" s="57">
        <v>27</v>
      </c>
      <c r="C29" s="66"/>
      <c r="D29" s="64"/>
      <c r="E29" s="64"/>
      <c r="F29" s="64"/>
      <c r="G29" s="64"/>
      <c r="H29" s="73"/>
      <c r="I29" s="58" t="s">
        <v>197</v>
      </c>
    </row>
    <row r="30" spans="2:9" ht="30" customHeight="1" x14ac:dyDescent="0.3">
      <c r="B30" s="57">
        <v>28</v>
      </c>
      <c r="C30" s="66"/>
      <c r="D30" s="62" t="s">
        <v>25</v>
      </c>
      <c r="E30" s="62" t="s">
        <v>7</v>
      </c>
      <c r="F30" s="62" t="s">
        <v>32</v>
      </c>
      <c r="G30" s="62" t="s">
        <v>201</v>
      </c>
      <c r="H30" s="67" t="s">
        <v>202</v>
      </c>
      <c r="I30" s="58" t="s">
        <v>170</v>
      </c>
    </row>
    <row r="31" spans="2:9" x14ac:dyDescent="0.3">
      <c r="B31" s="57">
        <v>29</v>
      </c>
      <c r="C31" s="66"/>
      <c r="D31" s="62"/>
      <c r="E31" s="62"/>
      <c r="F31" s="62"/>
      <c r="G31" s="62"/>
      <c r="H31" s="68"/>
      <c r="I31" s="58" t="s">
        <v>143</v>
      </c>
    </row>
    <row r="32" spans="2:9" ht="28.8" x14ac:dyDescent="0.3">
      <c r="B32" s="57">
        <v>30</v>
      </c>
      <c r="C32" s="66"/>
      <c r="D32" s="62"/>
      <c r="E32" s="62"/>
      <c r="F32" s="62"/>
      <c r="G32" s="62"/>
      <c r="H32" s="73"/>
      <c r="I32" s="58" t="s">
        <v>171</v>
      </c>
    </row>
    <row r="33" spans="2:9" ht="30" customHeight="1" x14ac:dyDescent="0.3">
      <c r="B33" s="57">
        <v>31</v>
      </c>
      <c r="C33" s="66"/>
      <c r="D33" s="62" t="s">
        <v>25</v>
      </c>
      <c r="E33" s="62" t="s">
        <v>7</v>
      </c>
      <c r="F33" s="62" t="s">
        <v>33</v>
      </c>
      <c r="G33" s="62" t="s">
        <v>172</v>
      </c>
      <c r="H33" s="67" t="s">
        <v>14</v>
      </c>
      <c r="I33" s="58" t="s">
        <v>34</v>
      </c>
    </row>
    <row r="34" spans="2:9" ht="47.25" customHeight="1" x14ac:dyDescent="0.3">
      <c r="B34" s="57">
        <v>32</v>
      </c>
      <c r="C34" s="64"/>
      <c r="D34" s="62"/>
      <c r="E34" s="62"/>
      <c r="F34" s="62"/>
      <c r="G34" s="62"/>
      <c r="H34" s="73"/>
      <c r="I34" s="58" t="s">
        <v>180</v>
      </c>
    </row>
    <row r="35" spans="2:9" ht="45" customHeight="1" x14ac:dyDescent="0.3">
      <c r="B35" s="57">
        <v>33</v>
      </c>
      <c r="C35" s="62" t="s">
        <v>35</v>
      </c>
      <c r="D35" s="62" t="s">
        <v>36</v>
      </c>
      <c r="E35" s="62" t="s">
        <v>37</v>
      </c>
      <c r="F35" s="62" t="s">
        <v>38</v>
      </c>
      <c r="G35" s="62" t="s">
        <v>189</v>
      </c>
      <c r="H35" s="67" t="s">
        <v>203</v>
      </c>
      <c r="I35" s="58" t="s">
        <v>39</v>
      </c>
    </row>
    <row r="36" spans="2:9" ht="28.8" x14ac:dyDescent="0.3">
      <c r="B36" s="57">
        <v>34</v>
      </c>
      <c r="C36" s="62"/>
      <c r="D36" s="62"/>
      <c r="E36" s="62"/>
      <c r="F36" s="62"/>
      <c r="G36" s="62"/>
      <c r="H36" s="68"/>
      <c r="I36" s="58" t="s">
        <v>190</v>
      </c>
    </row>
    <row r="37" spans="2:9" ht="28.8" x14ac:dyDescent="0.3">
      <c r="B37" s="57">
        <v>35</v>
      </c>
      <c r="C37" s="62"/>
      <c r="D37" s="62"/>
      <c r="E37" s="62"/>
      <c r="F37" s="62"/>
      <c r="G37" s="62"/>
      <c r="H37" s="68"/>
      <c r="I37" s="58" t="s">
        <v>40</v>
      </c>
    </row>
    <row r="38" spans="2:9" ht="28.8" x14ac:dyDescent="0.3">
      <c r="B38" s="57">
        <v>36</v>
      </c>
      <c r="C38" s="62"/>
      <c r="D38" s="62"/>
      <c r="E38" s="62"/>
      <c r="F38" s="62"/>
      <c r="G38" s="62"/>
      <c r="H38" s="73"/>
      <c r="I38" s="58" t="s">
        <v>154</v>
      </c>
    </row>
    <row r="39" spans="2:9" ht="30" customHeight="1" x14ac:dyDescent="0.3">
      <c r="B39" s="57">
        <v>37</v>
      </c>
      <c r="C39" s="63" t="s">
        <v>35</v>
      </c>
      <c r="D39" s="62" t="s">
        <v>36</v>
      </c>
      <c r="E39" s="62" t="s">
        <v>41</v>
      </c>
      <c r="F39" s="62" t="s">
        <v>181</v>
      </c>
      <c r="G39" s="62" t="s">
        <v>182</v>
      </c>
      <c r="H39" s="67" t="s">
        <v>204</v>
      </c>
      <c r="I39" s="58" t="s">
        <v>183</v>
      </c>
    </row>
    <row r="40" spans="2:9" ht="28.8" x14ac:dyDescent="0.3">
      <c r="B40" s="57">
        <v>38</v>
      </c>
      <c r="C40" s="66"/>
      <c r="D40" s="62"/>
      <c r="E40" s="62"/>
      <c r="F40" s="62"/>
      <c r="G40" s="62"/>
      <c r="H40" s="68"/>
      <c r="I40" s="58" t="s">
        <v>184</v>
      </c>
    </row>
    <row r="41" spans="2:9" ht="28.8" x14ac:dyDescent="0.3">
      <c r="B41" s="57">
        <v>39</v>
      </c>
      <c r="C41" s="66"/>
      <c r="D41" s="62"/>
      <c r="E41" s="62"/>
      <c r="F41" s="62"/>
      <c r="G41" s="62"/>
      <c r="H41" s="73"/>
      <c r="I41" s="58" t="s">
        <v>185</v>
      </c>
    </row>
    <row r="42" spans="2:9" ht="30" customHeight="1" x14ac:dyDescent="0.3">
      <c r="B42" s="57">
        <v>40</v>
      </c>
      <c r="C42" s="66"/>
      <c r="D42" s="63" t="s">
        <v>42</v>
      </c>
      <c r="E42" s="63" t="s">
        <v>187</v>
      </c>
      <c r="F42" s="63" t="s">
        <v>187</v>
      </c>
      <c r="G42" s="62" t="s">
        <v>43</v>
      </c>
      <c r="H42" s="67" t="s">
        <v>205</v>
      </c>
      <c r="I42" s="58" t="s">
        <v>173</v>
      </c>
    </row>
    <row r="43" spans="2:9" ht="28.8" x14ac:dyDescent="0.3">
      <c r="B43" s="57">
        <v>41</v>
      </c>
      <c r="C43" s="66"/>
      <c r="D43" s="66"/>
      <c r="E43" s="66"/>
      <c r="F43" s="66"/>
      <c r="G43" s="62"/>
      <c r="H43" s="68"/>
      <c r="I43" s="58" t="s">
        <v>155</v>
      </c>
    </row>
    <row r="44" spans="2:9" x14ac:dyDescent="0.3">
      <c r="B44" s="57">
        <v>42</v>
      </c>
      <c r="C44" s="64"/>
      <c r="D44" s="64"/>
      <c r="E44" s="64"/>
      <c r="F44" s="64"/>
      <c r="G44" s="62"/>
      <c r="H44" s="73"/>
      <c r="I44" s="58" t="s">
        <v>188</v>
      </c>
    </row>
    <row r="45" spans="2:9" ht="30" customHeight="1" x14ac:dyDescent="0.3">
      <c r="B45" s="57">
        <v>43</v>
      </c>
      <c r="C45" s="63" t="s">
        <v>44</v>
      </c>
      <c r="D45" s="63" t="s">
        <v>45</v>
      </c>
      <c r="E45" s="63" t="s">
        <v>46</v>
      </c>
      <c r="F45" s="63" t="s">
        <v>47</v>
      </c>
      <c r="G45" s="62" t="s">
        <v>156</v>
      </c>
      <c r="H45" s="67" t="s">
        <v>206</v>
      </c>
      <c r="I45" s="58" t="s">
        <v>48</v>
      </c>
    </row>
    <row r="46" spans="2:9" ht="28.8" x14ac:dyDescent="0.3">
      <c r="B46" s="57">
        <v>44</v>
      </c>
      <c r="C46" s="66"/>
      <c r="D46" s="66"/>
      <c r="E46" s="66"/>
      <c r="F46" s="66"/>
      <c r="G46" s="62"/>
      <c r="H46" s="68"/>
      <c r="I46" s="58" t="s">
        <v>49</v>
      </c>
    </row>
    <row r="47" spans="2:9" ht="28.8" x14ac:dyDescent="0.3">
      <c r="B47" s="57">
        <v>45</v>
      </c>
      <c r="C47" s="66"/>
      <c r="D47" s="66"/>
      <c r="E47" s="64"/>
      <c r="F47" s="64"/>
      <c r="G47" s="62"/>
      <c r="H47" s="73"/>
      <c r="I47" s="58" t="s">
        <v>50</v>
      </c>
    </row>
    <row r="48" spans="2:9" ht="30" customHeight="1" x14ac:dyDescent="0.3">
      <c r="B48" s="57">
        <v>46</v>
      </c>
      <c r="C48" s="66"/>
      <c r="D48" s="66"/>
      <c r="E48" s="62" t="s">
        <v>51</v>
      </c>
      <c r="F48" s="62" t="s">
        <v>52</v>
      </c>
      <c r="G48" s="62" t="s">
        <v>53</v>
      </c>
      <c r="H48" s="67" t="s">
        <v>206</v>
      </c>
      <c r="I48" s="58" t="s">
        <v>54</v>
      </c>
    </row>
    <row r="49" spans="2:9" ht="28.8" x14ac:dyDescent="0.3">
      <c r="B49" s="57">
        <v>47</v>
      </c>
      <c r="C49" s="66"/>
      <c r="D49" s="66"/>
      <c r="E49" s="62"/>
      <c r="F49" s="62"/>
      <c r="G49" s="62"/>
      <c r="H49" s="73"/>
      <c r="I49" s="58" t="s">
        <v>55</v>
      </c>
    </row>
    <row r="50" spans="2:9" ht="30" customHeight="1" x14ac:dyDescent="0.3">
      <c r="B50" s="57">
        <v>48</v>
      </c>
      <c r="C50" s="66"/>
      <c r="D50" s="66"/>
      <c r="E50" s="41" t="s">
        <v>56</v>
      </c>
      <c r="F50" s="63" t="s">
        <v>57</v>
      </c>
      <c r="G50" s="62" t="s">
        <v>157</v>
      </c>
      <c r="H50" s="67" t="s">
        <v>205</v>
      </c>
      <c r="I50" s="58" t="s">
        <v>59</v>
      </c>
    </row>
    <row r="51" spans="2:9" ht="30" customHeight="1" x14ac:dyDescent="0.3">
      <c r="B51" s="57">
        <v>49</v>
      </c>
      <c r="C51" s="66"/>
      <c r="D51" s="66"/>
      <c r="E51" s="63" t="s">
        <v>46</v>
      </c>
      <c r="F51" s="66"/>
      <c r="G51" s="62"/>
      <c r="H51" s="68"/>
      <c r="I51" s="58" t="s">
        <v>60</v>
      </c>
    </row>
    <row r="52" spans="2:9" ht="28.8" x14ac:dyDescent="0.3">
      <c r="B52" s="57">
        <v>50</v>
      </c>
      <c r="C52" s="66"/>
      <c r="D52" s="66"/>
      <c r="E52" s="66"/>
      <c r="F52" s="66"/>
      <c r="G52" s="62"/>
      <c r="H52" s="68"/>
      <c r="I52" s="58" t="s">
        <v>145</v>
      </c>
    </row>
    <row r="53" spans="2:9" ht="43.2" x14ac:dyDescent="0.3">
      <c r="B53" s="57">
        <v>51</v>
      </c>
      <c r="C53" s="66"/>
      <c r="D53" s="66"/>
      <c r="E53" s="66"/>
      <c r="F53" s="66"/>
      <c r="G53" s="62"/>
      <c r="H53" s="68"/>
      <c r="I53" s="58" t="s">
        <v>61</v>
      </c>
    </row>
    <row r="54" spans="2:9" ht="28.8" x14ac:dyDescent="0.3">
      <c r="B54" s="57">
        <v>52</v>
      </c>
      <c r="C54" s="66"/>
      <c r="D54" s="66"/>
      <c r="E54" s="66"/>
      <c r="F54" s="66"/>
      <c r="G54" s="62"/>
      <c r="H54" s="68"/>
      <c r="I54" s="58" t="s">
        <v>62</v>
      </c>
    </row>
    <row r="55" spans="2:9" ht="28.8" x14ac:dyDescent="0.3">
      <c r="B55" s="57">
        <v>53</v>
      </c>
      <c r="C55" s="66"/>
      <c r="D55" s="66"/>
      <c r="E55" s="66"/>
      <c r="F55" s="66"/>
      <c r="G55" s="62"/>
      <c r="H55" s="68"/>
      <c r="I55" s="58" t="s">
        <v>158</v>
      </c>
    </row>
    <row r="56" spans="2:9" x14ac:dyDescent="0.3">
      <c r="B56" s="57">
        <v>54</v>
      </c>
      <c r="C56" s="66"/>
      <c r="D56" s="66"/>
      <c r="E56" s="64"/>
      <c r="F56" s="66"/>
      <c r="G56" s="62"/>
      <c r="H56" s="68"/>
      <c r="I56" s="58" t="s">
        <v>63</v>
      </c>
    </row>
    <row r="57" spans="2:9" x14ac:dyDescent="0.3">
      <c r="B57" s="57">
        <v>55</v>
      </c>
      <c r="C57" s="66"/>
      <c r="D57" s="66"/>
      <c r="E57" s="41" t="s">
        <v>56</v>
      </c>
      <c r="F57" s="66"/>
      <c r="G57" s="62"/>
      <c r="H57" s="68"/>
      <c r="I57" s="58" t="s">
        <v>64</v>
      </c>
    </row>
    <row r="58" spans="2:9" ht="28.8" x14ac:dyDescent="0.3">
      <c r="B58" s="57">
        <v>56</v>
      </c>
      <c r="C58" s="66"/>
      <c r="D58" s="66"/>
      <c r="E58" s="41" t="s">
        <v>46</v>
      </c>
      <c r="F58" s="64"/>
      <c r="G58" s="62"/>
      <c r="H58" s="73"/>
      <c r="I58" s="58" t="s">
        <v>159</v>
      </c>
    </row>
    <row r="59" spans="2:9" ht="45" customHeight="1" x14ac:dyDescent="0.3">
      <c r="B59" s="57">
        <v>57</v>
      </c>
      <c r="C59" s="66"/>
      <c r="D59" s="66"/>
      <c r="E59" s="67" t="s">
        <v>65</v>
      </c>
      <c r="F59" s="62" t="s">
        <v>160</v>
      </c>
      <c r="G59" s="62" t="s">
        <v>161</v>
      </c>
      <c r="H59" s="67" t="s">
        <v>205</v>
      </c>
      <c r="I59" s="58" t="s">
        <v>67</v>
      </c>
    </row>
    <row r="60" spans="2:9" ht="28.8" x14ac:dyDescent="0.3">
      <c r="B60" s="57">
        <v>58</v>
      </c>
      <c r="C60" s="66"/>
      <c r="D60" s="66"/>
      <c r="E60" s="68"/>
      <c r="F60" s="62"/>
      <c r="G60" s="62"/>
      <c r="H60" s="68"/>
      <c r="I60" s="58" t="s">
        <v>68</v>
      </c>
    </row>
    <row r="61" spans="2:9" ht="29.4" thickBot="1" x14ac:dyDescent="0.35">
      <c r="B61" s="59">
        <v>59</v>
      </c>
      <c r="C61" s="71"/>
      <c r="D61" s="71"/>
      <c r="E61" s="69"/>
      <c r="F61" s="70"/>
      <c r="G61" s="70"/>
      <c r="H61" s="69"/>
      <c r="I61" s="60" t="s">
        <v>69</v>
      </c>
    </row>
  </sheetData>
  <mergeCells count="76">
    <mergeCell ref="H42:H44"/>
    <mergeCell ref="H45:H47"/>
    <mergeCell ref="H48:H49"/>
    <mergeCell ref="H50:H58"/>
    <mergeCell ref="H59:H61"/>
    <mergeCell ref="H30:H32"/>
    <mergeCell ref="H33:H34"/>
    <mergeCell ref="H24:H27"/>
    <mergeCell ref="H35:H38"/>
    <mergeCell ref="H39:H41"/>
    <mergeCell ref="H3:H5"/>
    <mergeCell ref="H7:H16"/>
    <mergeCell ref="H17:H19"/>
    <mergeCell ref="H20:H23"/>
    <mergeCell ref="H28:H29"/>
    <mergeCell ref="E51:E56"/>
    <mergeCell ref="E59:E61"/>
    <mergeCell ref="F59:F61"/>
    <mergeCell ref="G59:G61"/>
    <mergeCell ref="C45:C61"/>
    <mergeCell ref="D45:D61"/>
    <mergeCell ref="E45:E47"/>
    <mergeCell ref="F45:F47"/>
    <mergeCell ref="G45:G47"/>
    <mergeCell ref="E48:E49"/>
    <mergeCell ref="F48:F49"/>
    <mergeCell ref="G48:G49"/>
    <mergeCell ref="F50:F58"/>
    <mergeCell ref="G50:G58"/>
    <mergeCell ref="C39:C44"/>
    <mergeCell ref="D39:D41"/>
    <mergeCell ref="E39:E41"/>
    <mergeCell ref="F39:F41"/>
    <mergeCell ref="G39:G41"/>
    <mergeCell ref="D42:D44"/>
    <mergeCell ref="E42:E44"/>
    <mergeCell ref="F42:F44"/>
    <mergeCell ref="G42:G44"/>
    <mergeCell ref="F33:F34"/>
    <mergeCell ref="G33:G34"/>
    <mergeCell ref="D30:D32"/>
    <mergeCell ref="E30:E32"/>
    <mergeCell ref="F30:F32"/>
    <mergeCell ref="G30:G32"/>
    <mergeCell ref="G24:G27"/>
    <mergeCell ref="C35:C38"/>
    <mergeCell ref="D35:D38"/>
    <mergeCell ref="E35:E38"/>
    <mergeCell ref="F35:F38"/>
    <mergeCell ref="G35:G38"/>
    <mergeCell ref="C7:C34"/>
    <mergeCell ref="D7:D16"/>
    <mergeCell ref="E7:E16"/>
    <mergeCell ref="F7:F16"/>
    <mergeCell ref="G7:G16"/>
    <mergeCell ref="E28:E29"/>
    <mergeCell ref="F28:F29"/>
    <mergeCell ref="G28:G29"/>
    <mergeCell ref="D33:D34"/>
    <mergeCell ref="E33:E34"/>
    <mergeCell ref="G3:G5"/>
    <mergeCell ref="D28:D29"/>
    <mergeCell ref="C3:C6"/>
    <mergeCell ref="D3:D5"/>
    <mergeCell ref="E3:E5"/>
    <mergeCell ref="F3:F5"/>
    <mergeCell ref="D17:D19"/>
    <mergeCell ref="E17:E19"/>
    <mergeCell ref="F17:F19"/>
    <mergeCell ref="G17:G19"/>
    <mergeCell ref="D20:D27"/>
    <mergeCell ref="E20:E23"/>
    <mergeCell ref="F20:F23"/>
    <mergeCell ref="G20:G23"/>
    <mergeCell ref="E24:E27"/>
    <mergeCell ref="F24:F27"/>
  </mergeCells>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85E8-6C78-4C9C-AD84-6CBDECA5DF82}">
  <sheetPr>
    <tabColor theme="9"/>
  </sheetPr>
  <dimension ref="A1:J24"/>
  <sheetViews>
    <sheetView topLeftCell="A14" zoomScale="85" zoomScaleNormal="85" workbookViewId="0">
      <selection activeCell="B4" sqref="A2:J20"/>
    </sheetView>
  </sheetViews>
  <sheetFormatPr defaultRowHeight="14.4" x14ac:dyDescent="0.3"/>
  <cols>
    <col min="1" max="2" width="53.44140625" customWidth="1"/>
    <col min="4" max="4" width="27" bestFit="1" customWidth="1"/>
    <col min="5" max="5" width="11.5546875" customWidth="1"/>
    <col min="6" max="6" width="58.44140625" style="11" customWidth="1"/>
    <col min="7" max="7" width="11.109375" customWidth="1"/>
    <col min="8" max="8" width="29.44140625" bestFit="1" customWidth="1"/>
    <col min="9" max="9" width="9" customWidth="1"/>
    <col min="10" max="10" width="44.5546875" customWidth="1"/>
    <col min="11" max="11" width="53.44140625" customWidth="1"/>
  </cols>
  <sheetData>
    <row r="1" spans="1:10" ht="90" x14ac:dyDescent="0.3">
      <c r="A1" s="1" t="s">
        <v>1</v>
      </c>
      <c r="B1" s="1" t="s">
        <v>4</v>
      </c>
      <c r="C1" s="10" t="s">
        <v>70</v>
      </c>
      <c r="D1" s="14" t="s">
        <v>6</v>
      </c>
      <c r="E1" s="23" t="s">
        <v>71</v>
      </c>
      <c r="F1" s="15" t="s">
        <v>8</v>
      </c>
      <c r="G1" s="1" t="s">
        <v>72</v>
      </c>
      <c r="H1" s="1" t="s">
        <v>9</v>
      </c>
      <c r="I1" s="19" t="s">
        <v>73</v>
      </c>
      <c r="J1" s="19" t="s">
        <v>74</v>
      </c>
    </row>
    <row r="2" spans="1:10" ht="18" x14ac:dyDescent="0.3">
      <c r="A2" s="3" t="s">
        <v>17</v>
      </c>
      <c r="B2" s="20" t="s">
        <v>19</v>
      </c>
      <c r="C2" s="7"/>
      <c r="D2" s="3"/>
      <c r="E2" s="16"/>
      <c r="F2" s="6">
        <v>1</v>
      </c>
      <c r="G2" s="1"/>
      <c r="H2" s="35">
        <f>Tabel5[[#This Row],[Beoordeling door NHA]]*Tabel5[[#This Row],[Weging]]</f>
        <v>0</v>
      </c>
      <c r="I2" s="11"/>
    </row>
    <row r="3" spans="1:10" x14ac:dyDescent="0.3">
      <c r="A3" s="3" t="s">
        <v>17</v>
      </c>
      <c r="B3" s="8" t="s">
        <v>75</v>
      </c>
      <c r="C3" s="5"/>
      <c r="D3" s="3"/>
      <c r="E3" s="16"/>
      <c r="F3" s="6"/>
      <c r="H3" s="35">
        <f>Tabel5[[#This Row],[Beoordeling door NHA]]*Tabel5[[#This Row],[Weging]]</f>
        <v>0</v>
      </c>
      <c r="I3" s="11"/>
    </row>
    <row r="4" spans="1:10" ht="187.2" x14ac:dyDescent="0.3">
      <c r="A4" s="3" t="s">
        <v>17</v>
      </c>
      <c r="B4" s="3" t="s">
        <v>76</v>
      </c>
      <c r="C4" s="5"/>
      <c r="D4" s="3"/>
      <c r="E4" s="16" t="s">
        <v>77</v>
      </c>
      <c r="F4" s="6">
        <v>1</v>
      </c>
      <c r="H4" s="35">
        <f>Tabel5[[#This Row],[Beoordeling door NHA]]*Tabel5[[#This Row],[Weging]]</f>
        <v>0</v>
      </c>
      <c r="I4" s="11"/>
    </row>
    <row r="5" spans="1:10" ht="72" x14ac:dyDescent="0.3">
      <c r="A5" s="3" t="s">
        <v>17</v>
      </c>
      <c r="B5" s="3"/>
      <c r="C5" s="5"/>
      <c r="D5" s="3"/>
      <c r="E5" s="16" t="s">
        <v>78</v>
      </c>
      <c r="F5" s="6"/>
      <c r="H5" s="35">
        <f>Tabel5[[#This Row],[Beoordeling door NHA]]*Tabel5[[#This Row],[Weging]]</f>
        <v>0</v>
      </c>
      <c r="I5" s="11"/>
    </row>
    <row r="6" spans="1:10" ht="158.4" x14ac:dyDescent="0.3">
      <c r="A6" s="3" t="s">
        <v>17</v>
      </c>
      <c r="B6" s="3"/>
      <c r="C6" s="5"/>
      <c r="D6" s="3"/>
      <c r="E6" s="16" t="s">
        <v>79</v>
      </c>
      <c r="F6" s="6"/>
      <c r="H6" s="35">
        <f>Tabel5[[#This Row],[Beoordeling door NHA]]*Tabel5[[#This Row],[Weging]]</f>
        <v>0</v>
      </c>
      <c r="I6" s="11"/>
    </row>
    <row r="7" spans="1:10" ht="144" x14ac:dyDescent="0.3">
      <c r="A7" s="3" t="s">
        <v>17</v>
      </c>
      <c r="B7" s="3"/>
      <c r="C7" s="5"/>
      <c r="D7" s="3"/>
      <c r="E7" s="16" t="s">
        <v>80</v>
      </c>
      <c r="F7" s="6"/>
      <c r="H7" s="35">
        <f>Tabel5[[#This Row],[Beoordeling door NHA]]*Tabel5[[#This Row],[Weging]]</f>
        <v>0</v>
      </c>
      <c r="I7" s="11"/>
    </row>
    <row r="8" spans="1:10" ht="201.6" x14ac:dyDescent="0.3">
      <c r="A8" s="3" t="s">
        <v>17</v>
      </c>
      <c r="B8" s="3" t="s">
        <v>81</v>
      </c>
      <c r="C8" s="5"/>
      <c r="D8" s="3"/>
      <c r="E8" s="16" t="s">
        <v>82</v>
      </c>
      <c r="F8" s="6">
        <v>1</v>
      </c>
      <c r="H8" s="35">
        <f>Tabel5[[#This Row],[Beoordeling door NHA]]*Tabel5[[#This Row],[Weging]]</f>
        <v>0</v>
      </c>
      <c r="I8" s="11"/>
    </row>
    <row r="9" spans="1:10" ht="158.4" x14ac:dyDescent="0.3">
      <c r="A9" s="3" t="s">
        <v>17</v>
      </c>
      <c r="B9" s="3"/>
      <c r="C9" s="5"/>
      <c r="D9" s="3"/>
      <c r="E9" s="16" t="s">
        <v>83</v>
      </c>
      <c r="F9" s="6"/>
      <c r="H9" s="35">
        <f>Tabel5[[#This Row],[Beoordeling door NHA]]*Tabel5[[#This Row],[Weging]]</f>
        <v>0</v>
      </c>
      <c r="I9" s="11"/>
    </row>
    <row r="10" spans="1:10" ht="48.6" customHeight="1" x14ac:dyDescent="0.3">
      <c r="A10" s="3" t="s">
        <v>17</v>
      </c>
      <c r="B10" s="3"/>
      <c r="C10" s="5"/>
      <c r="D10" s="3"/>
      <c r="E10" s="16" t="s">
        <v>84</v>
      </c>
      <c r="F10" s="6"/>
      <c r="H10" s="35">
        <f>Tabel5[[#This Row],[Beoordeling door NHA]]*Tabel5[[#This Row],[Weging]]</f>
        <v>0</v>
      </c>
      <c r="I10" s="11"/>
    </row>
    <row r="11" spans="1:10" ht="201.6" x14ac:dyDescent="0.3">
      <c r="A11" s="3" t="s">
        <v>17</v>
      </c>
      <c r="B11" s="3"/>
      <c r="C11" s="5"/>
      <c r="D11" s="3"/>
      <c r="E11" s="16" t="s">
        <v>85</v>
      </c>
      <c r="F11" s="6"/>
      <c r="H11" s="35">
        <f>Tabel5[[#This Row],[Beoordeling door NHA]]*Tabel5[[#This Row],[Weging]]</f>
        <v>0</v>
      </c>
      <c r="I11" s="11"/>
    </row>
    <row r="12" spans="1:10" ht="115.5" customHeight="1" x14ac:dyDescent="0.3">
      <c r="A12" s="3" t="s">
        <v>17</v>
      </c>
      <c r="B12" s="3" t="s">
        <v>86</v>
      </c>
      <c r="C12" s="5"/>
      <c r="D12" s="3"/>
      <c r="E12" s="16" t="s">
        <v>87</v>
      </c>
      <c r="F12" s="6">
        <v>1</v>
      </c>
      <c r="H12" s="35">
        <f>Tabel5[[#This Row],[Beoordeling door NHA]]*Tabel5[[#This Row],[Weging]]</f>
        <v>0</v>
      </c>
      <c r="I12" s="11"/>
    </row>
    <row r="13" spans="1:10" ht="115.5" customHeight="1" x14ac:dyDescent="0.3">
      <c r="A13" s="3" t="s">
        <v>17</v>
      </c>
      <c r="B13" s="3"/>
      <c r="C13" s="5"/>
      <c r="D13" s="3"/>
      <c r="E13" s="16" t="s">
        <v>88</v>
      </c>
      <c r="F13" s="6">
        <v>1</v>
      </c>
      <c r="H13" s="35">
        <f>Tabel5[[#This Row],[Beoordeling door NHA]]*Tabel5[[#This Row],[Weging]]</f>
        <v>0</v>
      </c>
      <c r="I13" s="11"/>
    </row>
    <row r="14" spans="1:10" ht="91.35" customHeight="1" x14ac:dyDescent="0.3">
      <c r="A14" s="3" t="s">
        <v>17</v>
      </c>
      <c r="B14" s="3" t="s">
        <v>89</v>
      </c>
      <c r="C14" s="5"/>
      <c r="D14" s="3"/>
      <c r="E14" s="16" t="s">
        <v>90</v>
      </c>
      <c r="F14" s="6">
        <v>1</v>
      </c>
      <c r="H14" s="35">
        <f>Tabel5[[#This Row],[Beoordeling door NHA]]*Tabel5[[#This Row],[Weging]]</f>
        <v>0</v>
      </c>
      <c r="I14" s="11"/>
    </row>
    <row r="15" spans="1:10" ht="43.2" x14ac:dyDescent="0.3">
      <c r="A15" s="3" t="s">
        <v>17</v>
      </c>
      <c r="B15" s="3"/>
      <c r="C15" s="5"/>
      <c r="D15" s="3"/>
      <c r="E15" s="16" t="s">
        <v>91</v>
      </c>
      <c r="F15" s="6">
        <v>1</v>
      </c>
      <c r="H15" s="35">
        <f>Tabel5[[#This Row],[Beoordeling door NHA]]*Tabel5[[#This Row],[Weging]]</f>
        <v>0</v>
      </c>
      <c r="I15" s="11"/>
    </row>
    <row r="16" spans="1:10" ht="72" x14ac:dyDescent="0.3">
      <c r="A16" s="3" t="s">
        <v>17</v>
      </c>
      <c r="B16" s="3"/>
      <c r="C16" s="5"/>
      <c r="D16" s="3"/>
      <c r="E16" s="16" t="s">
        <v>92</v>
      </c>
      <c r="F16" s="6">
        <v>1</v>
      </c>
      <c r="H16" s="35">
        <f>Tabel5[[#This Row],[Beoordeling door NHA]]*Tabel5[[#This Row],[Weging]]</f>
        <v>0</v>
      </c>
      <c r="I16" s="11"/>
    </row>
    <row r="17" spans="1:10" ht="100.8" x14ac:dyDescent="0.3">
      <c r="A17" s="3" t="s">
        <v>17</v>
      </c>
      <c r="B17" s="9" t="s">
        <v>93</v>
      </c>
      <c r="C17" t="s">
        <v>94</v>
      </c>
      <c r="E17" s="13" t="s">
        <v>95</v>
      </c>
      <c r="F17">
        <v>1</v>
      </c>
      <c r="H17" s="36">
        <f>Tabel5[[#This Row],[Beoordeling door NHA]]*Tabel5[[#This Row],[Weging]]</f>
        <v>0</v>
      </c>
      <c r="I17" s="11"/>
    </row>
    <row r="18" spans="1:10" ht="115.2" x14ac:dyDescent="0.3">
      <c r="A18" s="3" t="s">
        <v>17</v>
      </c>
      <c r="B18" s="9"/>
      <c r="C18" t="s">
        <v>96</v>
      </c>
      <c r="E18" s="13" t="s">
        <v>97</v>
      </c>
      <c r="F18">
        <v>1</v>
      </c>
      <c r="H18" s="36">
        <f>Tabel5[[#This Row],[Beoordeling door NHA]]*Tabel5[[#This Row],[Weging]]</f>
        <v>0</v>
      </c>
      <c r="I18" s="11"/>
    </row>
    <row r="19" spans="1:10" ht="18" x14ac:dyDescent="0.3">
      <c r="A19" s="3" t="s">
        <v>17</v>
      </c>
      <c r="C19" s="2"/>
      <c r="D19" s="2"/>
      <c r="E19" s="12"/>
      <c r="F19" s="10"/>
      <c r="G19" s="10"/>
      <c r="H19" s="32">
        <f>Tabel5[[#This Row],[Beoordeling door NHA]]*Tabel5[[#This Row],[Weging]]</f>
        <v>0</v>
      </c>
      <c r="I19" s="12"/>
    </row>
    <row r="20" spans="1:10" ht="18" x14ac:dyDescent="0.3">
      <c r="A20" s="3" t="s">
        <v>17</v>
      </c>
      <c r="B20" s="2"/>
      <c r="C20" s="2"/>
      <c r="D20" s="2"/>
      <c r="E20" s="12"/>
      <c r="F20"/>
      <c r="G20" s="10"/>
      <c r="H20" s="37">
        <f>Tabel5[[#This Row],[Beoordeling door NHA]]*Tabel5[[#This Row],[Weging]]</f>
        <v>0</v>
      </c>
      <c r="I20" s="10"/>
    </row>
    <row r="21" spans="1:10" s="11" customFormat="1" ht="288" x14ac:dyDescent="0.3">
      <c r="A21" s="17"/>
      <c r="B21" s="17"/>
      <c r="C21" s="17"/>
      <c r="D21" s="17"/>
      <c r="E21" s="17"/>
      <c r="F21" s="17">
        <f>SUM(Tabel5[Weging])</f>
        <v>10</v>
      </c>
      <c r="G21" s="17">
        <f>SUM(Tabel5[Beoordeling door NHA])</f>
        <v>0</v>
      </c>
      <c r="H21" s="17">
        <f>SUM(Tabel5[Score])</f>
        <v>0</v>
      </c>
      <c r="I21" s="18" t="s">
        <v>98</v>
      </c>
      <c r="J21" s="18" t="s">
        <v>99</v>
      </c>
    </row>
    <row r="24" spans="1:10" x14ac:dyDescent="0.3">
      <c r="A24" s="4"/>
      <c r="B24" s="4"/>
    </row>
  </sheetData>
  <phoneticPr fontId="8" type="noConversion"/>
  <pageMargins left="0.7" right="0.7" top="0.75" bottom="0.75" header="0.3" footer="0.3"/>
  <pageSetup paperSize="9" orientation="portrait" horizontalDpi="4294967293" verticalDpi="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866E9F1-7C8B-4A2C-8166-1060B314F2D9}">
          <x14:formula1>
            <xm:f>Scoring!#REF!</xm:f>
          </x14:formula1>
          <xm:sqref>G2:G20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8A64F-9EC8-49A7-824A-043D5551DA6D}">
  <sheetPr>
    <tabColor theme="8"/>
  </sheetPr>
  <dimension ref="A1:J14"/>
  <sheetViews>
    <sheetView topLeftCell="A2" zoomScale="85" zoomScaleNormal="85" workbookViewId="0">
      <selection activeCell="B8" sqref="A2:J10"/>
    </sheetView>
  </sheetViews>
  <sheetFormatPr defaultRowHeight="14.4" x14ac:dyDescent="0.3"/>
  <cols>
    <col min="1" max="2" width="53.44140625" style="13" customWidth="1"/>
    <col min="4" max="4" width="27" bestFit="1" customWidth="1"/>
    <col min="5" max="5" width="11.5546875" customWidth="1"/>
    <col min="6" max="6" width="58.44140625" style="11" customWidth="1"/>
    <col min="7" max="7" width="11.109375" customWidth="1"/>
    <col min="8" max="8" width="29.44140625" bestFit="1" customWidth="1"/>
    <col min="9" max="9" width="9" customWidth="1"/>
    <col min="10" max="10" width="44.5546875" customWidth="1"/>
    <col min="11" max="11" width="53.44140625" customWidth="1"/>
  </cols>
  <sheetData>
    <row r="1" spans="1:10" ht="90" x14ac:dyDescent="0.3">
      <c r="A1" s="31" t="s">
        <v>1</v>
      </c>
      <c r="B1" s="31" t="s">
        <v>4</v>
      </c>
      <c r="C1" s="10" t="s">
        <v>70</v>
      </c>
      <c r="D1" s="14" t="s">
        <v>6</v>
      </c>
      <c r="E1" s="23" t="s">
        <v>71</v>
      </c>
      <c r="F1" s="15" t="s">
        <v>8</v>
      </c>
      <c r="G1" s="1" t="s">
        <v>72</v>
      </c>
      <c r="H1" s="1" t="s">
        <v>9</v>
      </c>
      <c r="I1" s="30" t="s">
        <v>73</v>
      </c>
      <c r="J1" s="30" t="s">
        <v>74</v>
      </c>
    </row>
    <row r="2" spans="1:10" ht="230.4" x14ac:dyDescent="0.3">
      <c r="A2" s="33" t="s">
        <v>35</v>
      </c>
      <c r="B2" s="32" t="s">
        <v>100</v>
      </c>
      <c r="C2" s="7"/>
      <c r="D2" s="3"/>
      <c r="E2" s="38" t="s">
        <v>101</v>
      </c>
      <c r="F2" s="6">
        <v>1</v>
      </c>
      <c r="G2" s="1"/>
      <c r="H2" s="21">
        <f>Tabel57[[#This Row],[Beoordeling door NHA]]*Tabel57[[#This Row],[Weging]]</f>
        <v>0</v>
      </c>
      <c r="I2" s="11"/>
    </row>
    <row r="3" spans="1:10" ht="33.6" customHeight="1" x14ac:dyDescent="0.3">
      <c r="A3" s="33" t="s">
        <v>35</v>
      </c>
      <c r="B3" s="32"/>
      <c r="C3" s="7"/>
      <c r="D3" s="3"/>
      <c r="E3" s="38" t="s">
        <v>102</v>
      </c>
      <c r="F3" s="6">
        <v>1</v>
      </c>
      <c r="G3" s="1"/>
      <c r="H3" s="21">
        <f>Tabel57[[#This Row],[Beoordeling door NHA]]*Tabel57[[#This Row],[Weging]]</f>
        <v>0</v>
      </c>
      <c r="I3" s="11"/>
    </row>
    <row r="4" spans="1:10" ht="72" x14ac:dyDescent="0.3">
      <c r="A4" s="33" t="s">
        <v>35</v>
      </c>
      <c r="B4" s="32"/>
      <c r="C4" s="7"/>
      <c r="D4" s="3"/>
      <c r="E4" s="39" t="s">
        <v>103</v>
      </c>
      <c r="F4" s="6">
        <v>1</v>
      </c>
      <c r="G4" s="1"/>
      <c r="H4" s="21">
        <f>Tabel57[[#This Row],[Beoordeling door NHA]]*Tabel57[[#This Row],[Weging]]</f>
        <v>0</v>
      </c>
      <c r="I4" s="11"/>
    </row>
    <row r="5" spans="1:10" ht="86.4" x14ac:dyDescent="0.3">
      <c r="A5" s="33" t="s">
        <v>35</v>
      </c>
      <c r="B5" s="32"/>
      <c r="C5" s="7"/>
      <c r="D5" s="3"/>
      <c r="E5" s="38" t="s">
        <v>104</v>
      </c>
      <c r="F5" s="6">
        <v>2</v>
      </c>
      <c r="G5" s="1"/>
      <c r="H5" s="21">
        <f>Tabel57[[#This Row],[Beoordeling door NHA]]*Tabel57[[#This Row],[Weging]]</f>
        <v>0</v>
      </c>
      <c r="I5" s="11"/>
    </row>
    <row r="6" spans="1:10" ht="90.9" customHeight="1" x14ac:dyDescent="0.3">
      <c r="A6" s="33" t="s">
        <v>35</v>
      </c>
      <c r="B6" s="33" t="s">
        <v>105</v>
      </c>
      <c r="C6" s="5"/>
      <c r="D6" s="3"/>
      <c r="E6" s="38" t="s">
        <v>106</v>
      </c>
      <c r="F6" s="6">
        <v>1</v>
      </c>
      <c r="H6" s="21">
        <f>Tabel57[[#This Row],[Beoordeling door NHA]]*Tabel57[[#This Row],[Weging]]</f>
        <v>0</v>
      </c>
      <c r="I6" s="11"/>
    </row>
    <row r="7" spans="1:10" ht="115.2" x14ac:dyDescent="0.3">
      <c r="A7" s="33" t="s">
        <v>35</v>
      </c>
      <c r="C7" s="2"/>
      <c r="D7" s="34"/>
      <c r="E7" s="40" t="s">
        <v>107</v>
      </c>
      <c r="F7" s="6">
        <v>1</v>
      </c>
      <c r="G7" s="10"/>
      <c r="H7" s="20">
        <f>Tabel57[[#This Row],[Beoordeling door NHA]]*Tabel57[[#This Row],[Weging]]</f>
        <v>0</v>
      </c>
      <c r="I7" s="12"/>
    </row>
    <row r="8" spans="1:10" ht="72" x14ac:dyDescent="0.3">
      <c r="A8" s="33" t="s">
        <v>35</v>
      </c>
      <c r="B8" s="12"/>
      <c r="C8" s="2"/>
      <c r="D8" s="34"/>
      <c r="E8" s="40" t="s">
        <v>108</v>
      </c>
      <c r="F8" s="6">
        <v>1</v>
      </c>
      <c r="G8" s="10"/>
      <c r="H8" s="22">
        <f>Tabel57[[#This Row],[Beoordeling door NHA]]*Tabel57[[#This Row],[Weging]]</f>
        <v>0</v>
      </c>
      <c r="I8" s="10"/>
    </row>
    <row r="9" spans="1:10" ht="18" x14ac:dyDescent="0.3">
      <c r="A9" s="33" t="s">
        <v>35</v>
      </c>
      <c r="B9" s="12"/>
      <c r="C9" s="2"/>
      <c r="D9" s="34"/>
      <c r="E9" s="40"/>
      <c r="F9" s="6"/>
      <c r="G9" s="10"/>
      <c r="H9" s="22">
        <f>Tabel57[[#This Row],[Beoordeling door NHA]]*Tabel57[[#This Row],[Weging]]</f>
        <v>0</v>
      </c>
      <c r="I9" s="10"/>
    </row>
    <row r="10" spans="1:10" ht="18" x14ac:dyDescent="0.3">
      <c r="A10" s="33" t="s">
        <v>35</v>
      </c>
      <c r="B10" s="12" t="s">
        <v>109</v>
      </c>
      <c r="C10" s="2"/>
      <c r="D10" s="34"/>
      <c r="E10" s="40"/>
      <c r="F10" s="6"/>
      <c r="G10" s="10"/>
      <c r="H10" s="22">
        <f>Tabel57[[#This Row],[Beoordeling door NHA]]*Tabel57[[#This Row],[Weging]]</f>
        <v>0</v>
      </c>
      <c r="I10" s="10"/>
    </row>
    <row r="11" spans="1:10" s="11" customFormat="1" ht="288" x14ac:dyDescent="0.3">
      <c r="A11" s="18"/>
      <c r="B11" s="18"/>
      <c r="C11" s="17"/>
      <c r="D11" s="17"/>
      <c r="E11" s="17"/>
      <c r="F11" s="17">
        <f>SUM(Tabel57[Weging])</f>
        <v>8</v>
      </c>
      <c r="G11" s="17">
        <f>SUM(Tabel57[Beoordeling door NHA])</f>
        <v>0</v>
      </c>
      <c r="H11" s="17">
        <f>SUM(Tabel57[Score])</f>
        <v>0</v>
      </c>
      <c r="I11" s="18" t="s">
        <v>110</v>
      </c>
      <c r="J11" s="18" t="s">
        <v>99</v>
      </c>
    </row>
    <row r="14" spans="1:10" x14ac:dyDescent="0.3">
      <c r="A14" s="33"/>
      <c r="B14" s="33"/>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5815911E-0EAA-4C7B-AD5D-E07ED5AD897D}">
          <x14:formula1>
            <xm:f>Scoring!#REF!</xm:f>
          </x14:formula1>
          <xm:sqref>G2:G6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B7BE-CD61-4D7A-8E65-ADD9D60E5B5D}">
  <sheetPr>
    <tabColor theme="8"/>
  </sheetPr>
  <dimension ref="A1:J12"/>
  <sheetViews>
    <sheetView topLeftCell="B1" zoomScale="85" zoomScaleNormal="85" workbookViewId="0">
      <selection activeCell="A6" sqref="A2:J8"/>
    </sheetView>
  </sheetViews>
  <sheetFormatPr defaultRowHeight="14.4" x14ac:dyDescent="0.3"/>
  <cols>
    <col min="1" max="2" width="53.44140625" style="13" customWidth="1"/>
    <col min="4" max="4" width="27" bestFit="1" customWidth="1"/>
    <col min="5" max="5" width="11.5546875" customWidth="1"/>
    <col min="6" max="6" width="58.44140625" style="11" customWidth="1"/>
    <col min="7" max="7" width="11.109375" customWidth="1"/>
    <col min="8" max="8" width="29.44140625" bestFit="1" customWidth="1"/>
    <col min="9" max="9" width="9" customWidth="1"/>
    <col min="10" max="10" width="44.5546875" customWidth="1"/>
    <col min="11" max="11" width="53.44140625" customWidth="1"/>
  </cols>
  <sheetData>
    <row r="1" spans="1:10" ht="90" x14ac:dyDescent="0.3">
      <c r="A1" s="31" t="s">
        <v>1</v>
      </c>
      <c r="B1" s="31" t="s">
        <v>4</v>
      </c>
      <c r="C1" s="10" t="s">
        <v>70</v>
      </c>
      <c r="D1" s="14" t="s">
        <v>6</v>
      </c>
      <c r="E1" s="23" t="s">
        <v>71</v>
      </c>
      <c r="F1" s="15" t="s">
        <v>8</v>
      </c>
      <c r="G1" s="1" t="s">
        <v>72</v>
      </c>
      <c r="H1" s="1" t="s">
        <v>9</v>
      </c>
      <c r="I1" s="30" t="s">
        <v>73</v>
      </c>
      <c r="J1" s="30" t="s">
        <v>74</v>
      </c>
    </row>
    <row r="2" spans="1:10" ht="18" x14ac:dyDescent="0.3">
      <c r="A2" s="33" t="s">
        <v>44</v>
      </c>
      <c r="B2" s="32" t="s">
        <v>47</v>
      </c>
      <c r="C2" s="7"/>
      <c r="D2" s="3"/>
      <c r="E2" s="38"/>
      <c r="F2" s="6"/>
      <c r="G2" s="1"/>
      <c r="H2" s="21">
        <f>Tabel5712[[#This Row],[Beoordeling door NHA]]*Tabel5712[[#This Row],[Weging]]</f>
        <v>0</v>
      </c>
      <c r="I2" s="11"/>
    </row>
    <row r="3" spans="1:10" ht="33.6" customHeight="1" x14ac:dyDescent="0.3">
      <c r="A3" s="33" t="s">
        <v>44</v>
      </c>
      <c r="B3" s="32" t="s">
        <v>52</v>
      </c>
      <c r="C3" s="7"/>
      <c r="D3" s="3"/>
      <c r="E3" s="38"/>
      <c r="F3" s="6"/>
      <c r="G3" s="1"/>
      <c r="H3" s="21">
        <f>Tabel5712[[#This Row],[Beoordeling door NHA]]*Tabel5712[[#This Row],[Weging]]</f>
        <v>0</v>
      </c>
      <c r="I3" s="11"/>
    </row>
    <row r="4" spans="1:10" ht="18" x14ac:dyDescent="0.3">
      <c r="A4" s="33" t="s">
        <v>44</v>
      </c>
      <c r="B4" s="32" t="s">
        <v>57</v>
      </c>
      <c r="C4" s="7"/>
      <c r="D4" s="3"/>
      <c r="E4" s="39"/>
      <c r="F4" s="6"/>
      <c r="G4" s="1"/>
      <c r="H4" s="21">
        <f>Tabel5712[[#This Row],[Beoordeling door NHA]]*Tabel5712[[#This Row],[Weging]]</f>
        <v>0</v>
      </c>
      <c r="I4" s="11"/>
    </row>
    <row r="5" spans="1:10" ht="18" x14ac:dyDescent="0.3">
      <c r="A5" s="33" t="s">
        <v>44</v>
      </c>
      <c r="B5" s="32" t="s">
        <v>111</v>
      </c>
      <c r="C5" s="7"/>
      <c r="D5" s="3"/>
      <c r="E5" s="38"/>
      <c r="F5" s="6"/>
      <c r="G5" s="1"/>
      <c r="H5" s="21">
        <f>Tabel5712[[#This Row],[Beoordeling door NHA]]*Tabel5712[[#This Row],[Weging]]</f>
        <v>0</v>
      </c>
      <c r="I5" s="11"/>
    </row>
    <row r="6" spans="1:10" ht="90.9" customHeight="1" x14ac:dyDescent="0.3">
      <c r="A6" s="33" t="s">
        <v>44</v>
      </c>
      <c r="B6" s="33" t="s">
        <v>112</v>
      </c>
      <c r="C6" s="5"/>
      <c r="D6" s="3"/>
      <c r="E6" s="38"/>
      <c r="F6" s="6"/>
      <c r="H6" s="21">
        <f>Tabel5712[[#This Row],[Beoordeling door NHA]]*Tabel5712[[#This Row],[Weging]]</f>
        <v>0</v>
      </c>
      <c r="I6" s="11"/>
    </row>
    <row r="7" spans="1:10" ht="28.8" x14ac:dyDescent="0.3">
      <c r="A7" s="33" t="s">
        <v>44</v>
      </c>
      <c r="B7" s="13" t="s">
        <v>66</v>
      </c>
      <c r="C7" s="2"/>
      <c r="D7" s="34"/>
      <c r="E7" s="40"/>
      <c r="F7" s="6"/>
      <c r="G7" s="10"/>
      <c r="H7" s="20">
        <f>Tabel5712[[#This Row],[Beoordeling door NHA]]*Tabel5712[[#This Row],[Weging]]</f>
        <v>0</v>
      </c>
      <c r="I7" s="12"/>
    </row>
    <row r="8" spans="1:10" ht="18" x14ac:dyDescent="0.3">
      <c r="A8" s="33" t="s">
        <v>44</v>
      </c>
      <c r="B8" s="12"/>
      <c r="C8" s="2"/>
      <c r="D8" s="34"/>
      <c r="E8" s="40"/>
      <c r="F8" s="6"/>
      <c r="G8" s="10"/>
      <c r="H8" s="22">
        <f>Tabel5712[[#This Row],[Beoordeling door NHA]]*Tabel5712[[#This Row],[Weging]]</f>
        <v>0</v>
      </c>
      <c r="I8" s="10"/>
    </row>
    <row r="9" spans="1:10" s="11" customFormat="1" ht="288" x14ac:dyDescent="0.3">
      <c r="A9" s="18"/>
      <c r="B9" s="18"/>
      <c r="C9" s="17"/>
      <c r="D9" s="17"/>
      <c r="E9" s="17"/>
      <c r="F9" s="17">
        <f>SUM(Tabel5712[Weging])</f>
        <v>0</v>
      </c>
      <c r="G9" s="17">
        <f>SUM(Tabel5712[Beoordeling door NHA])</f>
        <v>0</v>
      </c>
      <c r="H9" s="17">
        <f>SUM(Tabel5712[Score])</f>
        <v>0</v>
      </c>
      <c r="I9" s="18" t="s">
        <v>113</v>
      </c>
      <c r="J9" s="18" t="s">
        <v>99</v>
      </c>
    </row>
    <row r="12" spans="1:10" x14ac:dyDescent="0.3">
      <c r="A12" s="33"/>
      <c r="B12" s="33"/>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35136E65-C3D7-4875-89C6-EF2932F867F0}">
          <x14:formula1>
            <xm:f>Scoring!#REF!</xm:f>
          </x14:formula1>
          <xm:sqref>G2:G6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2517-BED3-4007-865C-8C6D25F6D011}">
  <sheetPr>
    <tabColor theme="1"/>
  </sheetPr>
  <dimension ref="B2:F17"/>
  <sheetViews>
    <sheetView topLeftCell="A6" workbookViewId="0">
      <selection activeCell="F10" sqref="F10"/>
    </sheetView>
  </sheetViews>
  <sheetFormatPr defaultRowHeight="14.4" x14ac:dyDescent="0.3"/>
  <cols>
    <col min="1" max="1" width="4.109375" customWidth="1"/>
    <col min="3" max="3" width="48.5546875" customWidth="1"/>
    <col min="4" max="4" width="57" customWidth="1"/>
    <col min="6" max="6" width="33.6640625" style="9" customWidth="1"/>
  </cols>
  <sheetData>
    <row r="2" spans="2:6" x14ac:dyDescent="0.3">
      <c r="B2" s="28" t="s">
        <v>118</v>
      </c>
      <c r="C2" s="29" t="s">
        <v>119</v>
      </c>
      <c r="D2" s="44" t="s">
        <v>114</v>
      </c>
    </row>
    <row r="3" spans="2:6" ht="61.5" customHeight="1" x14ac:dyDescent="0.3">
      <c r="B3" s="24" t="s">
        <v>120</v>
      </c>
      <c r="C3" s="25" t="s">
        <v>121</v>
      </c>
      <c r="D3" s="43" t="s">
        <v>122</v>
      </c>
      <c r="F3" s="51"/>
    </row>
    <row r="4" spans="2:6" ht="28.8" x14ac:dyDescent="0.3">
      <c r="B4" s="24" t="s">
        <v>123</v>
      </c>
      <c r="C4" s="25" t="s">
        <v>124</v>
      </c>
      <c r="D4" s="43" t="s">
        <v>125</v>
      </c>
      <c r="F4" s="51"/>
    </row>
    <row r="5" spans="2:6" ht="86.4" x14ac:dyDescent="0.3">
      <c r="B5" s="24" t="s">
        <v>126</v>
      </c>
      <c r="C5" s="25" t="s">
        <v>127</v>
      </c>
      <c r="D5" s="42" t="s">
        <v>128</v>
      </c>
      <c r="F5" s="51"/>
    </row>
    <row r="6" spans="2:6" ht="72" x14ac:dyDescent="0.3">
      <c r="B6" s="24" t="s">
        <v>129</v>
      </c>
      <c r="C6" s="25" t="s">
        <v>130</v>
      </c>
      <c r="D6" s="42" t="s">
        <v>210</v>
      </c>
      <c r="F6" s="51"/>
    </row>
    <row r="7" spans="2:6" ht="57.6" x14ac:dyDescent="0.3">
      <c r="B7" s="24" t="s">
        <v>131</v>
      </c>
      <c r="C7" s="25" t="s">
        <v>132</v>
      </c>
      <c r="D7" s="42" t="s">
        <v>133</v>
      </c>
      <c r="F7" s="51"/>
    </row>
    <row r="8" spans="2:6" ht="62.4" x14ac:dyDescent="0.3">
      <c r="B8" s="24" t="s">
        <v>58</v>
      </c>
      <c r="C8" s="25" t="s">
        <v>216</v>
      </c>
      <c r="D8" s="51" t="s">
        <v>211</v>
      </c>
      <c r="F8" s="51"/>
    </row>
    <row r="9" spans="2:6" ht="93.6" x14ac:dyDescent="0.3">
      <c r="B9" s="24" t="s">
        <v>134</v>
      </c>
      <c r="C9" s="25" t="s">
        <v>135</v>
      </c>
      <c r="D9" s="51" t="s">
        <v>212</v>
      </c>
      <c r="F9" s="51"/>
    </row>
    <row r="10" spans="2:6" ht="78" x14ac:dyDescent="0.3">
      <c r="B10" s="26" t="s">
        <v>136</v>
      </c>
      <c r="C10" s="27" t="s">
        <v>137</v>
      </c>
      <c r="D10" s="52" t="s">
        <v>213</v>
      </c>
      <c r="F10" s="52"/>
    </row>
    <row r="11" spans="2:6" ht="46.8" x14ac:dyDescent="0.3">
      <c r="B11" s="26" t="s">
        <v>138</v>
      </c>
      <c r="C11" s="27" t="s">
        <v>139</v>
      </c>
      <c r="D11" s="51" t="s">
        <v>214</v>
      </c>
      <c r="F11" s="51"/>
    </row>
    <row r="12" spans="2:6" ht="62.4" x14ac:dyDescent="0.3">
      <c r="B12" s="26" t="s">
        <v>140</v>
      </c>
      <c r="C12" s="27" t="s">
        <v>141</v>
      </c>
      <c r="D12" s="51" t="s">
        <v>215</v>
      </c>
      <c r="F12" s="51"/>
    </row>
    <row r="13" spans="2:6" ht="15.6" x14ac:dyDescent="0.3">
      <c r="F13" s="51"/>
    </row>
    <row r="14" spans="2:6" ht="15.6" x14ac:dyDescent="0.3">
      <c r="F14" s="51"/>
    </row>
    <row r="15" spans="2:6" x14ac:dyDescent="0.3">
      <c r="F15" s="53"/>
    </row>
    <row r="16" spans="2:6" x14ac:dyDescent="0.3">
      <c r="F16" s="53"/>
    </row>
    <row r="17" spans="6:6" x14ac:dyDescent="0.3">
      <c r="F17" s="54"/>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072D3-EFA4-457C-9D8D-99DF3BB80FD3}">
  <sheetPr>
    <tabColor theme="2" tint="-0.749992370372631"/>
  </sheetPr>
  <dimension ref="B2:D7"/>
  <sheetViews>
    <sheetView workbookViewId="0">
      <selection activeCell="D12" sqref="D12"/>
    </sheetView>
  </sheetViews>
  <sheetFormatPr defaultRowHeight="14.4" x14ac:dyDescent="0.3"/>
  <cols>
    <col min="1" max="1" width="3" customWidth="1"/>
    <col min="2" max="2" width="9.44140625" bestFit="1" customWidth="1"/>
    <col min="3" max="3" width="27.6640625" customWidth="1"/>
    <col min="4" max="4" width="85" customWidth="1"/>
  </cols>
  <sheetData>
    <row r="2" spans="2:4" ht="15" thickBot="1" x14ac:dyDescent="0.35"/>
    <row r="3" spans="2:4" ht="15" thickBot="1" x14ac:dyDescent="0.35">
      <c r="B3" s="49" t="s">
        <v>9</v>
      </c>
      <c r="C3" s="49" t="s">
        <v>207</v>
      </c>
      <c r="D3" s="49" t="s">
        <v>208</v>
      </c>
    </row>
    <row r="4" spans="2:4" ht="15" thickBot="1" x14ac:dyDescent="0.35">
      <c r="B4" s="50">
        <v>0</v>
      </c>
      <c r="C4" s="50" t="s">
        <v>209</v>
      </c>
      <c r="D4" s="50" t="s">
        <v>217</v>
      </c>
    </row>
    <row r="5" spans="2:4" ht="29.4" thickBot="1" x14ac:dyDescent="0.35">
      <c r="B5" s="50">
        <v>1</v>
      </c>
      <c r="C5" s="50" t="s">
        <v>115</v>
      </c>
      <c r="D5" s="50" t="s">
        <v>218</v>
      </c>
    </row>
    <row r="6" spans="2:4" ht="43.8" thickBot="1" x14ac:dyDescent="0.35">
      <c r="B6" s="50">
        <v>3</v>
      </c>
      <c r="C6" s="50" t="s">
        <v>116</v>
      </c>
      <c r="D6" s="50" t="s">
        <v>219</v>
      </c>
    </row>
    <row r="7" spans="2:4" ht="58.2" thickBot="1" x14ac:dyDescent="0.35">
      <c r="B7" s="50">
        <v>5</v>
      </c>
      <c r="C7" s="50" t="s">
        <v>117</v>
      </c>
      <c r="D7" s="50" t="s">
        <v>220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3a290c-a7c7-4f67-aafb-aae8f0d3919b">
      <Terms xmlns="http://schemas.microsoft.com/office/infopath/2007/PartnerControls"/>
    </lcf76f155ced4ddcb4097134ff3c332f>
    <TaxCatchAll xmlns="4fbe67c0-9698-45cf-b1d1-2d4be0a0c0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4464FD98E2E54EAF46FE1A8295BB01" ma:contentTypeVersion="13" ma:contentTypeDescription="Een nieuw document maken." ma:contentTypeScope="" ma:versionID="1828259250e1370c230f69eb24dd3473">
  <xsd:schema xmlns:xsd="http://www.w3.org/2001/XMLSchema" xmlns:xs="http://www.w3.org/2001/XMLSchema" xmlns:p="http://schemas.microsoft.com/office/2006/metadata/properties" xmlns:ns2="673a290c-a7c7-4f67-aafb-aae8f0d3919b" xmlns:ns3="4fbe67c0-9698-45cf-b1d1-2d4be0a0c041" targetNamespace="http://schemas.microsoft.com/office/2006/metadata/properties" ma:root="true" ma:fieldsID="17ba44f45a4b0b4967b5c6dcd4cb6787" ns2:_="" ns3:_="">
    <xsd:import namespace="673a290c-a7c7-4f67-aafb-aae8f0d3919b"/>
    <xsd:import namespace="4fbe67c0-9698-45cf-b1d1-2d4be0a0c0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a290c-a7c7-4f67-aafb-aae8f0d39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d92ba0b-1dab-4584-9be0-01c2b414f56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e67c0-9698-45cf-b1d1-2d4be0a0c04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1df9353-8e1d-45f0-9c4a-9f642a2f27ed}" ma:internalName="TaxCatchAll" ma:showField="CatchAllData" ma:web="4fbe67c0-9698-45cf-b1d1-2d4be0a0c04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B79625-44E0-43F3-9E4A-46710B38E08E}">
  <ds:schemaRefs>
    <ds:schemaRef ds:uri="http://schemas.microsoft.com/sharepoint/v3/contenttype/forms"/>
  </ds:schemaRefs>
</ds:datastoreItem>
</file>

<file path=customXml/itemProps2.xml><?xml version="1.0" encoding="utf-8"?>
<ds:datastoreItem xmlns:ds="http://schemas.openxmlformats.org/officeDocument/2006/customXml" ds:itemID="{7902381E-46DF-400B-B925-16EDA96B82F0}">
  <ds:schemaRefs>
    <ds:schemaRef ds:uri="http://schemas.microsoft.com/office/2006/metadata/properties"/>
    <ds:schemaRef ds:uri="http://schemas.microsoft.com/office/2006/documentManagement/types"/>
    <ds:schemaRef ds:uri="673a290c-a7c7-4f67-aafb-aae8f0d3919b"/>
    <ds:schemaRef ds:uri="4fbe67c0-9698-45cf-b1d1-2d4be0a0c041"/>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0AE2B435-5C71-4EF6-B18F-EED310C534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3a290c-a7c7-4f67-aafb-aae8f0d3919b"/>
    <ds:schemaRef ds:uri="4fbe67c0-9698-45cf-b1d1-2d4be0a0c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Use Cases </vt:lpstr>
      <vt:lpstr>Beheer</vt:lpstr>
      <vt:lpstr>Beschikbaarstelling</vt:lpstr>
      <vt:lpstr>Ontsluiting</vt:lpstr>
      <vt:lpstr>Doelstellingen</vt:lpstr>
      <vt:lpstr>Scoring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mgraaff</dc:creator>
  <cp:keywords/>
  <dc:description/>
  <cp:lastModifiedBy>Monique Struijs-van Doorn</cp:lastModifiedBy>
  <cp:revision/>
  <dcterms:created xsi:type="dcterms:W3CDTF">2020-06-11T07:52:00Z</dcterms:created>
  <dcterms:modified xsi:type="dcterms:W3CDTF">2025-09-30T17:55:20Z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0x010100524464FD98E2E54EAF46FE1A8295BB01</vt:lpwstr>
  </property>
  <property fmtid="{D5CDD505-2E9C-101B-9397-08002B2CF9AE}" pid="3" name="MediaServiceImageTags">
    <vt:lpwstr/>
  </property>
</Properties>
</file>