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ggdflevoland.sharepoint.com/sites/Facilitair/Gedeelde documenten/Inkoop/Aanbestedingen-GOED/Personeelsdiensten/Payroll/2025/AD + Bijlagen/"/>
    </mc:Choice>
  </mc:AlternateContent>
  <xr:revisionPtr revIDLastSave="2" documentId="8_{AE001D1B-E5E7-4D9D-8A26-31BB7262E1D6}" xr6:coauthVersionLast="47" xr6:coauthVersionMax="47" xr10:uidLastSave="{0C76B212-35DF-4279-B02C-2EFFF4A1A365}"/>
  <bookViews>
    <workbookView xWindow="28680" yWindow="-120" windowWidth="29040" windowHeight="15720" xr2:uid="{00000000-000D-0000-FFFF-FFFF00000000}"/>
  </bookViews>
  <sheets>
    <sheet name="Opgaveformulier omrekenfactor" sheetId="1" r:id="rId1"/>
    <sheet name="Rekenvoorbeel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G46" i="2"/>
  <c r="F46" i="2"/>
  <c r="G44" i="2"/>
  <c r="F44" i="2"/>
  <c r="I42" i="2"/>
  <c r="H42" i="2"/>
  <c r="G42" i="2"/>
  <c r="F42" i="2"/>
  <c r="I40" i="2"/>
  <c r="H40" i="2"/>
  <c r="G40" i="2"/>
  <c r="F40" i="2"/>
  <c r="I43" i="2" l="1"/>
  <c r="H43" i="2"/>
  <c r="I41" i="2"/>
  <c r="H41" i="2"/>
  <c r="G43" i="2"/>
  <c r="F43" i="2"/>
  <c r="G41" i="2"/>
  <c r="F41" i="2"/>
  <c r="K46" i="2" l="1"/>
  <c r="M46" i="2" s="1"/>
  <c r="J46" i="2"/>
  <c r="L46" i="2" s="1"/>
  <c r="J44" i="2"/>
  <c r="K44" i="2"/>
  <c r="J42" i="2"/>
  <c r="L42" i="2" s="1"/>
  <c r="K40" i="2" l="1"/>
  <c r="M40" i="2" s="1"/>
  <c r="K42" i="2"/>
  <c r="M42" i="2" s="1"/>
  <c r="J40" i="2"/>
  <c r="L40" i="2" s="1"/>
  <c r="M44" i="2"/>
  <c r="L44" i="2"/>
  <c r="L48" i="2" l="1"/>
  <c r="M48" i="2"/>
</calcChain>
</file>

<file path=xl/sharedStrings.xml><?xml version="1.0" encoding="utf-8"?>
<sst xmlns="http://schemas.openxmlformats.org/spreadsheetml/2006/main" count="52" uniqueCount="26">
  <si>
    <t>Soort payrollcontract</t>
  </si>
  <si>
    <t>Detachering o.b.v. vaste uren ABP, vakantiedagen zijn inbegrepen</t>
  </si>
  <si>
    <t>Detachering o.b.v. vaste uren zonder ABP, vakantiedagen zijn inbegrepen</t>
  </si>
  <si>
    <t>Detachering o.b.v. declaratie-uren, vakantiedagen zijn inbegrepen</t>
  </si>
  <si>
    <t>Verwerking overige kosten, vakantiedagen zijn inbegrepen</t>
  </si>
  <si>
    <t>* ziekterisico ligt bij opdrachtnemer</t>
  </si>
  <si>
    <t>** ziekterisico ligt bij opdrachtgever</t>
  </si>
  <si>
    <t>NVT</t>
  </si>
  <si>
    <t>omrekenfactor incl. ziekterisico *</t>
  </si>
  <si>
    <t>omrekenfactor excl. ziekterisico **</t>
  </si>
  <si>
    <t>X</t>
  </si>
  <si>
    <t>Totaal punten sub criterium Omrekenfactor</t>
  </si>
  <si>
    <t>Z</t>
  </si>
  <si>
    <t>Aangeboden door Inschrijver X</t>
  </si>
  <si>
    <t>Aangeboden door Inschrijver Z</t>
  </si>
  <si>
    <t>Onderneming Inschrijver:</t>
  </si>
  <si>
    <t>Naam rechtsgeldige vertegenwoordiger:</t>
  </si>
  <si>
    <t>Functie:</t>
  </si>
  <si>
    <t>Rechtsgeldig handtekening:</t>
  </si>
  <si>
    <t>Datum:</t>
  </si>
  <si>
    <t>Rekenvoorbeeld score- en beoordelingsmethodiek 'laagste omrekenfactor'</t>
  </si>
  <si>
    <t>NB.: Bovenstaande opgenomen getallen zijn fictief en hieraan kan geen enkel recht worden ontleend!</t>
  </si>
  <si>
    <t>Detachering o.b.v. declaratie-uren, ABP, vakantiedagen zijn inbegrepen</t>
  </si>
  <si>
    <t>Totale omrekenfactor</t>
  </si>
  <si>
    <t>BIJLAGE 7
Laagste totaal omrekenfactor</t>
  </si>
  <si>
    <t xml:space="preserve">De door u aangeboden omrekenfactoren zijn excl. BTW en zijn inclusief de kosten voor alle diensten zoals opgenomen in het programma van eisen en door u aangeboden  in het plan van aanpak en inclusief alle kosten zoals bijv. administratie, nazorg, overhead, reiskosten en andere kosten vanwege Opdrachtnemer. Ofwel zal Opdrachtnemer geen andere kosten accepteren dan door u aangeboden in dit Opgaveformulier 'laagste totaal omrekenfactor'. Het is niet toegestaan om een nulfactor / negatieve factor aan te bieden dan wel niets in te vullen op onderdelen van het Opgaveformulier omrekenfactor. In deze gevallen wordt de Inschrijving ter zijde gelegd en komt deze niet verder voor Gunning in aanmerking.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</si>
</sst>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9"/>
      <color theme="1"/>
      <name val="Verdana"/>
      <family val="2"/>
    </font>
    <font>
      <b/>
      <sz val="9"/>
      <color theme="1"/>
      <name val="Verdana"/>
      <family val="2"/>
    </font>
    <font>
      <b/>
      <sz val="12"/>
      <color theme="1"/>
      <name val="Verdana"/>
      <family val="2"/>
    </font>
    <font>
      <sz val="8"/>
      <color theme="1"/>
      <name val="Verdana"/>
      <family val="2"/>
    </font>
  </fonts>
  <fills count="6">
    <fill>
      <patternFill patternType="none"/>
    </fill>
    <fill>
      <patternFill patternType="gray125"/>
    </fill>
    <fill>
      <patternFill patternType="solid">
        <fgColor theme="4" tint="0.39997558519241921"/>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7">
    <xf numFmtId="0" fontId="0" fillId="0" borderId="0" xfId="0"/>
    <xf numFmtId="0" fontId="0" fillId="0" borderId="6" xfId="0" applyBorder="1"/>
    <xf numFmtId="0" fontId="0" fillId="0" borderId="5" xfId="0" applyBorder="1"/>
    <xf numFmtId="2" fontId="0" fillId="0" borderId="0" xfId="0" applyNumberFormat="1"/>
    <xf numFmtId="2" fontId="0" fillId="0" borderId="10" xfId="0" applyNumberFormat="1" applyBorder="1" applyAlignment="1">
      <alignment horizontal="center" wrapText="1"/>
    </xf>
    <xf numFmtId="2" fontId="0" fillId="0" borderId="7" xfId="0" applyNumberFormat="1" applyBorder="1" applyAlignment="1">
      <alignment horizontal="center" wrapText="1"/>
    </xf>
    <xf numFmtId="2" fontId="0" fillId="0" borderId="9" xfId="0" applyNumberFormat="1" applyBorder="1" applyAlignment="1">
      <alignment horizontal="center" wrapText="1"/>
    </xf>
    <xf numFmtId="2" fontId="0" fillId="0" borderId="4" xfId="0" applyNumberFormat="1" applyBorder="1" applyAlignment="1">
      <alignment horizontal="center" wrapText="1"/>
    </xf>
    <xf numFmtId="2" fontId="0" fillId="0" borderId="2" xfId="0" applyNumberFormat="1" applyBorder="1" applyAlignment="1">
      <alignment horizontal="center" wrapText="1"/>
    </xf>
    <xf numFmtId="2" fontId="0" fillId="0" borderId="4" xfId="0" applyNumberFormat="1" applyBorder="1"/>
    <xf numFmtId="2" fontId="0" fillId="0" borderId="2" xfId="0" applyNumberFormat="1" applyBorder="1"/>
    <xf numFmtId="2" fontId="0" fillId="0" borderId="5" xfId="0" applyNumberFormat="1" applyBorder="1"/>
    <xf numFmtId="2" fontId="0" fillId="0" borderId="1" xfId="0" applyNumberForma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2" fontId="0" fillId="0" borderId="0" xfId="0" applyNumberFormat="1" applyAlignment="1">
      <alignment horizontal="center" vertical="center" wrapText="1"/>
    </xf>
    <xf numFmtId="2" fontId="0" fillId="0" borderId="5" xfId="0" applyNumberFormat="1" applyBorder="1" applyAlignment="1">
      <alignment horizontal="center" vertical="center" wrapText="1"/>
    </xf>
    <xf numFmtId="0" fontId="0" fillId="0" borderId="0" xfId="0" applyAlignment="1">
      <alignment horizontal="center" vertical="center"/>
    </xf>
    <xf numFmtId="2" fontId="1" fillId="0" borderId="5" xfId="0" applyNumberFormat="1" applyFont="1" applyBorder="1" applyAlignment="1">
      <alignment horizontal="center" vertical="center" wrapText="1"/>
    </xf>
    <xf numFmtId="2" fontId="1" fillId="0" borderId="0" xfId="0" applyNumberFormat="1" applyFont="1" applyAlignment="1">
      <alignment horizontal="center" vertical="center" wrapText="1"/>
    </xf>
    <xf numFmtId="0" fontId="0" fillId="0" borderId="1" xfId="0" applyBorder="1"/>
    <xf numFmtId="0" fontId="0" fillId="0" borderId="1" xfId="0" applyBorder="1" applyAlignment="1">
      <alignment horizontal="center" vertical="center"/>
    </xf>
    <xf numFmtId="2" fontId="1" fillId="0" borderId="1" xfId="0" applyNumberFormat="1" applyFont="1" applyBorder="1" applyAlignment="1">
      <alignment horizontal="center" vertical="center" wrapText="1"/>
    </xf>
    <xf numFmtId="0" fontId="0" fillId="0" borderId="5" xfId="0" applyBorder="1" applyAlignment="1">
      <alignment horizontal="center" vertical="center"/>
    </xf>
    <xf numFmtId="2" fontId="0" fillId="0" borderId="1" xfId="0" applyNumberFormat="1" applyBorder="1"/>
    <xf numFmtId="0" fontId="0" fillId="0" borderId="1" xfId="0" applyBorder="1" applyAlignment="1">
      <alignment vertical="top"/>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top" wrapText="1"/>
    </xf>
    <xf numFmtId="0" fontId="1" fillId="0" borderId="6" xfId="0" applyFont="1" applyBorder="1" applyAlignment="1">
      <alignment horizontal="center" vertical="center"/>
    </xf>
    <xf numFmtId="0" fontId="2" fillId="0" borderId="0" xfId="0" applyFont="1" applyAlignment="1">
      <alignment horizontal="center" vertical="center"/>
    </xf>
    <xf numFmtId="2" fontId="1" fillId="0" borderId="0" xfId="0" applyNumberFormat="1" applyFont="1" applyAlignment="1">
      <alignment horizontal="center" wrapText="1"/>
    </xf>
    <xf numFmtId="2" fontId="0" fillId="0" borderId="0" xfId="0" applyNumberFormat="1" applyAlignment="1">
      <alignment horizontal="center" wrapText="1"/>
    </xf>
    <xf numFmtId="2" fontId="0" fillId="2" borderId="12" xfId="0" applyNumberFormat="1" applyFill="1" applyBorder="1" applyAlignment="1">
      <alignment horizontal="center" vertical="center" wrapText="1"/>
    </xf>
    <xf numFmtId="0" fontId="0" fillId="0" borderId="0" xfId="0" applyAlignment="1">
      <alignment horizontal="left" wrapText="1"/>
    </xf>
    <xf numFmtId="2" fontId="0" fillId="5" borderId="10" xfId="0" applyNumberFormat="1" applyFill="1" applyBorder="1" applyAlignment="1">
      <alignment horizontal="center" vertical="center" wrapText="1"/>
    </xf>
    <xf numFmtId="2" fontId="0" fillId="5" borderId="9" xfId="0" applyNumberFormat="1" applyFill="1" applyBorder="1" applyAlignment="1">
      <alignment horizontal="center" vertical="center" wrapText="1"/>
    </xf>
    <xf numFmtId="0" fontId="1" fillId="4" borderId="8" xfId="0" applyFont="1" applyFill="1" applyBorder="1" applyAlignment="1">
      <alignment vertical="center"/>
    </xf>
    <xf numFmtId="0" fontId="1" fillId="4" borderId="5" xfId="0" applyFont="1" applyFill="1" applyBorder="1" applyAlignment="1">
      <alignment vertical="center"/>
    </xf>
    <xf numFmtId="0" fontId="1" fillId="4" borderId="4" xfId="0" applyFont="1" applyFill="1" applyBorder="1" applyAlignment="1">
      <alignment vertical="center"/>
    </xf>
    <xf numFmtId="0" fontId="1" fillId="4" borderId="11" xfId="0" applyFont="1" applyFill="1" applyBorder="1" applyAlignment="1">
      <alignment vertical="center"/>
    </xf>
    <xf numFmtId="0" fontId="1" fillId="4" borderId="1" xfId="0" applyFont="1" applyFill="1" applyBorder="1" applyAlignment="1">
      <alignment vertical="center"/>
    </xf>
    <xf numFmtId="0" fontId="1" fillId="4" borderId="3" xfId="0" applyFont="1" applyFill="1" applyBorder="1" applyAlignment="1">
      <alignment vertical="center"/>
    </xf>
    <xf numFmtId="0" fontId="1" fillId="4" borderId="6" xfId="0" applyFont="1" applyFill="1" applyBorder="1" applyAlignment="1">
      <alignment vertical="center"/>
    </xf>
    <xf numFmtId="0" fontId="1" fillId="4" borderId="0" xfId="0" applyFont="1" applyFill="1" applyAlignment="1">
      <alignment vertical="center"/>
    </xf>
    <xf numFmtId="0" fontId="1" fillId="4" borderId="2" xfId="0" applyFont="1" applyFill="1" applyBorder="1" applyAlignment="1">
      <alignment vertical="center"/>
    </xf>
    <xf numFmtId="0" fontId="0" fillId="0" borderId="8" xfId="0" applyBorder="1"/>
    <xf numFmtId="0" fontId="0" fillId="0" borderId="5" xfId="0" applyBorder="1"/>
    <xf numFmtId="0" fontId="0" fillId="0" borderId="4" xfId="0" applyBorder="1"/>
    <xf numFmtId="0" fontId="0" fillId="0" borderId="11" xfId="0" applyBorder="1"/>
    <xf numFmtId="0" fontId="0" fillId="0" borderId="1" xfId="0" applyBorder="1"/>
    <xf numFmtId="0" fontId="0" fillId="0" borderId="3" xfId="0" applyBorder="1"/>
    <xf numFmtId="0" fontId="0" fillId="0" borderId="6" xfId="0" applyBorder="1"/>
    <xf numFmtId="0" fontId="0" fillId="0" borderId="0" xfId="0"/>
    <xf numFmtId="0" fontId="0" fillId="0" borderId="2" xfId="0" applyBorder="1"/>
    <xf numFmtId="0" fontId="1" fillId="4" borderId="8" xfId="0" applyFont="1" applyFill="1" applyBorder="1" applyAlignment="1">
      <alignment wrapText="1"/>
    </xf>
    <xf numFmtId="0" fontId="1" fillId="4" borderId="5" xfId="0" applyFont="1" applyFill="1" applyBorder="1" applyAlignment="1">
      <alignment wrapText="1"/>
    </xf>
    <xf numFmtId="0" fontId="1" fillId="4" borderId="4" xfId="0" applyFont="1" applyFill="1" applyBorder="1" applyAlignment="1">
      <alignment wrapText="1"/>
    </xf>
    <xf numFmtId="0" fontId="1" fillId="4" borderId="11" xfId="0" applyFont="1" applyFill="1" applyBorder="1" applyAlignment="1">
      <alignment wrapText="1"/>
    </xf>
    <xf numFmtId="0" fontId="1" fillId="4" borderId="1" xfId="0" applyFont="1" applyFill="1" applyBorder="1" applyAlignment="1">
      <alignment wrapText="1"/>
    </xf>
    <xf numFmtId="0" fontId="1" fillId="4" borderId="3" xfId="0" applyFont="1" applyFill="1" applyBorder="1" applyAlignment="1">
      <alignment wrapText="1"/>
    </xf>
    <xf numFmtId="0" fontId="2" fillId="0" borderId="0" xfId="0" applyFont="1" applyAlignment="1">
      <alignment horizontal="center" vertical="center" wrapText="1"/>
    </xf>
    <xf numFmtId="0" fontId="3" fillId="0" borderId="0" xfId="0" applyFont="1" applyAlignment="1">
      <alignment horizontal="center" wrapText="1"/>
    </xf>
    <xf numFmtId="0" fontId="0" fillId="0" borderId="0" xfId="0" applyAlignment="1">
      <alignment horizontal="center" wrapText="1"/>
    </xf>
    <xf numFmtId="2" fontId="1" fillId="2" borderId="10" xfId="0" applyNumberFormat="1" applyFont="1" applyFill="1" applyBorder="1" applyAlignment="1">
      <alignment horizontal="center" wrapText="1"/>
    </xf>
    <xf numFmtId="2" fontId="1" fillId="2" borderId="9" xfId="0" applyNumberFormat="1" applyFont="1" applyFill="1" applyBorder="1" applyAlignment="1">
      <alignment horizontal="center" wrapTex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1" xfId="0" applyFon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xf numFmtId="0" fontId="1"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8" xfId="0" applyFont="1" applyFill="1" applyBorder="1" applyAlignment="1">
      <alignment vertical="center" wrapText="1"/>
    </xf>
    <xf numFmtId="0" fontId="1" fillId="2" borderId="5" xfId="0" applyFont="1" applyFill="1" applyBorder="1" applyAlignment="1">
      <alignment vertical="center" wrapText="1"/>
    </xf>
    <xf numFmtId="0" fontId="1" fillId="2" borderId="4" xfId="0" applyFont="1" applyFill="1" applyBorder="1" applyAlignment="1">
      <alignment vertical="center" wrapText="1"/>
    </xf>
    <xf numFmtId="0" fontId="1" fillId="2" borderId="11" xfId="0" applyFont="1" applyFill="1" applyBorder="1" applyAlignment="1">
      <alignment vertical="center" wrapText="1"/>
    </xf>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2" fontId="0" fillId="5" borderId="10" xfId="0" applyNumberFormat="1" applyFill="1" applyBorder="1" applyAlignment="1">
      <alignment horizontal="center" wrapText="1"/>
    </xf>
    <xf numFmtId="2" fontId="0" fillId="5" borderId="9" xfId="0" applyNumberFormat="1" applyFill="1" applyBorder="1" applyAlignment="1">
      <alignment horizontal="center" wrapText="1"/>
    </xf>
    <xf numFmtId="0" fontId="1" fillId="4" borderId="8" xfId="0" applyFont="1" applyFill="1" applyBorder="1" applyAlignment="1">
      <alignment horizontal="center" vertical="center" wrapText="1"/>
    </xf>
    <xf numFmtId="0" fontId="0" fillId="4" borderId="5"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1" fillId="0" borderId="0" xfId="0" applyFont="1" applyAlignment="1">
      <alignment vertical="top" wrapText="1"/>
    </xf>
    <xf numFmtId="0" fontId="0" fillId="0" borderId="0" xfId="0" applyAlignment="1">
      <alignment vertical="top" wrapText="1"/>
    </xf>
    <xf numFmtId="2" fontId="0" fillId="0" borderId="5" xfId="0" applyNumberFormat="1" applyBorder="1" applyAlignment="1">
      <alignment horizontal="center" vertical="center" wrapText="1"/>
    </xf>
    <xf numFmtId="2" fontId="0" fillId="0" borderId="4" xfId="0" applyNumberFormat="1" applyBorder="1" applyAlignment="1">
      <alignment horizontal="center" vertical="center" wrapText="1"/>
    </xf>
    <xf numFmtId="2" fontId="0" fillId="0" borderId="0" xfId="0" applyNumberFormat="1" applyAlignment="1">
      <alignment horizontal="center" vertical="center" wrapText="1"/>
    </xf>
    <xf numFmtId="2" fontId="0" fillId="0" borderId="2" xfId="0" applyNumberFormat="1" applyBorder="1" applyAlignment="1">
      <alignment horizontal="center" vertical="center" wrapText="1"/>
    </xf>
    <xf numFmtId="2" fontId="1" fillId="2" borderId="5" xfId="0" applyNumberFormat="1" applyFont="1" applyFill="1" applyBorder="1" applyAlignment="1">
      <alignment horizontal="center" wrapText="1"/>
    </xf>
    <xf numFmtId="2" fontId="1" fillId="2" borderId="4" xfId="0" applyNumberFormat="1" applyFont="1" applyFill="1" applyBorder="1" applyAlignment="1">
      <alignment horizontal="center" wrapText="1"/>
    </xf>
    <xf numFmtId="2" fontId="1" fillId="2" borderId="0" xfId="0" applyNumberFormat="1" applyFont="1" applyFill="1" applyAlignment="1">
      <alignment horizontal="center" wrapText="1"/>
    </xf>
    <xf numFmtId="2" fontId="1" fillId="2" borderId="2" xfId="0" applyNumberFormat="1" applyFont="1" applyFill="1" applyBorder="1" applyAlignment="1">
      <alignment horizontal="center" wrapText="1"/>
    </xf>
    <xf numFmtId="0" fontId="0" fillId="0" borderId="7" xfId="0" applyBorder="1" applyAlignment="1">
      <alignment horizontal="center" vertical="center"/>
    </xf>
    <xf numFmtId="0" fontId="0" fillId="0" borderId="9" xfId="0" applyBorder="1" applyAlignment="1">
      <alignment horizontal="center" vertical="center"/>
    </xf>
    <xf numFmtId="2" fontId="0" fillId="3" borderId="6" xfId="0" applyNumberFormat="1" applyFill="1" applyBorder="1" applyAlignment="1">
      <alignment horizontal="center" wrapText="1"/>
    </xf>
    <xf numFmtId="2" fontId="0" fillId="3" borderId="2" xfId="0" applyNumberFormat="1" applyFill="1" applyBorder="1" applyAlignment="1">
      <alignment horizontal="center" wrapText="1"/>
    </xf>
    <xf numFmtId="2" fontId="0" fillId="0" borderId="10" xfId="0" applyNumberFormat="1" applyBorder="1" applyAlignment="1">
      <alignment horizontal="center" wrapText="1"/>
    </xf>
    <xf numFmtId="2" fontId="0" fillId="0" borderId="9" xfId="0" applyNumberFormat="1" applyBorder="1" applyAlignment="1">
      <alignment horizontal="center" wrapText="1"/>
    </xf>
    <xf numFmtId="0" fontId="0" fillId="0" borderId="10" xfId="0" applyBorder="1" applyAlignment="1">
      <alignment horizontal="center" vertical="center"/>
    </xf>
    <xf numFmtId="0" fontId="1" fillId="0" borderId="0" xfId="0" applyFont="1" applyAlignment="1">
      <alignment horizontal="left" vertical="center" wrapText="1"/>
    </xf>
    <xf numFmtId="2" fontId="0" fillId="0" borderId="8" xfId="0" applyNumberFormat="1" applyBorder="1" applyAlignment="1">
      <alignment horizontal="center" vertical="center" wrapText="1"/>
    </xf>
    <xf numFmtId="2" fontId="0" fillId="0" borderId="11" xfId="0" applyNumberFormat="1" applyBorder="1" applyAlignment="1">
      <alignment horizontal="center" vertical="center" wrapText="1"/>
    </xf>
    <xf numFmtId="2" fontId="0" fillId="0" borderId="1" xfId="0" applyNumberFormat="1" applyBorder="1" applyAlignment="1">
      <alignment horizontal="center" vertical="center" wrapText="1"/>
    </xf>
    <xf numFmtId="2" fontId="1" fillId="4" borderId="10" xfId="0" applyNumberFormat="1" applyFont="1" applyFill="1" applyBorder="1" applyAlignment="1">
      <alignment horizontal="center" wrapText="1"/>
    </xf>
    <xf numFmtId="2" fontId="1" fillId="4" borderId="9" xfId="0" applyNumberFormat="1" applyFont="1" applyFill="1" applyBorder="1" applyAlignment="1">
      <alignment horizontal="center" wrapText="1"/>
    </xf>
    <xf numFmtId="2" fontId="1" fillId="4" borderId="0" xfId="0" applyNumberFormat="1" applyFont="1" applyFill="1" applyAlignment="1">
      <alignment horizontal="center" wrapText="1"/>
    </xf>
    <xf numFmtId="2" fontId="1" fillId="4" borderId="1" xfId="0" applyNumberFormat="1" applyFont="1" applyFill="1" applyBorder="1" applyAlignment="1">
      <alignment horizontal="center" wrapText="1"/>
    </xf>
    <xf numFmtId="2" fontId="0" fillId="0" borderId="8" xfId="0" applyNumberFormat="1" applyBorder="1" applyAlignment="1">
      <alignment horizontal="center"/>
    </xf>
    <xf numFmtId="0" fontId="0" fillId="0" borderId="11" xfId="0" applyBorder="1" applyAlignment="1">
      <alignment horizontal="center"/>
    </xf>
    <xf numFmtId="2" fontId="0" fillId="0" borderId="11" xfId="0" applyNumberFormat="1" applyBorder="1" applyAlignment="1">
      <alignment horizontal="center"/>
    </xf>
    <xf numFmtId="2" fontId="1" fillId="4" borderId="8" xfId="0" applyNumberFormat="1" applyFont="1" applyFill="1" applyBorder="1" applyAlignment="1">
      <alignment horizontal="center"/>
    </xf>
    <xf numFmtId="2" fontId="1" fillId="4" borderId="11" xfId="0" applyNumberFormat="1" applyFont="1" applyFill="1" applyBorder="1" applyAlignment="1">
      <alignment horizontal="center"/>
    </xf>
    <xf numFmtId="0" fontId="1" fillId="2" borderId="8" xfId="0" applyFont="1" applyFill="1" applyBorder="1" applyAlignment="1">
      <alignment horizontal="center" wrapText="1"/>
    </xf>
    <xf numFmtId="0" fontId="1" fillId="2" borderId="4" xfId="0" applyFont="1" applyFill="1" applyBorder="1" applyAlignment="1">
      <alignment horizontal="center" wrapText="1"/>
    </xf>
    <xf numFmtId="0" fontId="1" fillId="2" borderId="11" xfId="0" applyFont="1" applyFill="1" applyBorder="1" applyAlignment="1">
      <alignment horizontal="center" wrapText="1"/>
    </xf>
    <xf numFmtId="0" fontId="1" fillId="2" borderId="3" xfId="0" applyFont="1" applyFill="1" applyBorder="1" applyAlignment="1">
      <alignment horizontal="center" wrapText="1"/>
    </xf>
    <xf numFmtId="2" fontId="0" fillId="0" borderId="6" xfId="0" applyNumberFormat="1" applyBorder="1" applyAlignment="1">
      <alignment horizontal="center"/>
    </xf>
    <xf numFmtId="0" fontId="1" fillId="4" borderId="8" xfId="0" applyFont="1" applyFill="1" applyBorder="1" applyAlignment="1">
      <alignment horizontal="center"/>
    </xf>
    <xf numFmtId="0" fontId="1" fillId="4" borderId="11" xfId="0" applyFont="1" applyFill="1" applyBorder="1" applyAlignment="1">
      <alignment horizontal="center"/>
    </xf>
    <xf numFmtId="2" fontId="1" fillId="4" borderId="10" xfId="0" applyNumberFormat="1" applyFont="1" applyFill="1" applyBorder="1" applyAlignment="1">
      <alignment horizontal="center"/>
    </xf>
    <xf numFmtId="2" fontId="1" fillId="3" borderId="8" xfId="0" applyNumberFormat="1" applyFont="1" applyFill="1" applyBorder="1" applyAlignment="1">
      <alignment horizontal="center" vertical="center" wrapText="1"/>
    </xf>
    <xf numFmtId="2" fontId="1" fillId="3" borderId="4" xfId="0" applyNumberFormat="1" applyFont="1" applyFill="1" applyBorder="1" applyAlignment="1">
      <alignment horizontal="center" vertical="center" wrapText="1"/>
    </xf>
    <xf numFmtId="2" fontId="1" fillId="3" borderId="11" xfId="0" applyNumberFormat="1" applyFont="1" applyFill="1" applyBorder="1" applyAlignment="1">
      <alignment horizontal="center" vertical="center" wrapText="1"/>
    </xf>
    <xf numFmtId="2" fontId="1" fillId="3" borderId="3" xfId="0" applyNumberFormat="1" applyFont="1" applyFill="1" applyBorder="1" applyAlignment="1">
      <alignment horizontal="center" vertical="center" wrapText="1"/>
    </xf>
    <xf numFmtId="2" fontId="1" fillId="4" borderId="6" xfId="0" applyNumberFormat="1" applyFont="1" applyFill="1" applyBorder="1" applyAlignment="1">
      <alignment horizontal="center" wrapText="1"/>
    </xf>
    <xf numFmtId="2" fontId="1" fillId="4" borderId="11" xfId="0" applyNumberFormat="1" applyFont="1" applyFill="1" applyBorder="1" applyAlignment="1">
      <alignment horizontal="center" wrapText="1"/>
    </xf>
    <xf numFmtId="0" fontId="1" fillId="0" borderId="0" xfId="0" applyFont="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114301</xdr:rowOff>
    </xdr:from>
    <xdr:to>
      <xdr:col>2</xdr:col>
      <xdr:colOff>260668</xdr:colOff>
      <xdr:row>5</xdr:row>
      <xdr:rowOff>67628</xdr:rowOff>
    </xdr:to>
    <xdr:pic>
      <xdr:nvPicPr>
        <xdr:cNvPr id="3" name="Afbeelding 2" descr="H:\Logo's\GGD\GGD FLEV_kleur.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14301"/>
          <a:ext cx="1298893" cy="6677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231121</xdr:colOff>
      <xdr:row>0</xdr:row>
      <xdr:rowOff>63033</xdr:rowOff>
    </xdr:from>
    <xdr:to>
      <xdr:col>1</xdr:col>
      <xdr:colOff>497262</xdr:colOff>
      <xdr:row>3</xdr:row>
      <xdr:rowOff>56031</xdr:rowOff>
    </xdr:to>
    <xdr:pic>
      <xdr:nvPicPr>
        <xdr:cNvPr id="2" name="Afbeelding 1" descr="H:\Logo's\GGD\GGD FLEV_kleur.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121" y="63033"/>
          <a:ext cx="952501" cy="41321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tabSelected="1" view="pageLayout" zoomScaleNormal="120" workbookViewId="0">
      <selection activeCell="G2" sqref="G2"/>
    </sheetView>
  </sheetViews>
  <sheetFormatPr defaultRowHeight="11.25" x14ac:dyDescent="0.15"/>
  <cols>
    <col min="6" max="6" width="30.125" bestFit="1" customWidth="1"/>
  </cols>
  <sheetData>
    <row r="1" spans="1:11" ht="11.25" customHeight="1" x14ac:dyDescent="0.15">
      <c r="D1" s="62" t="s">
        <v>24</v>
      </c>
      <c r="E1" s="62"/>
      <c r="F1" s="62"/>
      <c r="G1" s="28"/>
    </row>
    <row r="2" spans="1:11" ht="11.25" customHeight="1" x14ac:dyDescent="0.15">
      <c r="D2" s="62"/>
      <c r="E2" s="62"/>
      <c r="F2" s="62"/>
      <c r="G2" s="28"/>
    </row>
    <row r="3" spans="1:11" ht="11.25" customHeight="1" x14ac:dyDescent="0.15">
      <c r="D3" s="62"/>
      <c r="E3" s="62"/>
      <c r="F3" s="62"/>
      <c r="G3" s="28"/>
    </row>
    <row r="4" spans="1:11" ht="11.25" customHeight="1" x14ac:dyDescent="0.15">
      <c r="D4" s="62"/>
      <c r="E4" s="62"/>
      <c r="F4" s="62"/>
      <c r="G4" s="28"/>
    </row>
    <row r="5" spans="1:11" ht="11.25" customHeight="1" x14ac:dyDescent="0.15">
      <c r="D5" s="28"/>
      <c r="E5" s="28"/>
      <c r="F5" s="28"/>
      <c r="G5" s="28"/>
    </row>
    <row r="6" spans="1:11" ht="9.75" customHeight="1" x14ac:dyDescent="0.15">
      <c r="D6" s="31"/>
      <c r="E6" s="28"/>
      <c r="F6" s="28"/>
      <c r="G6" s="28"/>
    </row>
    <row r="7" spans="1:11" x14ac:dyDescent="0.15">
      <c r="E7" s="21"/>
      <c r="F7" s="75"/>
      <c r="G7" s="75"/>
    </row>
    <row r="8" spans="1:11" ht="11.25" customHeight="1" x14ac:dyDescent="0.15">
      <c r="A8" s="78" t="s">
        <v>0</v>
      </c>
      <c r="B8" s="79"/>
      <c r="C8" s="79"/>
      <c r="D8" s="79"/>
      <c r="E8" s="80"/>
      <c r="F8" s="65" t="s">
        <v>8</v>
      </c>
      <c r="G8" s="32"/>
      <c r="J8" s="3"/>
      <c r="K8" s="3"/>
    </row>
    <row r="9" spans="1:11" ht="11.25" customHeight="1" x14ac:dyDescent="0.15">
      <c r="A9" s="81"/>
      <c r="B9" s="82"/>
      <c r="C9" s="82"/>
      <c r="D9" s="82"/>
      <c r="E9" s="83"/>
      <c r="F9" s="66"/>
      <c r="G9" s="32"/>
      <c r="J9" s="3"/>
      <c r="K9" s="3"/>
    </row>
    <row r="10" spans="1:11" ht="12.95" customHeight="1" x14ac:dyDescent="0.15">
      <c r="A10" s="67">
        <v>1</v>
      </c>
      <c r="B10" s="69" t="s">
        <v>1</v>
      </c>
      <c r="C10" s="70"/>
      <c r="D10" s="70"/>
      <c r="E10" s="71"/>
      <c r="F10" s="84"/>
      <c r="G10" s="33"/>
      <c r="J10" s="3"/>
      <c r="K10" s="3"/>
    </row>
    <row r="11" spans="1:11" ht="12.95" customHeight="1" x14ac:dyDescent="0.15">
      <c r="A11" s="68"/>
      <c r="B11" s="72"/>
      <c r="C11" s="73"/>
      <c r="D11" s="73"/>
      <c r="E11" s="74"/>
      <c r="F11" s="85"/>
      <c r="G11" s="33"/>
      <c r="J11" s="3"/>
      <c r="K11" s="3"/>
    </row>
    <row r="12" spans="1:11" ht="12.95" customHeight="1" x14ac:dyDescent="0.15">
      <c r="A12" s="67">
        <v>2</v>
      </c>
      <c r="B12" s="69" t="s">
        <v>22</v>
      </c>
      <c r="C12" s="70"/>
      <c r="D12" s="70"/>
      <c r="E12" s="71"/>
      <c r="F12" s="36"/>
      <c r="G12" s="16"/>
      <c r="J12" s="3"/>
      <c r="K12" s="3"/>
    </row>
    <row r="13" spans="1:11" ht="12.95" customHeight="1" x14ac:dyDescent="0.15">
      <c r="A13" s="68"/>
      <c r="B13" s="72"/>
      <c r="C13" s="73"/>
      <c r="D13" s="73"/>
      <c r="E13" s="74"/>
      <c r="F13" s="37"/>
      <c r="G13" s="16"/>
      <c r="J13" s="3"/>
      <c r="K13" s="3"/>
    </row>
    <row r="14" spans="1:11" ht="12.95" customHeight="1" x14ac:dyDescent="0.15">
      <c r="A14" s="67">
        <v>3</v>
      </c>
      <c r="B14" s="69" t="s">
        <v>4</v>
      </c>
      <c r="C14" s="70"/>
      <c r="D14" s="70"/>
      <c r="E14" s="71"/>
      <c r="F14" s="36"/>
      <c r="G14" s="16"/>
      <c r="J14" s="3"/>
      <c r="K14" s="3"/>
    </row>
    <row r="15" spans="1:11" ht="12.95" customHeight="1" x14ac:dyDescent="0.15">
      <c r="A15" s="68"/>
      <c r="B15" s="72"/>
      <c r="C15" s="73"/>
      <c r="D15" s="73"/>
      <c r="E15" s="74"/>
      <c r="F15" s="37"/>
      <c r="G15" s="16"/>
      <c r="J15" s="3"/>
      <c r="K15" s="3"/>
    </row>
    <row r="16" spans="1:11" ht="30" customHeight="1" x14ac:dyDescent="0.15">
      <c r="A16" s="30"/>
      <c r="B16" s="14"/>
      <c r="C16" s="14"/>
      <c r="D16" s="76" t="s">
        <v>23</v>
      </c>
      <c r="E16" s="77"/>
      <c r="F16" s="34">
        <f>SUM(F10:F15)</f>
        <v>0</v>
      </c>
      <c r="G16" s="16"/>
      <c r="J16" s="3"/>
      <c r="K16" s="3"/>
    </row>
    <row r="17" spans="1:11" x14ac:dyDescent="0.15">
      <c r="A17" s="38" t="s">
        <v>15</v>
      </c>
      <c r="B17" s="39"/>
      <c r="C17" s="40"/>
      <c r="D17" s="47"/>
      <c r="E17" s="48"/>
      <c r="F17" s="48"/>
      <c r="G17" s="49"/>
    </row>
    <row r="18" spans="1:11" x14ac:dyDescent="0.15">
      <c r="A18" s="41"/>
      <c r="B18" s="42"/>
      <c r="C18" s="43"/>
      <c r="D18" s="50"/>
      <c r="E18" s="51"/>
      <c r="F18" s="51"/>
      <c r="G18" s="52"/>
    </row>
    <row r="19" spans="1:11" x14ac:dyDescent="0.15">
      <c r="A19" s="56" t="s">
        <v>16</v>
      </c>
      <c r="B19" s="57"/>
      <c r="C19" s="58"/>
      <c r="D19" s="53"/>
      <c r="E19" s="54"/>
      <c r="F19" s="54"/>
      <c r="G19" s="55"/>
    </row>
    <row r="20" spans="1:11" x14ac:dyDescent="0.15">
      <c r="A20" s="59"/>
      <c r="B20" s="60"/>
      <c r="C20" s="61"/>
      <c r="D20" s="50"/>
      <c r="E20" s="51"/>
      <c r="F20" s="51"/>
      <c r="G20" s="52"/>
    </row>
    <row r="21" spans="1:11" x14ac:dyDescent="0.15">
      <c r="A21" s="38" t="s">
        <v>17</v>
      </c>
      <c r="B21" s="39"/>
      <c r="C21" s="40"/>
      <c r="D21" s="53"/>
      <c r="E21" s="54"/>
      <c r="F21" s="54"/>
      <c r="G21" s="55"/>
    </row>
    <row r="22" spans="1:11" x14ac:dyDescent="0.15">
      <c r="A22" s="41"/>
      <c r="B22" s="42"/>
      <c r="C22" s="43"/>
      <c r="D22" s="50"/>
      <c r="E22" s="51"/>
      <c r="F22" s="51"/>
      <c r="G22" s="52"/>
    </row>
    <row r="23" spans="1:11" x14ac:dyDescent="0.15">
      <c r="A23" s="38" t="s">
        <v>18</v>
      </c>
      <c r="B23" s="39"/>
      <c r="C23" s="40"/>
      <c r="D23" s="53"/>
      <c r="E23" s="54"/>
      <c r="F23" s="54"/>
      <c r="G23" s="55"/>
    </row>
    <row r="24" spans="1:11" x14ac:dyDescent="0.15">
      <c r="A24" s="44"/>
      <c r="B24" s="45"/>
      <c r="C24" s="46"/>
      <c r="D24" s="53"/>
      <c r="E24" s="54"/>
      <c r="F24" s="54"/>
      <c r="G24" s="55"/>
    </row>
    <row r="25" spans="1:11" x14ac:dyDescent="0.15">
      <c r="A25" s="44"/>
      <c r="B25" s="45"/>
      <c r="C25" s="46"/>
      <c r="D25" s="53"/>
      <c r="E25" s="54"/>
      <c r="F25" s="54"/>
      <c r="G25" s="55"/>
    </row>
    <row r="26" spans="1:11" x14ac:dyDescent="0.15">
      <c r="A26" s="41"/>
      <c r="B26" s="42"/>
      <c r="C26" s="43"/>
      <c r="D26" s="50"/>
      <c r="E26" s="51"/>
      <c r="F26" s="51"/>
      <c r="G26" s="52"/>
    </row>
    <row r="27" spans="1:11" x14ac:dyDescent="0.15">
      <c r="A27" s="38" t="s">
        <v>19</v>
      </c>
      <c r="B27" s="39"/>
      <c r="C27" s="40"/>
      <c r="D27" s="53"/>
      <c r="E27" s="54"/>
      <c r="F27" s="54"/>
      <c r="G27" s="55"/>
    </row>
    <row r="28" spans="1:11" x14ac:dyDescent="0.15">
      <c r="A28" s="41"/>
      <c r="B28" s="42"/>
      <c r="C28" s="43"/>
      <c r="D28" s="50"/>
      <c r="E28" s="51"/>
      <c r="F28" s="51"/>
      <c r="G28" s="52"/>
    </row>
    <row r="29" spans="1:11" ht="12.95" customHeight="1" x14ac:dyDescent="0.15">
      <c r="A29" t="s">
        <v>5</v>
      </c>
      <c r="B29" s="27"/>
      <c r="C29" s="27"/>
      <c r="D29" s="27"/>
      <c r="E29" s="27"/>
      <c r="F29" s="27"/>
      <c r="G29" s="27"/>
      <c r="H29" s="27"/>
      <c r="I29" s="27"/>
      <c r="J29" s="27"/>
      <c r="K29" s="27"/>
    </row>
    <row r="30" spans="1:11" ht="12.95" customHeight="1" x14ac:dyDescent="0.15">
      <c r="B30" s="14"/>
      <c r="C30" s="14"/>
      <c r="D30" s="14"/>
      <c r="E30" s="14"/>
      <c r="F30" s="16"/>
      <c r="G30" s="16"/>
      <c r="J30" s="3"/>
      <c r="K30" s="3"/>
    </row>
    <row r="31" spans="1:11" ht="11.25" customHeight="1" x14ac:dyDescent="0.15">
      <c r="A31" s="63" t="s">
        <v>25</v>
      </c>
      <c r="B31" s="64"/>
      <c r="C31" s="64"/>
      <c r="D31" s="64"/>
      <c r="E31" s="64"/>
      <c r="F31" s="64"/>
      <c r="G31" s="64"/>
    </row>
    <row r="32" spans="1:11" x14ac:dyDescent="0.15">
      <c r="A32" s="64"/>
      <c r="B32" s="64"/>
      <c r="C32" s="64"/>
      <c r="D32" s="64"/>
      <c r="E32" s="64"/>
      <c r="F32" s="64"/>
      <c r="G32" s="64"/>
      <c r="H32" s="29"/>
      <c r="I32" s="29"/>
      <c r="J32" s="29"/>
      <c r="K32" s="29"/>
    </row>
    <row r="33" spans="1:11" x14ac:dyDescent="0.15">
      <c r="A33" s="64"/>
      <c r="B33" s="64"/>
      <c r="C33" s="64"/>
      <c r="D33" s="64"/>
      <c r="E33" s="64"/>
      <c r="F33" s="64"/>
      <c r="G33" s="64"/>
      <c r="H33" s="29"/>
      <c r="I33" s="29"/>
      <c r="J33" s="29"/>
      <c r="K33" s="29"/>
    </row>
    <row r="34" spans="1:11" x14ac:dyDescent="0.15">
      <c r="A34" s="64"/>
      <c r="B34" s="64"/>
      <c r="C34" s="64"/>
      <c r="D34" s="64"/>
      <c r="E34" s="64"/>
      <c r="F34" s="64"/>
      <c r="G34" s="64"/>
      <c r="H34" s="29"/>
      <c r="I34" s="29"/>
      <c r="J34" s="29"/>
      <c r="K34" s="29"/>
    </row>
    <row r="35" spans="1:11" x14ac:dyDescent="0.15">
      <c r="A35" s="64"/>
      <c r="B35" s="64"/>
      <c r="C35" s="64"/>
      <c r="D35" s="64"/>
      <c r="E35" s="64"/>
      <c r="F35" s="64"/>
      <c r="G35" s="64"/>
    </row>
    <row r="36" spans="1:11" x14ac:dyDescent="0.15">
      <c r="A36" s="35"/>
      <c r="B36" s="35"/>
      <c r="C36" s="35"/>
      <c r="D36" s="35"/>
      <c r="E36" s="35"/>
      <c r="F36" s="35"/>
      <c r="G36" s="35"/>
    </row>
    <row r="37" spans="1:11" ht="409.5" customHeight="1" x14ac:dyDescent="0.15"/>
  </sheetData>
  <mergeCells count="26">
    <mergeCell ref="D1:F3"/>
    <mergeCell ref="A31:G35"/>
    <mergeCell ref="D4:F4"/>
    <mergeCell ref="F8:F9"/>
    <mergeCell ref="A21:C22"/>
    <mergeCell ref="A14:A15"/>
    <mergeCell ref="B14:E15"/>
    <mergeCell ref="A12:A13"/>
    <mergeCell ref="A10:A11"/>
    <mergeCell ref="F7:G7"/>
    <mergeCell ref="D16:E16"/>
    <mergeCell ref="B12:E13"/>
    <mergeCell ref="B10:E11"/>
    <mergeCell ref="A8:E9"/>
    <mergeCell ref="F10:F11"/>
    <mergeCell ref="F12:F13"/>
    <mergeCell ref="F14:F15"/>
    <mergeCell ref="A27:C28"/>
    <mergeCell ref="A23:C26"/>
    <mergeCell ref="D17:G18"/>
    <mergeCell ref="D19:G20"/>
    <mergeCell ref="D21:G22"/>
    <mergeCell ref="D27:G28"/>
    <mergeCell ref="D23:G26"/>
    <mergeCell ref="A17:C18"/>
    <mergeCell ref="A19:C20"/>
  </mergeCells>
  <pageMargins left="0.70866141732283472" right="0.70866141732283472" top="0.74803149606299213" bottom="0.74803149606299213" header="0.31496062992125984" footer="0.31496062992125984"/>
  <pageSetup paperSize="9" orientation="landscape" r:id="rId1"/>
  <headerFooter>
    <oddHeader>&amp;C&amp;"Verdana,Vet"2025/0134 EUA Paurolldiensten</oddHeader>
    <oddFooter>&amp;LEuropese aanbesteding Payrolldiensten
Kenmerk: 2025/0134
Bijlage 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9"/>
  <sheetViews>
    <sheetView view="pageLayout" topLeftCell="A7" zoomScaleNormal="136" workbookViewId="0">
      <selection activeCell="J26" sqref="J25:J26"/>
    </sheetView>
  </sheetViews>
  <sheetFormatPr defaultRowHeight="11.25" x14ac:dyDescent="0.15"/>
  <cols>
    <col min="6" max="9" width="8.625" style="3" customWidth="1"/>
    <col min="10" max="11" width="8.625" customWidth="1"/>
    <col min="12" max="13" width="8.625" style="3" customWidth="1"/>
  </cols>
  <sheetData>
    <row r="1" spans="1:9" x14ac:dyDescent="0.15">
      <c r="A1" s="54"/>
      <c r="B1" s="54"/>
      <c r="D1" s="92" t="s">
        <v>20</v>
      </c>
      <c r="E1" s="93"/>
      <c r="F1" s="93"/>
      <c r="G1" s="93"/>
      <c r="H1" s="93"/>
      <c r="I1" s="93"/>
    </row>
    <row r="2" spans="1:9" x14ac:dyDescent="0.15">
      <c r="A2" s="54"/>
      <c r="B2" s="54"/>
      <c r="D2" s="93"/>
      <c r="E2" s="93"/>
      <c r="F2" s="93"/>
      <c r="G2" s="93"/>
      <c r="H2" s="93"/>
      <c r="I2" s="93"/>
    </row>
    <row r="3" spans="1:9" x14ac:dyDescent="0.15">
      <c r="A3" s="54"/>
      <c r="B3" s="54"/>
      <c r="D3" s="93"/>
      <c r="E3" s="93"/>
      <c r="F3" s="93"/>
      <c r="G3" s="93"/>
      <c r="H3" s="93"/>
      <c r="I3" s="93"/>
    </row>
    <row r="4" spans="1:9" x14ac:dyDescent="0.15">
      <c r="A4" s="51"/>
      <c r="B4" s="51"/>
      <c r="C4" s="21"/>
      <c r="D4" s="26"/>
      <c r="E4" s="21"/>
      <c r="F4" s="25"/>
      <c r="G4" s="25"/>
      <c r="H4" s="25"/>
      <c r="I4" s="25"/>
    </row>
    <row r="5" spans="1:9" x14ac:dyDescent="0.15">
      <c r="A5" s="86" t="s">
        <v>13</v>
      </c>
      <c r="B5" s="87"/>
      <c r="C5" s="87"/>
      <c r="D5" s="87"/>
      <c r="E5" s="87"/>
      <c r="F5" s="87"/>
      <c r="G5" s="87"/>
      <c r="H5" s="87"/>
      <c r="I5" s="88"/>
    </row>
    <row r="6" spans="1:9" x14ac:dyDescent="0.15">
      <c r="A6" s="89"/>
      <c r="B6" s="90"/>
      <c r="C6" s="90"/>
      <c r="D6" s="90"/>
      <c r="E6" s="90"/>
      <c r="F6" s="90"/>
      <c r="G6" s="90"/>
      <c r="H6" s="90"/>
      <c r="I6" s="91"/>
    </row>
    <row r="7" spans="1:9" ht="11.25" customHeight="1" x14ac:dyDescent="0.15">
      <c r="A7" s="78" t="s">
        <v>0</v>
      </c>
      <c r="B7" s="79"/>
      <c r="C7" s="79"/>
      <c r="D7" s="79"/>
      <c r="E7" s="80"/>
      <c r="F7" s="98" t="s">
        <v>8</v>
      </c>
      <c r="G7" s="99"/>
      <c r="H7" s="98" t="s">
        <v>9</v>
      </c>
      <c r="I7" s="99"/>
    </row>
    <row r="8" spans="1:9" ht="11.25" customHeight="1" x14ac:dyDescent="0.15">
      <c r="A8" s="81"/>
      <c r="B8" s="82"/>
      <c r="C8" s="82"/>
      <c r="D8" s="82"/>
      <c r="E8" s="83"/>
      <c r="F8" s="100"/>
      <c r="G8" s="101"/>
      <c r="H8" s="100"/>
      <c r="I8" s="101"/>
    </row>
    <row r="9" spans="1:9" ht="12.95" customHeight="1" x14ac:dyDescent="0.15">
      <c r="A9" s="67">
        <v>1</v>
      </c>
      <c r="B9" s="70" t="s">
        <v>1</v>
      </c>
      <c r="C9" s="70"/>
      <c r="D9" s="70"/>
      <c r="E9" s="71"/>
      <c r="F9" s="94">
        <v>2.81</v>
      </c>
      <c r="G9" s="95"/>
      <c r="H9" s="94">
        <v>2.75</v>
      </c>
      <c r="I9" s="95"/>
    </row>
    <row r="10" spans="1:9" ht="12.95" customHeight="1" x14ac:dyDescent="0.15">
      <c r="A10" s="68"/>
      <c r="B10" s="73"/>
      <c r="C10" s="73"/>
      <c r="D10" s="73"/>
      <c r="E10" s="74"/>
      <c r="F10" s="96"/>
      <c r="G10" s="97"/>
      <c r="H10" s="96"/>
      <c r="I10" s="97"/>
    </row>
    <row r="11" spans="1:9" ht="12.95" customHeight="1" x14ac:dyDescent="0.15">
      <c r="A11" s="67">
        <v>2</v>
      </c>
      <c r="B11" s="70" t="s">
        <v>2</v>
      </c>
      <c r="C11" s="70"/>
      <c r="D11" s="70"/>
      <c r="E11" s="71"/>
      <c r="F11" s="94">
        <v>2.79</v>
      </c>
      <c r="G11" s="95"/>
      <c r="H11" s="94">
        <v>2.73</v>
      </c>
      <c r="I11" s="95"/>
    </row>
    <row r="12" spans="1:9" ht="12.95" customHeight="1" x14ac:dyDescent="0.15">
      <c r="A12" s="68"/>
      <c r="B12" s="73"/>
      <c r="C12" s="73"/>
      <c r="D12" s="73"/>
      <c r="E12" s="74"/>
      <c r="F12" s="96"/>
      <c r="G12" s="97"/>
      <c r="H12" s="96"/>
      <c r="I12" s="97"/>
    </row>
    <row r="13" spans="1:9" ht="12.95" customHeight="1" x14ac:dyDescent="0.15">
      <c r="A13" s="67">
        <v>3</v>
      </c>
      <c r="B13" s="69" t="s">
        <v>3</v>
      </c>
      <c r="C13" s="70"/>
      <c r="D13" s="70"/>
      <c r="E13" s="71"/>
      <c r="F13" s="110">
        <v>2.7</v>
      </c>
      <c r="G13" s="94"/>
      <c r="H13" s="130" t="s">
        <v>7</v>
      </c>
      <c r="I13" s="131"/>
    </row>
    <row r="14" spans="1:9" ht="12.95" customHeight="1" x14ac:dyDescent="0.15">
      <c r="A14" s="68"/>
      <c r="B14" s="72"/>
      <c r="C14" s="73"/>
      <c r="D14" s="73"/>
      <c r="E14" s="74"/>
      <c r="F14" s="111"/>
      <c r="G14" s="112"/>
      <c r="H14" s="132"/>
      <c r="I14" s="133"/>
    </row>
    <row r="15" spans="1:9" ht="12.95" customHeight="1" x14ac:dyDescent="0.15">
      <c r="A15" s="67">
        <v>4</v>
      </c>
      <c r="B15" s="70" t="s">
        <v>4</v>
      </c>
      <c r="C15" s="70"/>
      <c r="D15" s="70"/>
      <c r="E15" s="71"/>
      <c r="F15" s="110">
        <v>2.4</v>
      </c>
      <c r="G15" s="94"/>
      <c r="H15" s="130" t="s">
        <v>7</v>
      </c>
      <c r="I15" s="131"/>
    </row>
    <row r="16" spans="1:9" ht="12.95" customHeight="1" x14ac:dyDescent="0.15">
      <c r="A16" s="68"/>
      <c r="B16" s="109"/>
      <c r="C16" s="73"/>
      <c r="D16" s="73"/>
      <c r="E16" s="74"/>
      <c r="F16" s="111"/>
      <c r="G16" s="112"/>
      <c r="H16" s="132"/>
      <c r="I16" s="133"/>
    </row>
    <row r="17" spans="1:13" ht="12.95" customHeight="1" x14ac:dyDescent="0.15">
      <c r="A17" s="24"/>
      <c r="B17" s="13"/>
      <c r="C17" s="14"/>
      <c r="D17" s="14"/>
      <c r="E17" s="14"/>
      <c r="F17" s="16"/>
      <c r="G17" s="16"/>
      <c r="H17" s="20"/>
      <c r="I17" s="20"/>
    </row>
    <row r="18" spans="1:13" ht="12.95" customHeight="1" x14ac:dyDescent="0.15">
      <c r="A18" s="22"/>
      <c r="B18" s="15"/>
      <c r="C18" s="15"/>
      <c r="D18" s="15"/>
      <c r="E18" s="15"/>
      <c r="F18" s="12"/>
      <c r="G18" s="12"/>
      <c r="H18" s="23"/>
      <c r="I18" s="23"/>
    </row>
    <row r="19" spans="1:13" x14ac:dyDescent="0.15">
      <c r="A19" s="86" t="s">
        <v>14</v>
      </c>
      <c r="B19" s="87"/>
      <c r="C19" s="87"/>
      <c r="D19" s="87"/>
      <c r="E19" s="87"/>
      <c r="F19" s="87"/>
      <c r="G19" s="87"/>
      <c r="H19" s="87"/>
      <c r="I19" s="88"/>
    </row>
    <row r="20" spans="1:13" x14ac:dyDescent="0.15">
      <c r="A20" s="89"/>
      <c r="B20" s="90"/>
      <c r="C20" s="90"/>
      <c r="D20" s="90"/>
      <c r="E20" s="90"/>
      <c r="F20" s="90"/>
      <c r="G20" s="90"/>
      <c r="H20" s="90"/>
      <c r="I20" s="91"/>
    </row>
    <row r="21" spans="1:13" ht="11.25" customHeight="1" x14ac:dyDescent="0.15">
      <c r="A21" s="78" t="s">
        <v>0</v>
      </c>
      <c r="B21" s="79"/>
      <c r="C21" s="79"/>
      <c r="D21" s="79"/>
      <c r="E21" s="80"/>
      <c r="F21" s="98" t="s">
        <v>8</v>
      </c>
      <c r="G21" s="99"/>
      <c r="H21" s="98" t="s">
        <v>9</v>
      </c>
      <c r="I21" s="99"/>
    </row>
    <row r="22" spans="1:13" ht="11.25" customHeight="1" x14ac:dyDescent="0.15">
      <c r="A22" s="81"/>
      <c r="B22" s="82"/>
      <c r="C22" s="82"/>
      <c r="D22" s="82"/>
      <c r="E22" s="83"/>
      <c r="F22" s="100"/>
      <c r="G22" s="101"/>
      <c r="H22" s="100"/>
      <c r="I22" s="101"/>
    </row>
    <row r="23" spans="1:13" ht="12.95" customHeight="1" x14ac:dyDescent="0.15">
      <c r="A23" s="67">
        <v>1</v>
      </c>
      <c r="B23" s="70" t="s">
        <v>1</v>
      </c>
      <c r="C23" s="70"/>
      <c r="D23" s="70"/>
      <c r="E23" s="71"/>
      <c r="F23" s="94">
        <v>2.79</v>
      </c>
      <c r="G23" s="95"/>
      <c r="H23" s="94">
        <v>2.73</v>
      </c>
      <c r="I23" s="95"/>
    </row>
    <row r="24" spans="1:13" ht="12.95" customHeight="1" x14ac:dyDescent="0.15">
      <c r="A24" s="68"/>
      <c r="B24" s="73"/>
      <c r="C24" s="73"/>
      <c r="D24" s="73"/>
      <c r="E24" s="74"/>
      <c r="F24" s="96"/>
      <c r="G24" s="97"/>
      <c r="H24" s="96"/>
      <c r="I24" s="97"/>
    </row>
    <row r="25" spans="1:13" ht="12.95" customHeight="1" x14ac:dyDescent="0.15">
      <c r="A25" s="67">
        <v>2</v>
      </c>
      <c r="B25" s="70" t="s">
        <v>2</v>
      </c>
      <c r="C25" s="70"/>
      <c r="D25" s="70"/>
      <c r="E25" s="71"/>
      <c r="F25" s="94">
        <v>2.81</v>
      </c>
      <c r="G25" s="95"/>
      <c r="H25" s="94">
        <v>2.75</v>
      </c>
      <c r="I25" s="95"/>
    </row>
    <row r="26" spans="1:13" ht="12.95" customHeight="1" x14ac:dyDescent="0.15">
      <c r="A26" s="68"/>
      <c r="B26" s="73"/>
      <c r="C26" s="73"/>
      <c r="D26" s="73"/>
      <c r="E26" s="74"/>
      <c r="F26" s="96"/>
      <c r="G26" s="97"/>
      <c r="H26" s="96"/>
      <c r="I26" s="97"/>
    </row>
    <row r="27" spans="1:13" ht="12.95" customHeight="1" x14ac:dyDescent="0.15">
      <c r="A27" s="67">
        <v>3</v>
      </c>
      <c r="B27" s="69" t="s">
        <v>3</v>
      </c>
      <c r="C27" s="70"/>
      <c r="D27" s="70"/>
      <c r="E27" s="71"/>
      <c r="F27" s="110">
        <v>2.65</v>
      </c>
      <c r="G27" s="94"/>
      <c r="H27" s="130" t="s">
        <v>7</v>
      </c>
      <c r="I27" s="131"/>
    </row>
    <row r="28" spans="1:13" ht="12.95" customHeight="1" x14ac:dyDescent="0.15">
      <c r="A28" s="68"/>
      <c r="B28" s="72"/>
      <c r="C28" s="73"/>
      <c r="D28" s="73"/>
      <c r="E28" s="74"/>
      <c r="F28" s="111"/>
      <c r="G28" s="112"/>
      <c r="H28" s="132"/>
      <c r="I28" s="133"/>
    </row>
    <row r="29" spans="1:13" ht="12.95" customHeight="1" x14ac:dyDescent="0.15">
      <c r="A29" s="67">
        <v>4</v>
      </c>
      <c r="B29" s="70" t="s">
        <v>4</v>
      </c>
      <c r="C29" s="70"/>
      <c r="D29" s="70"/>
      <c r="E29" s="71"/>
      <c r="F29" s="110">
        <v>2.4500000000000002</v>
      </c>
      <c r="G29" s="94"/>
      <c r="H29" s="130" t="s">
        <v>7</v>
      </c>
      <c r="I29" s="131"/>
    </row>
    <row r="30" spans="1:13" ht="12.95" customHeight="1" x14ac:dyDescent="0.15">
      <c r="A30" s="68"/>
      <c r="B30" s="109"/>
      <c r="C30" s="73"/>
      <c r="D30" s="73"/>
      <c r="E30" s="74"/>
      <c r="F30" s="111"/>
      <c r="G30" s="112"/>
      <c r="H30" s="132"/>
      <c r="I30" s="133"/>
    </row>
    <row r="31" spans="1:13" ht="12.95" customHeight="1" x14ac:dyDescent="0.15">
      <c r="A31" s="24"/>
      <c r="B31" s="13"/>
      <c r="C31" s="14"/>
      <c r="D31" s="14"/>
      <c r="E31" s="14"/>
      <c r="F31" s="17"/>
      <c r="G31" s="16"/>
      <c r="H31" s="19"/>
      <c r="I31" s="20"/>
    </row>
    <row r="32" spans="1:13" ht="12.95" customHeight="1" x14ac:dyDescent="0.15">
      <c r="A32" t="s">
        <v>5</v>
      </c>
      <c r="B32" s="27"/>
      <c r="C32" s="27"/>
      <c r="D32" s="27"/>
      <c r="E32" s="27"/>
      <c r="F32" s="27"/>
      <c r="G32" s="27"/>
      <c r="H32" s="27"/>
      <c r="I32" s="27"/>
      <c r="J32" s="27"/>
      <c r="K32" s="27"/>
      <c r="L32" s="27"/>
      <c r="M32" s="27"/>
    </row>
    <row r="33" spans="1:14" ht="12.95" customHeight="1" x14ac:dyDescent="0.15">
      <c r="A33" t="s">
        <v>6</v>
      </c>
      <c r="B33" s="14"/>
      <c r="C33" s="14"/>
      <c r="D33" s="14"/>
      <c r="E33" s="14"/>
      <c r="F33" s="16"/>
      <c r="G33" s="16"/>
      <c r="H33" s="20"/>
      <c r="I33" s="20"/>
    </row>
    <row r="34" spans="1:14" ht="12.95" customHeight="1" x14ac:dyDescent="0.15">
      <c r="A34" s="18"/>
      <c r="B34" s="14"/>
      <c r="C34" s="14"/>
      <c r="D34" s="14"/>
      <c r="E34" s="14"/>
      <c r="F34" s="16"/>
      <c r="G34" s="16"/>
      <c r="H34" s="20"/>
      <c r="I34" s="20"/>
    </row>
    <row r="35" spans="1:14" ht="12.95" customHeight="1" x14ac:dyDescent="0.15">
      <c r="A35" s="136" t="s">
        <v>21</v>
      </c>
      <c r="B35" s="136"/>
      <c r="C35" s="136"/>
      <c r="D35" s="136"/>
      <c r="E35" s="136"/>
      <c r="F35" s="136"/>
      <c r="G35" s="136"/>
      <c r="H35" s="136"/>
      <c r="I35" s="136"/>
      <c r="J35" s="136"/>
    </row>
    <row r="36" spans="1:14" ht="12.95" customHeight="1" x14ac:dyDescent="0.15">
      <c r="A36" s="18"/>
      <c r="B36" s="14"/>
      <c r="C36" s="14"/>
      <c r="D36" s="14"/>
      <c r="E36" s="14"/>
      <c r="F36" s="16"/>
      <c r="G36" s="16"/>
      <c r="H36" s="20"/>
      <c r="I36" s="20"/>
    </row>
    <row r="37" spans="1:14" ht="12.95" customHeight="1" x14ac:dyDescent="0.15">
      <c r="A37" s="18"/>
      <c r="B37" s="15"/>
      <c r="C37" s="14"/>
      <c r="D37" s="14"/>
      <c r="E37" s="15"/>
      <c r="F37" s="12"/>
      <c r="G37" s="12"/>
      <c r="H37" s="23"/>
      <c r="I37" s="20"/>
      <c r="J37" s="21"/>
    </row>
    <row r="38" spans="1:14" ht="11.25" customHeight="1" x14ac:dyDescent="0.15">
      <c r="A38" s="78" t="s">
        <v>0</v>
      </c>
      <c r="B38" s="79"/>
      <c r="C38" s="79"/>
      <c r="D38" s="79"/>
      <c r="E38" s="80"/>
      <c r="F38" s="113" t="s">
        <v>10</v>
      </c>
      <c r="G38" s="115" t="s">
        <v>12</v>
      </c>
      <c r="H38" s="134" t="s">
        <v>10</v>
      </c>
      <c r="I38" s="113" t="s">
        <v>12</v>
      </c>
      <c r="J38" s="127" t="s">
        <v>10</v>
      </c>
      <c r="K38" s="127" t="s">
        <v>12</v>
      </c>
      <c r="L38" s="120" t="s">
        <v>10</v>
      </c>
      <c r="M38" s="129" t="s">
        <v>12</v>
      </c>
    </row>
    <row r="39" spans="1:14" ht="11.25" customHeight="1" x14ac:dyDescent="0.15">
      <c r="A39" s="81"/>
      <c r="B39" s="82"/>
      <c r="C39" s="82"/>
      <c r="D39" s="82"/>
      <c r="E39" s="83"/>
      <c r="F39" s="114"/>
      <c r="G39" s="116"/>
      <c r="H39" s="135"/>
      <c r="I39" s="114"/>
      <c r="J39" s="128"/>
      <c r="K39" s="128"/>
      <c r="L39" s="121"/>
      <c r="M39" s="121"/>
      <c r="N39" s="1"/>
    </row>
    <row r="40" spans="1:14" ht="12.95" customHeight="1" x14ac:dyDescent="0.15">
      <c r="A40" s="102">
        <v>1</v>
      </c>
      <c r="B40" s="70" t="s">
        <v>1</v>
      </c>
      <c r="C40" s="70"/>
      <c r="D40" s="70"/>
      <c r="E40" s="71"/>
      <c r="F40" s="4">
        <f>SUM(F23/F9)*140</f>
        <v>139.0035587188612</v>
      </c>
      <c r="G40" s="7">
        <f>SUM(F23/F23)*140</f>
        <v>140</v>
      </c>
      <c r="H40" s="4">
        <f>SUM(H23/H9)*140</f>
        <v>138.98181818181817</v>
      </c>
      <c r="I40" s="7">
        <f>SUM(H23/H23)*140</f>
        <v>140</v>
      </c>
      <c r="J40" s="117">
        <f>SUM(F41+H41)</f>
        <v>138.99377547719183</v>
      </c>
      <c r="K40" s="117">
        <f>SUM(G41+I41)</f>
        <v>140</v>
      </c>
      <c r="L40" s="117">
        <f>SUM(J40*0.6)</f>
        <v>83.396265286315099</v>
      </c>
      <c r="M40" s="117">
        <f>SUM(K40*0.6)</f>
        <v>84</v>
      </c>
      <c r="N40" s="1"/>
    </row>
    <row r="41" spans="1:14" ht="12.95" customHeight="1" x14ac:dyDescent="0.15">
      <c r="A41" s="103"/>
      <c r="B41" s="73"/>
      <c r="C41" s="73"/>
      <c r="D41" s="73"/>
      <c r="E41" s="74"/>
      <c r="F41" s="5">
        <f>SUM(F40*0.55)</f>
        <v>76.45195729537366</v>
      </c>
      <c r="G41" s="5">
        <f>SUM(G40*0.55)</f>
        <v>77</v>
      </c>
      <c r="H41" s="5">
        <f>SUM(H40*0.45)</f>
        <v>62.541818181818179</v>
      </c>
      <c r="I41" s="6">
        <f>SUM(I40*0.45)</f>
        <v>63</v>
      </c>
      <c r="J41" s="118"/>
      <c r="K41" s="118"/>
      <c r="L41" s="119"/>
      <c r="M41" s="119"/>
      <c r="N41" s="1"/>
    </row>
    <row r="42" spans="1:14" ht="12.95" customHeight="1" x14ac:dyDescent="0.15">
      <c r="A42" s="108">
        <v>2</v>
      </c>
      <c r="B42" s="70" t="s">
        <v>2</v>
      </c>
      <c r="C42" s="70"/>
      <c r="D42" s="70"/>
      <c r="E42" s="71"/>
      <c r="F42" s="4">
        <f>SUM(F11/F11)*140</f>
        <v>140</v>
      </c>
      <c r="G42" s="7">
        <f>SUM(F11/F25)*140</f>
        <v>139.0035587188612</v>
      </c>
      <c r="H42" s="4">
        <f>SUM(H11/H11)*140</f>
        <v>140</v>
      </c>
      <c r="I42" s="8">
        <f>SUM(H11/H25)*140</f>
        <v>138.98181818181817</v>
      </c>
      <c r="J42" s="117">
        <f t="shared" ref="J42" si="0">SUM(F43+H43)</f>
        <v>140</v>
      </c>
      <c r="K42" s="117">
        <f t="shared" ref="K42" si="1">SUM(G43+I43)</f>
        <v>138.99377547719183</v>
      </c>
      <c r="L42" s="117">
        <f>SUM(J42*0.2)</f>
        <v>28</v>
      </c>
      <c r="M42" s="117">
        <f>SUM(K42*0.2)</f>
        <v>27.798755095438366</v>
      </c>
      <c r="N42" s="1"/>
    </row>
    <row r="43" spans="1:14" ht="12.95" customHeight="1" x14ac:dyDescent="0.15">
      <c r="A43" s="103"/>
      <c r="B43" s="73"/>
      <c r="C43" s="73"/>
      <c r="D43" s="73"/>
      <c r="E43" s="74"/>
      <c r="F43" s="5">
        <f>F42*0.55</f>
        <v>77</v>
      </c>
      <c r="G43" s="5">
        <f>G42*0.55</f>
        <v>76.45195729537366</v>
      </c>
      <c r="H43" s="5">
        <f>H42*0.45</f>
        <v>63</v>
      </c>
      <c r="I43" s="5">
        <f>I42*0.45</f>
        <v>62.541818181818179</v>
      </c>
      <c r="J43" s="118"/>
      <c r="K43" s="118"/>
      <c r="L43" s="119"/>
      <c r="M43" s="119"/>
      <c r="N43" s="1"/>
    </row>
    <row r="44" spans="1:14" ht="12.95" customHeight="1" x14ac:dyDescent="0.15">
      <c r="A44" s="108">
        <v>3</v>
      </c>
      <c r="B44" s="70" t="s">
        <v>3</v>
      </c>
      <c r="C44" s="70"/>
      <c r="D44" s="70"/>
      <c r="E44" s="71"/>
      <c r="F44" s="106">
        <f>SUM(F27/F13)*140</f>
        <v>137.40740740740739</v>
      </c>
      <c r="G44" s="106">
        <f>SUM(F27/F27)*140</f>
        <v>140</v>
      </c>
      <c r="H44" s="104"/>
      <c r="I44" s="105"/>
      <c r="J44" s="117">
        <f>F44</f>
        <v>137.40740740740739</v>
      </c>
      <c r="K44" s="117">
        <f>G44</f>
        <v>140</v>
      </c>
      <c r="L44" s="117">
        <f>SUM(J44*0.15)</f>
        <v>20.611111111111107</v>
      </c>
      <c r="M44" s="117">
        <f>SUM(K44*0.15)</f>
        <v>21</v>
      </c>
      <c r="N44" s="1"/>
    </row>
    <row r="45" spans="1:14" ht="12.95" customHeight="1" x14ac:dyDescent="0.15">
      <c r="A45" s="103"/>
      <c r="B45" s="73"/>
      <c r="C45" s="73"/>
      <c r="D45" s="73"/>
      <c r="E45" s="74"/>
      <c r="F45" s="107"/>
      <c r="G45" s="107"/>
      <c r="H45" s="104"/>
      <c r="I45" s="105"/>
      <c r="J45" s="118"/>
      <c r="K45" s="118"/>
      <c r="L45" s="119"/>
      <c r="M45" s="119"/>
      <c r="N45" s="1"/>
    </row>
    <row r="46" spans="1:14" ht="12.95" customHeight="1" x14ac:dyDescent="0.15">
      <c r="A46" s="102">
        <v>4</v>
      </c>
      <c r="B46" s="70" t="s">
        <v>4</v>
      </c>
      <c r="C46" s="70"/>
      <c r="D46" s="70"/>
      <c r="E46" s="71"/>
      <c r="F46" s="106">
        <f>SUM(F15/F15)*140</f>
        <v>140</v>
      </c>
      <c r="G46" s="106">
        <f>SUM(F15/F29)*140</f>
        <v>137.14285714285711</v>
      </c>
      <c r="H46" s="104"/>
      <c r="I46" s="105"/>
      <c r="J46" s="117">
        <f>F46</f>
        <v>140</v>
      </c>
      <c r="K46" s="117">
        <f>G46</f>
        <v>137.14285714285711</v>
      </c>
      <c r="L46" s="126">
        <f>SUM(J46*0.05)</f>
        <v>7</v>
      </c>
      <c r="M46" s="126">
        <f>SUM(K46*0.05)</f>
        <v>6.8571428571428559</v>
      </c>
      <c r="N46" s="1"/>
    </row>
    <row r="47" spans="1:14" ht="12.95" customHeight="1" x14ac:dyDescent="0.15">
      <c r="A47" s="103"/>
      <c r="B47" s="73"/>
      <c r="C47" s="73"/>
      <c r="D47" s="73"/>
      <c r="E47" s="74"/>
      <c r="F47" s="107"/>
      <c r="G47" s="107"/>
      <c r="H47" s="104"/>
      <c r="I47" s="105"/>
      <c r="J47" s="118"/>
      <c r="K47" s="118"/>
      <c r="L47" s="119"/>
      <c r="M47" s="119"/>
      <c r="N47" s="1"/>
    </row>
    <row r="48" spans="1:14" x14ac:dyDescent="0.15">
      <c r="A48" s="2"/>
      <c r="B48" s="2"/>
      <c r="H48" s="11"/>
      <c r="I48" s="9"/>
      <c r="J48" s="122" t="s">
        <v>11</v>
      </c>
      <c r="K48" s="123"/>
      <c r="L48" s="120">
        <f>SUM(L40:L47)</f>
        <v>139.00737639742621</v>
      </c>
      <c r="M48" s="120">
        <f>SUM(M40:M47)</f>
        <v>139.65589795258123</v>
      </c>
      <c r="N48" s="1"/>
    </row>
    <row r="49" spans="9:14" x14ac:dyDescent="0.15">
      <c r="I49" s="10"/>
      <c r="J49" s="124"/>
      <c r="K49" s="125"/>
      <c r="L49" s="121"/>
      <c r="M49" s="121"/>
      <c r="N49" s="1"/>
    </row>
  </sheetData>
  <mergeCells count="84">
    <mergeCell ref="F23:G24"/>
    <mergeCell ref="H23:I24"/>
    <mergeCell ref="A25:A26"/>
    <mergeCell ref="B25:E26"/>
    <mergeCell ref="F25:G26"/>
    <mergeCell ref="H25:I26"/>
    <mergeCell ref="A27:A28"/>
    <mergeCell ref="B9:E10"/>
    <mergeCell ref="A7:E8"/>
    <mergeCell ref="F13:G14"/>
    <mergeCell ref="H13:I14"/>
    <mergeCell ref="F15:G16"/>
    <mergeCell ref="H15:I16"/>
    <mergeCell ref="F21:G22"/>
    <mergeCell ref="H21:I22"/>
    <mergeCell ref="A15:A16"/>
    <mergeCell ref="B15:E16"/>
    <mergeCell ref="B27:E28"/>
    <mergeCell ref="F27:G28"/>
    <mergeCell ref="H27:I28"/>
    <mergeCell ref="A23:A24"/>
    <mergeCell ref="B23:E24"/>
    <mergeCell ref="A42:A43"/>
    <mergeCell ref="B42:E43"/>
    <mergeCell ref="H29:I30"/>
    <mergeCell ref="A40:A41"/>
    <mergeCell ref="B40:E41"/>
    <mergeCell ref="H38:H39"/>
    <mergeCell ref="I38:I39"/>
    <mergeCell ref="A35:J35"/>
    <mergeCell ref="J38:J39"/>
    <mergeCell ref="J40:J41"/>
    <mergeCell ref="J42:J43"/>
    <mergeCell ref="K38:K39"/>
    <mergeCell ref="L38:L39"/>
    <mergeCell ref="M38:M39"/>
    <mergeCell ref="L40:L41"/>
    <mergeCell ref="M40:M41"/>
    <mergeCell ref="K40:K41"/>
    <mergeCell ref="K42:K43"/>
    <mergeCell ref="L42:L43"/>
    <mergeCell ref="M42:M43"/>
    <mergeCell ref="L48:L49"/>
    <mergeCell ref="M48:M49"/>
    <mergeCell ref="J48:K49"/>
    <mergeCell ref="J44:J45"/>
    <mergeCell ref="K44:K45"/>
    <mergeCell ref="L44:L45"/>
    <mergeCell ref="M44:M45"/>
    <mergeCell ref="J46:J47"/>
    <mergeCell ref="K46:K47"/>
    <mergeCell ref="L46:L47"/>
    <mergeCell ref="M46:M47"/>
    <mergeCell ref="A46:A47"/>
    <mergeCell ref="B46:E47"/>
    <mergeCell ref="A21:E22"/>
    <mergeCell ref="A38:E39"/>
    <mergeCell ref="H44:I47"/>
    <mergeCell ref="F44:F45"/>
    <mergeCell ref="G44:G45"/>
    <mergeCell ref="F46:F47"/>
    <mergeCell ref="G46:G47"/>
    <mergeCell ref="A44:A45"/>
    <mergeCell ref="B44:E45"/>
    <mergeCell ref="A29:A30"/>
    <mergeCell ref="B29:E30"/>
    <mergeCell ref="F29:G30"/>
    <mergeCell ref="F38:F39"/>
    <mergeCell ref="G38:G39"/>
    <mergeCell ref="A5:I6"/>
    <mergeCell ref="A19:I20"/>
    <mergeCell ref="A1:B4"/>
    <mergeCell ref="D1:I3"/>
    <mergeCell ref="A11:A12"/>
    <mergeCell ref="B11:E12"/>
    <mergeCell ref="F11:G12"/>
    <mergeCell ref="H11:I12"/>
    <mergeCell ref="A13:A14"/>
    <mergeCell ref="B13:E14"/>
    <mergeCell ref="H7:I8"/>
    <mergeCell ref="F7:G8"/>
    <mergeCell ref="F9:G10"/>
    <mergeCell ref="H9:I10"/>
    <mergeCell ref="A9:A10"/>
  </mergeCells>
  <pageMargins left="0.70866141732283472" right="0.70866141732283472" top="0.74803149606299213" bottom="0.74803149606299213" header="0.31496062992125984" footer="0.31496062992125984"/>
  <pageSetup paperSize="9" orientation="landscape" r:id="rId1"/>
  <headerFooter>
    <oddFooter>&amp;LEuropese aanbesteding Payrolldiensten
Kenmerk: 2021/0076
Bijlage 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45C350E0942244BE6142A1D156AC2B" ma:contentTypeVersion="15" ma:contentTypeDescription="Een nieuw document maken." ma:contentTypeScope="" ma:versionID="50bdb0a38b1c6b5e7cba9be7da65c51a">
  <xsd:schema xmlns:xsd="http://www.w3.org/2001/XMLSchema" xmlns:xs="http://www.w3.org/2001/XMLSchema" xmlns:p="http://schemas.microsoft.com/office/2006/metadata/properties" xmlns:ns2="04d08a1c-fb49-4e31-968c-2980746c4e2c" xmlns:ns3="596e6a0a-d7a9-4a7a-9692-8464c93a11b0" targetNamespace="http://schemas.microsoft.com/office/2006/metadata/properties" ma:root="true" ma:fieldsID="78a16d58896a54aa5208d97025b7ede8" ns2:_="" ns3:_="">
    <xsd:import namespace="04d08a1c-fb49-4e31-968c-2980746c4e2c"/>
    <xsd:import namespace="596e6a0a-d7a9-4a7a-9692-8464c93a11b0"/>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d08a1c-fb49-4e31-968c-2980746c4e2c"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395f63c-74b3-486f-a9d7-514361a211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6e6a0a-d7a9-4a7a-9692-8464c93a11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78cdd1d-c7c9-452f-bfc6-b862d002baba}" ma:internalName="TaxCatchAll" ma:showField="CatchAllData" ma:web="596e6a0a-d7a9-4a7a-9692-8464c93a11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96e6a0a-d7a9-4a7a-9692-8464c93a11b0" xsi:nil="true"/>
    <Title0 xmlns="04d08a1c-fb49-4e31-968c-2980746c4e2c" xsi:nil="true"/>
    <lcf76f155ced4ddcb4097134ff3c332f xmlns="04d08a1c-fb49-4e31-968c-2980746c4e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2F9771B-8560-42B9-B9F8-A3EC971BBDE2}">
  <ds:schemaRefs>
    <ds:schemaRef ds:uri="http://schemas.microsoft.com/sharepoint/v3/contenttype/forms"/>
  </ds:schemaRefs>
</ds:datastoreItem>
</file>

<file path=customXml/itemProps2.xml><?xml version="1.0" encoding="utf-8"?>
<ds:datastoreItem xmlns:ds="http://schemas.openxmlformats.org/officeDocument/2006/customXml" ds:itemID="{C7A9D6DE-9D68-49BA-8291-0D30111218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d08a1c-fb49-4e31-968c-2980746c4e2c"/>
    <ds:schemaRef ds:uri="596e6a0a-d7a9-4a7a-9692-8464c93a11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CEF4E6-552E-4CE5-A290-F28837FE9256}">
  <ds:schemaRefs>
    <ds:schemaRef ds:uri="http://schemas.microsoft.com/office/2006/metadata/properties"/>
    <ds:schemaRef ds:uri="http://schemas.microsoft.com/office/infopath/2007/PartnerControls"/>
    <ds:schemaRef ds:uri="596e6a0a-d7a9-4a7a-9692-8464c93a11b0"/>
    <ds:schemaRef ds:uri="04d08a1c-fb49-4e31-968c-2980746c4e2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Opgaveformulier omrekenfactor</vt:lpstr>
      <vt:lpstr>Rekenvoorbeeld</vt:lpstr>
    </vt:vector>
  </TitlesOfParts>
  <Company>GGD Flevoland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Stolk</dc:creator>
  <cp:lastModifiedBy>Miriam Heesen</cp:lastModifiedBy>
  <cp:lastPrinted>2017-04-24T09:35:41Z</cp:lastPrinted>
  <dcterms:created xsi:type="dcterms:W3CDTF">2017-03-28T10:17:13Z</dcterms:created>
  <dcterms:modified xsi:type="dcterms:W3CDTF">2025-10-03T12:02:36Z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0x0101003445C350E0942244BE6142A1D156AC2B</vt:lpwstr>
  </property>
  <property fmtid="{D5CDD505-2E9C-101B-9397-08002B2CF9AE}" pid="3" name="MediaServiceImageTags">
    <vt:lpwstr/>
  </property>
</Properties>
</file>