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meenteoss-my.sharepoint.com/personal/f_van_duren_oss_nl/Documents/Desktop/"/>
    </mc:Choice>
  </mc:AlternateContent>
  <xr:revisionPtr revIDLastSave="0" documentId="8_{F6ADDA8A-531F-46DC-91E7-AC3A7AD9AF73}" xr6:coauthVersionLast="47" xr6:coauthVersionMax="47" xr10:uidLastSave="{00000000-0000-0000-0000-000000000000}"/>
  <bookViews>
    <workbookView xWindow="-108" yWindow="-108" windowWidth="30936" windowHeight="16896" xr2:uid="{0B08E656-9EBD-47B4-841A-0C1F164948DF}"/>
  </bookViews>
  <sheets>
    <sheet name="Invulformulier" sheetId="2" r:id="rId1"/>
  </sheets>
  <definedNames>
    <definedName name="FactN">Invulformulier!$B$9</definedName>
    <definedName name="PBest">Invulformulier!$G$15</definedName>
    <definedName name="Qbest">Invulformulier!$G$16</definedName>
    <definedName name="UIBest">Invulformulier!$G$17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2" l="1"/>
  <c r="B9" i="2"/>
  <c r="G16" i="2" l="1"/>
  <c r="D17" i="2" l="1"/>
  <c r="E17" i="2"/>
  <c r="C17" i="2"/>
  <c r="B17" i="2"/>
  <c r="G17" i="2" l="1"/>
  <c r="C25" i="2" s="1"/>
  <c r="D25" i="2" l="1"/>
  <c r="B25" i="2"/>
  <c r="E25" i="2"/>
</calcChain>
</file>

<file path=xl/sharedStrings.xml><?xml version="1.0" encoding="utf-8"?>
<sst xmlns="http://schemas.openxmlformats.org/spreadsheetml/2006/main" count="34" uniqueCount="29">
  <si>
    <t>Inschrijver</t>
  </si>
  <si>
    <t>Qi</t>
  </si>
  <si>
    <t>Rangorde</t>
  </si>
  <si>
    <t>Prijsdeficiet</t>
  </si>
  <si>
    <t>Factor N (= kwaliteit/prijs)</t>
  </si>
  <si>
    <t>Kwaliteit (%)</t>
  </si>
  <si>
    <t>Prijs (%)</t>
  </si>
  <si>
    <t xml:space="preserve">Factor N   </t>
  </si>
  <si>
    <t>Qbest:</t>
  </si>
  <si>
    <t>Pbest:</t>
  </si>
  <si>
    <t>Prijs en UI inschrijvers</t>
  </si>
  <si>
    <t>Pi = Inschrijfsom</t>
  </si>
  <si>
    <t xml:space="preserve">UIi </t>
  </si>
  <si>
    <t>Van UI- waarden naar prijsdeficiet</t>
  </si>
  <si>
    <t>Prijsdeficiet =</t>
  </si>
  <si>
    <t>UI best is maximale score van utility indices</t>
  </si>
  <si>
    <t>De winnaar heeft per definitie een prijsdeficiet van 0</t>
  </si>
  <si>
    <t>Inschrijver A</t>
  </si>
  <si>
    <t>Inschrijver B</t>
  </si>
  <si>
    <t>Inschrijver C</t>
  </si>
  <si>
    <t>Inschrijver D</t>
  </si>
  <si>
    <t>Pi - (UIi/Ubest * Pi)</t>
  </si>
  <si>
    <t>Formule Utility Index</t>
  </si>
  <si>
    <t xml:space="preserve">Formule Prijsdeficiet </t>
  </si>
  <si>
    <t>Uii =</t>
  </si>
  <si>
    <t>[(1-(Qbest-Qi)*N)/Pi]*Pbest</t>
  </si>
  <si>
    <t>Het prijsdeficiet bij de verliezers geeft aan met welk bedrag de inschrijfprijs zou moeten worden verlaagd om tot dezelfde prijs-kwaliteitverhouding te komen als de winnaar</t>
  </si>
  <si>
    <t>Voorbeeldberekening Utility Index</t>
  </si>
  <si>
    <t xml:space="preserve">UIbest = Winnaar: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</si>
</sst>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€&quot;* #,##0.00_);_(&quot;€&quot;* \(#,##0.00\);_(&quot;€&quot;* &quot;-&quot;??_);_(@_)"/>
    <numFmt numFmtId="165" formatCode="_(* #,##0.00_);_(* \(#,##0.00\);_(* &quot;-&quot;??_);_(@_)"/>
    <numFmt numFmtId="167" formatCode="0.000"/>
    <numFmt numFmtId="173" formatCode="_(* #,##0_);_(* \(#,##0\);_(* &quot;-&quot;??_);_(@_)"/>
    <numFmt numFmtId="177" formatCode="_(&quot;€&quot;* #,##0_);_(&quot;€&quot;* \(#,##0\);_(&quot;€&quot;* &quot;-&quot;??_);_(@_)"/>
  </numFmts>
  <fonts count="5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i/>
      <sz val="9"/>
      <color theme="1"/>
      <name val="Verdana"/>
      <family val="2"/>
    </font>
    <font>
      <sz val="9"/>
      <color theme="3" tint="0.249977111117893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2" xfId="0" applyBorder="1"/>
    <xf numFmtId="0" fontId="2" fillId="0" borderId="0" xfId="0" applyFont="1"/>
    <xf numFmtId="0" fontId="0" fillId="4" borderId="2" xfId="0" applyFill="1" applyBorder="1"/>
    <xf numFmtId="167" fontId="0" fillId="3" borderId="2" xfId="0" applyNumberFormat="1" applyFill="1" applyBorder="1"/>
    <xf numFmtId="0" fontId="3" fillId="0" borderId="0" xfId="0" applyFont="1"/>
    <xf numFmtId="0" fontId="0" fillId="3" borderId="2" xfId="0" applyFill="1" applyBorder="1"/>
    <xf numFmtId="0" fontId="0" fillId="6" borderId="2" xfId="0" applyFill="1" applyBorder="1"/>
    <xf numFmtId="0" fontId="0" fillId="7" borderId="2" xfId="0" applyFill="1" applyBorder="1"/>
    <xf numFmtId="167" fontId="2" fillId="3" borderId="2" xfId="0" applyNumberFormat="1" applyFont="1" applyFill="1" applyBorder="1"/>
    <xf numFmtId="0" fontId="0" fillId="2" borderId="2" xfId="0" applyFill="1" applyBorder="1"/>
    <xf numFmtId="0" fontId="2" fillId="0" borderId="0" xfId="0" applyFont="1" applyFill="1" applyBorder="1"/>
    <xf numFmtId="177" fontId="0" fillId="0" borderId="2" xfId="2" applyNumberFormat="1" applyFont="1" applyBorder="1"/>
    <xf numFmtId="0" fontId="0" fillId="6" borderId="1" xfId="0" applyFill="1" applyBorder="1"/>
    <xf numFmtId="173" fontId="0" fillId="6" borderId="2" xfId="1" applyNumberFormat="1" applyFont="1" applyFill="1" applyBorder="1"/>
    <xf numFmtId="173" fontId="2" fillId="3" borderId="2" xfId="1" applyNumberFormat="1" applyFont="1" applyFill="1" applyBorder="1"/>
    <xf numFmtId="173" fontId="2" fillId="6" borderId="2" xfId="1" applyNumberFormat="1" applyFont="1" applyFill="1" applyBorder="1"/>
    <xf numFmtId="0" fontId="2" fillId="6" borderId="2" xfId="0" applyFont="1" applyFill="1" applyBorder="1"/>
    <xf numFmtId="0" fontId="2" fillId="4" borderId="2" xfId="0" applyFont="1" applyFill="1" applyBorder="1"/>
    <xf numFmtId="167" fontId="0" fillId="3" borderId="2" xfId="0" applyNumberFormat="1" applyFont="1" applyFill="1" applyBorder="1"/>
    <xf numFmtId="0" fontId="0" fillId="7" borderId="2" xfId="0" applyFont="1" applyFill="1" applyBorder="1"/>
    <xf numFmtId="0" fontId="0" fillId="5" borderId="2" xfId="0" applyFont="1" applyFill="1" applyBorder="1"/>
    <xf numFmtId="167" fontId="4" fillId="5" borderId="2" xfId="0" applyNumberFormat="1" applyFont="1" applyFill="1" applyBorder="1"/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910E7-E7BF-4E72-8A74-068A4A580CE6}">
  <dimension ref="A1:G29"/>
  <sheetViews>
    <sheetView tabSelected="1" workbookViewId="0">
      <selection activeCell="F24" sqref="F24"/>
    </sheetView>
  </sheetViews>
  <sheetFormatPr defaultRowHeight="11.4" x14ac:dyDescent="0.2"/>
  <cols>
    <col min="1" max="1" width="28.5" customWidth="1"/>
    <col min="2" max="6" width="18.296875" customWidth="1"/>
    <col min="7" max="7" width="20.8984375" customWidth="1"/>
  </cols>
  <sheetData>
    <row r="1" spans="1:7" x14ac:dyDescent="0.2">
      <c r="A1" s="2" t="s">
        <v>27</v>
      </c>
    </row>
    <row r="4" spans="1:7" x14ac:dyDescent="0.2">
      <c r="A4" s="2" t="s">
        <v>22</v>
      </c>
      <c r="B4" s="2" t="s">
        <v>24</v>
      </c>
      <c r="C4" s="2" t="s">
        <v>25</v>
      </c>
    </row>
    <row r="6" spans="1:7" x14ac:dyDescent="0.2">
      <c r="A6" s="2" t="s">
        <v>7</v>
      </c>
    </row>
    <row r="7" spans="1:7" x14ac:dyDescent="0.2">
      <c r="A7" s="1" t="s">
        <v>5</v>
      </c>
      <c r="B7" s="18">
        <v>70</v>
      </c>
    </row>
    <row r="8" spans="1:7" x14ac:dyDescent="0.2">
      <c r="A8" s="1" t="s">
        <v>6</v>
      </c>
      <c r="B8" s="18">
        <v>30</v>
      </c>
    </row>
    <row r="9" spans="1:7" x14ac:dyDescent="0.2">
      <c r="A9" s="8" t="s">
        <v>4</v>
      </c>
      <c r="B9" s="19">
        <f>B7/B8</f>
        <v>2.3333333333333335</v>
      </c>
    </row>
    <row r="13" spans="1:7" x14ac:dyDescent="0.2">
      <c r="A13" s="2" t="s">
        <v>10</v>
      </c>
    </row>
    <row r="14" spans="1:7" x14ac:dyDescent="0.2">
      <c r="A14" s="10" t="s">
        <v>0</v>
      </c>
      <c r="B14" s="6" t="s">
        <v>17</v>
      </c>
      <c r="C14" s="6" t="s">
        <v>18</v>
      </c>
      <c r="D14" s="6" t="s">
        <v>19</v>
      </c>
      <c r="E14" s="6" t="s">
        <v>20</v>
      </c>
      <c r="G14" s="11"/>
    </row>
    <row r="15" spans="1:7" x14ac:dyDescent="0.2">
      <c r="A15" s="8" t="s">
        <v>11</v>
      </c>
      <c r="B15" s="16">
        <v>250000</v>
      </c>
      <c r="C15" s="14">
        <v>275000</v>
      </c>
      <c r="D15" s="14">
        <v>300000</v>
      </c>
      <c r="E15" s="14">
        <v>250000</v>
      </c>
      <c r="F15" s="20" t="s">
        <v>9</v>
      </c>
      <c r="G15" s="15">
        <f>MIN(B15:E15)</f>
        <v>250000</v>
      </c>
    </row>
    <row r="16" spans="1:7" x14ac:dyDescent="0.2">
      <c r="A16" s="8" t="s">
        <v>1</v>
      </c>
      <c r="B16" s="17">
        <v>0.65</v>
      </c>
      <c r="C16" s="17">
        <v>0.75</v>
      </c>
      <c r="D16" s="7">
        <v>0.62</v>
      </c>
      <c r="E16" s="7">
        <v>0.62</v>
      </c>
      <c r="F16" s="20" t="s">
        <v>8</v>
      </c>
      <c r="G16" s="9">
        <f>MAX(B16:E16)</f>
        <v>0.75</v>
      </c>
    </row>
    <row r="17" spans="1:7" x14ac:dyDescent="0.2">
      <c r="A17" s="8" t="s">
        <v>12</v>
      </c>
      <c r="B17" s="4">
        <f>((1-(Qbest-B16)*FactN)/B15)*PBest</f>
        <v>0.76666666666666672</v>
      </c>
      <c r="C17" s="4">
        <f>((1-(Qbest-C16)*FactN)/C15)*PBest</f>
        <v>0.90909090909090906</v>
      </c>
      <c r="D17" s="4">
        <f>((1-(Qbest-D16)*FactN)/D15)*PBest</f>
        <v>0.5805555555555556</v>
      </c>
      <c r="E17" s="4">
        <f>((1-(Qbest-E16)*FactN)/E15)*PBest</f>
        <v>0.69666666666666666</v>
      </c>
      <c r="F17" s="21" t="s">
        <v>28</v>
      </c>
      <c r="G17" s="22">
        <f>MAX(B17:E17)</f>
        <v>0.90909090909090906</v>
      </c>
    </row>
    <row r="18" spans="1:7" x14ac:dyDescent="0.2">
      <c r="A18" s="10" t="s">
        <v>2</v>
      </c>
      <c r="B18" s="3">
        <v>2</v>
      </c>
      <c r="C18" s="3">
        <v>1</v>
      </c>
      <c r="D18" s="3">
        <v>4</v>
      </c>
      <c r="E18" s="3">
        <v>3</v>
      </c>
      <c r="F18" s="5" t="s">
        <v>15</v>
      </c>
    </row>
    <row r="19" spans="1:7" x14ac:dyDescent="0.2">
      <c r="B19" s="2"/>
    </row>
    <row r="21" spans="1:7" x14ac:dyDescent="0.2">
      <c r="A21" s="2" t="s">
        <v>13</v>
      </c>
    </row>
    <row r="22" spans="1:7" x14ac:dyDescent="0.2">
      <c r="A22" s="2"/>
    </row>
    <row r="23" spans="1:7" x14ac:dyDescent="0.2">
      <c r="A23" s="2" t="s">
        <v>23</v>
      </c>
      <c r="B23" s="2" t="s">
        <v>14</v>
      </c>
      <c r="C23" s="2" t="s">
        <v>21</v>
      </c>
    </row>
    <row r="24" spans="1:7" x14ac:dyDescent="0.2">
      <c r="A24" s="10" t="s">
        <v>0</v>
      </c>
      <c r="B24" s="6" t="s">
        <v>17</v>
      </c>
      <c r="C24" s="6" t="s">
        <v>18</v>
      </c>
      <c r="D24" s="6" t="s">
        <v>19</v>
      </c>
      <c r="E24" s="6" t="s">
        <v>20</v>
      </c>
    </row>
    <row r="25" spans="1:7" x14ac:dyDescent="0.2">
      <c r="A25" s="13" t="s">
        <v>3</v>
      </c>
      <c r="B25" s="12">
        <f>B15-(B17/UIBest*B15)</f>
        <v>39166.666666666657</v>
      </c>
      <c r="C25" s="12">
        <f>C15-(C17/UIBest*C15)</f>
        <v>0</v>
      </c>
      <c r="D25" s="12">
        <f>D15-(D17/UIBest*D15)</f>
        <v>108416.66666666666</v>
      </c>
      <c r="E25" s="12">
        <f>E15-(E17/UIBest*E15)</f>
        <v>58416.666666666686</v>
      </c>
    </row>
    <row r="28" spans="1:7" x14ac:dyDescent="0.2">
      <c r="A28" t="s">
        <v>16</v>
      </c>
    </row>
    <row r="29" spans="1:7" x14ac:dyDescent="0.2">
      <c r="A29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4</vt:i4>
      </vt:variant>
    </vt:vector>
  </HeadingPairs>
  <TitlesOfParts>
    <vt:vector size="5" baseType="lpstr">
      <vt:lpstr>Invulformulier</vt:lpstr>
      <vt:lpstr>FactN</vt:lpstr>
      <vt:lpstr>PBest</vt:lpstr>
      <vt:lpstr>Qbest</vt:lpstr>
      <vt:lpstr>UIBest</vt:lpstr>
    </vt:vector>
  </TitlesOfParts>
  <Company>Gemeente Oss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Duren, Frank van</dc:creator>
  <cp:lastModifiedBy>Duren, Frank van</cp:lastModifiedBy>
  <dcterms:created xsi:type="dcterms:W3CDTF">2026-01-21T15:26:01Z</dcterms:created>
  <dcterms:modified xsi:type="dcterms:W3CDTF">2026-03-02T13:24:43Z</dcterms:modified>
</cp:coreProperties>
</file>