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alkmaar.sharepoint.com/teams/Themaaanbestedingenvanafmaart2022-C4920ApplicatieSociaaldomein/Gedeelde documenten/C5222 Schoonmaak gymzalen/04 Nota van Inlichtingen/NvI 1/"/>
    </mc:Choice>
  </mc:AlternateContent>
  <xr:revisionPtr revIDLastSave="281" documentId="8_{F3802479-512A-465C-8B5D-CFF8CF38B402}" xr6:coauthVersionLast="47" xr6:coauthVersionMax="47" xr10:uidLastSave="{968AD83F-52A8-45CF-87F5-B7452D2B7EFA}"/>
  <bookViews>
    <workbookView xWindow="-120" yWindow="-120" windowWidth="29040" windowHeight="15720" xr2:uid="{00000000-000D-0000-FFFF-FFFF00000000}"/>
  </bookViews>
  <sheets>
    <sheet name="Legenda" sheetId="1" r:id="rId1"/>
    <sheet name="Totaaloverzicht schoonmaak" sheetId="2" r:id="rId2"/>
    <sheet name="Gymzalen ruimtestaat 15st." sheetId="3" r:id="rId3"/>
    <sheet name="Periodieke schoonmaak" sheetId="5" r:id="rId4"/>
    <sheet name="Meetstaat 10 gymzalen, ter info" sheetId="4"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5" l="1"/>
  <c r="E19" i="5"/>
  <c r="E18" i="5"/>
  <c r="H216" i="3"/>
  <c r="G216" i="3"/>
  <c r="I216" i="3"/>
  <c r="G217" i="3"/>
  <c r="H217" i="3"/>
  <c r="I217" i="3"/>
  <c r="G218" i="3"/>
  <c r="H218" i="3"/>
  <c r="I218" i="3"/>
  <c r="G219" i="3"/>
  <c r="H219" i="3"/>
  <c r="I219" i="3"/>
  <c r="G220" i="3"/>
  <c r="H220" i="3"/>
  <c r="I220" i="3"/>
  <c r="G221" i="3"/>
  <c r="H221" i="3"/>
  <c r="I221" i="3"/>
  <c r="G222" i="3"/>
  <c r="H222" i="3"/>
  <c r="I222" i="3"/>
  <c r="G223" i="3"/>
  <c r="H223" i="3"/>
  <c r="I223" i="3"/>
  <c r="G224" i="3"/>
  <c r="H224" i="3"/>
  <c r="I224" i="3"/>
  <c r="I225" i="3"/>
  <c r="H55" i="3"/>
  <c r="G55" i="3"/>
  <c r="I55" i="3"/>
  <c r="G56" i="3"/>
  <c r="H56" i="3"/>
  <c r="I56" i="3"/>
  <c r="G57" i="3"/>
  <c r="H57" i="3"/>
  <c r="I57" i="3"/>
  <c r="G58" i="3"/>
  <c r="H58" i="3"/>
  <c r="I58" i="3"/>
  <c r="G59" i="3"/>
  <c r="H59" i="3"/>
  <c r="I59" i="3"/>
  <c r="G60" i="3"/>
  <c r="H60" i="3"/>
  <c r="I60" i="3"/>
  <c r="G61" i="3"/>
  <c r="H61" i="3"/>
  <c r="I61" i="3"/>
  <c r="G62" i="3"/>
  <c r="H62" i="3"/>
  <c r="I62" i="3"/>
  <c r="G63" i="3"/>
  <c r="H63" i="3"/>
  <c r="I63" i="3"/>
  <c r="G64" i="3"/>
  <c r="H64" i="3"/>
  <c r="I64" i="3"/>
  <c r="G65" i="3"/>
  <c r="H65" i="3"/>
  <c r="I65" i="3"/>
  <c r="G66" i="3"/>
  <c r="H66" i="3"/>
  <c r="I66" i="3"/>
  <c r="G67" i="3"/>
  <c r="H67" i="3"/>
  <c r="I67" i="3"/>
  <c r="G68" i="3"/>
  <c r="H68" i="3"/>
  <c r="I68" i="3"/>
  <c r="I69" i="3"/>
  <c r="H71" i="3"/>
  <c r="G71" i="3"/>
  <c r="I71" i="3"/>
  <c r="G72" i="3"/>
  <c r="H72" i="3"/>
  <c r="I72" i="3"/>
  <c r="G73" i="3"/>
  <c r="H73" i="3"/>
  <c r="I73" i="3"/>
  <c r="G74" i="3"/>
  <c r="H74" i="3"/>
  <c r="I74" i="3"/>
  <c r="G75" i="3"/>
  <c r="H75" i="3"/>
  <c r="I75" i="3"/>
  <c r="G76" i="3"/>
  <c r="H76" i="3"/>
  <c r="I76" i="3"/>
  <c r="G77" i="3"/>
  <c r="H77" i="3"/>
  <c r="I77" i="3"/>
  <c r="G78" i="3"/>
  <c r="H78" i="3"/>
  <c r="I78" i="3"/>
  <c r="G79" i="3"/>
  <c r="H79" i="3"/>
  <c r="I79" i="3"/>
  <c r="G80" i="3"/>
  <c r="H80" i="3"/>
  <c r="I80" i="3"/>
  <c r="G81" i="3"/>
  <c r="H81" i="3"/>
  <c r="I81" i="3"/>
  <c r="G82" i="3"/>
  <c r="H82" i="3"/>
  <c r="I82" i="3"/>
  <c r="G83" i="3"/>
  <c r="H83" i="3"/>
  <c r="I83" i="3"/>
  <c r="I84" i="3"/>
  <c r="H86" i="3"/>
  <c r="G86" i="3"/>
  <c r="I86" i="3"/>
  <c r="G87" i="3"/>
  <c r="H87" i="3"/>
  <c r="I87" i="3"/>
  <c r="G88" i="3"/>
  <c r="H88" i="3"/>
  <c r="I88" i="3"/>
  <c r="G89" i="3"/>
  <c r="H89" i="3"/>
  <c r="I89" i="3"/>
  <c r="G90" i="3"/>
  <c r="H90" i="3"/>
  <c r="I90" i="3"/>
  <c r="G91" i="3"/>
  <c r="H91" i="3"/>
  <c r="I91" i="3"/>
  <c r="G92" i="3"/>
  <c r="H92" i="3"/>
  <c r="I92" i="3"/>
  <c r="G93" i="3"/>
  <c r="H93" i="3"/>
  <c r="I93" i="3"/>
  <c r="G94" i="3"/>
  <c r="H94" i="3"/>
  <c r="I94" i="3"/>
  <c r="G95" i="3"/>
  <c r="H95" i="3"/>
  <c r="I95" i="3"/>
  <c r="G96" i="3"/>
  <c r="H96" i="3"/>
  <c r="I96" i="3"/>
  <c r="G97" i="3"/>
  <c r="H97" i="3"/>
  <c r="I97" i="3"/>
  <c r="G98" i="3"/>
  <c r="H98" i="3"/>
  <c r="I98" i="3"/>
  <c r="I99" i="3"/>
  <c r="G20" i="3"/>
  <c r="H20" i="3"/>
  <c r="I20" i="3"/>
  <c r="G21" i="3"/>
  <c r="H21" i="3"/>
  <c r="I21" i="3"/>
  <c r="G22" i="3"/>
  <c r="H22" i="3"/>
  <c r="I22" i="3"/>
  <c r="G23" i="3"/>
  <c r="H23" i="3"/>
  <c r="I23" i="3"/>
  <c r="G24" i="3"/>
  <c r="H24" i="3"/>
  <c r="I24" i="3"/>
  <c r="G25" i="3"/>
  <c r="H25" i="3"/>
  <c r="I25" i="3"/>
  <c r="G26" i="3"/>
  <c r="H26" i="3"/>
  <c r="I26" i="3"/>
  <c r="G27" i="3"/>
  <c r="H27" i="3"/>
  <c r="I27" i="3"/>
  <c r="G28" i="3"/>
  <c r="H28" i="3"/>
  <c r="I28" i="3"/>
  <c r="G29" i="3"/>
  <c r="H29" i="3"/>
  <c r="I29" i="3"/>
  <c r="G30" i="3"/>
  <c r="H30" i="3"/>
  <c r="I30" i="3"/>
  <c r="G31" i="3"/>
  <c r="H31" i="3"/>
  <c r="I31" i="3"/>
  <c r="G32" i="3"/>
  <c r="H32" i="3"/>
  <c r="I32" i="3"/>
  <c r="G33" i="3"/>
  <c r="H33" i="3"/>
  <c r="I33" i="3"/>
  <c r="G34" i="3"/>
  <c r="H34" i="3"/>
  <c r="I34" i="3"/>
  <c r="G35" i="3"/>
  <c r="H35" i="3"/>
  <c r="I35" i="3"/>
  <c r="I36" i="3"/>
  <c r="G5" i="3"/>
  <c r="H5" i="3"/>
  <c r="I5" i="3"/>
  <c r="G6" i="3"/>
  <c r="H6" i="3"/>
  <c r="I6" i="3"/>
  <c r="G7" i="3"/>
  <c r="H7" i="3"/>
  <c r="I7" i="3"/>
  <c r="G8" i="3"/>
  <c r="H8" i="3"/>
  <c r="I8" i="3"/>
  <c r="G9" i="3"/>
  <c r="H9" i="3"/>
  <c r="I9" i="3"/>
  <c r="G10" i="3"/>
  <c r="H10" i="3"/>
  <c r="I10" i="3"/>
  <c r="G11" i="3"/>
  <c r="H11" i="3"/>
  <c r="I11" i="3"/>
  <c r="G12" i="3"/>
  <c r="H12" i="3"/>
  <c r="I12" i="3"/>
  <c r="G13" i="3"/>
  <c r="H13" i="3"/>
  <c r="I13" i="3"/>
  <c r="G14" i="3"/>
  <c r="H14" i="3"/>
  <c r="I14" i="3"/>
  <c r="G15" i="3"/>
  <c r="H15" i="3"/>
  <c r="I15" i="3"/>
  <c r="G16" i="3"/>
  <c r="H16" i="3"/>
  <c r="I16" i="3"/>
  <c r="G17" i="3"/>
  <c r="H17" i="3"/>
  <c r="I17" i="3"/>
  <c r="I18" i="3"/>
  <c r="H38" i="3"/>
  <c r="G38" i="3"/>
  <c r="I38" i="3"/>
  <c r="G39" i="3"/>
  <c r="H39" i="3"/>
  <c r="I39" i="3"/>
  <c r="G40" i="3"/>
  <c r="H40" i="3"/>
  <c r="I40" i="3"/>
  <c r="G41" i="3"/>
  <c r="H41" i="3"/>
  <c r="I41" i="3"/>
  <c r="G42" i="3"/>
  <c r="H42" i="3"/>
  <c r="I42" i="3"/>
  <c r="G43" i="3"/>
  <c r="H43" i="3"/>
  <c r="I43" i="3"/>
  <c r="G44" i="3"/>
  <c r="H44" i="3"/>
  <c r="I44" i="3"/>
  <c r="G45" i="3"/>
  <c r="H45" i="3"/>
  <c r="I45" i="3"/>
  <c r="G46" i="3"/>
  <c r="H46" i="3"/>
  <c r="I46" i="3"/>
  <c r="G47" i="3"/>
  <c r="H47" i="3"/>
  <c r="I47" i="3"/>
  <c r="G48" i="3"/>
  <c r="H48" i="3"/>
  <c r="I48" i="3"/>
  <c r="G49" i="3"/>
  <c r="H49" i="3"/>
  <c r="I49" i="3"/>
  <c r="G50" i="3"/>
  <c r="H50" i="3"/>
  <c r="I50" i="3"/>
  <c r="G51" i="3"/>
  <c r="H51" i="3"/>
  <c r="I51" i="3"/>
  <c r="G52" i="3"/>
  <c r="H52" i="3"/>
  <c r="I52" i="3"/>
  <c r="I53" i="3"/>
  <c r="H101" i="3"/>
  <c r="G101" i="3"/>
  <c r="I101" i="3"/>
  <c r="G102" i="3"/>
  <c r="H102" i="3"/>
  <c r="I102" i="3"/>
  <c r="G103" i="3"/>
  <c r="H103" i="3"/>
  <c r="I103" i="3"/>
  <c r="G104" i="3"/>
  <c r="H104" i="3"/>
  <c r="I104" i="3"/>
  <c r="G105" i="3"/>
  <c r="H105" i="3"/>
  <c r="I105" i="3"/>
  <c r="G106" i="3"/>
  <c r="H106" i="3"/>
  <c r="I106" i="3"/>
  <c r="G107" i="3"/>
  <c r="H107" i="3"/>
  <c r="I107" i="3"/>
  <c r="G108" i="3"/>
  <c r="H108" i="3"/>
  <c r="I108" i="3"/>
  <c r="G109" i="3"/>
  <c r="H109" i="3"/>
  <c r="I109" i="3"/>
  <c r="G110" i="3"/>
  <c r="H110" i="3"/>
  <c r="I110" i="3"/>
  <c r="G111" i="3"/>
  <c r="H111" i="3"/>
  <c r="I111" i="3"/>
  <c r="G112" i="3"/>
  <c r="H112" i="3"/>
  <c r="I112" i="3"/>
  <c r="I113" i="3"/>
  <c r="H115" i="3"/>
  <c r="G115" i="3"/>
  <c r="I115" i="3"/>
  <c r="G116" i="3"/>
  <c r="H116" i="3"/>
  <c r="I116" i="3"/>
  <c r="G117" i="3"/>
  <c r="H117" i="3"/>
  <c r="I117" i="3"/>
  <c r="G118" i="3"/>
  <c r="H118" i="3"/>
  <c r="I118" i="3"/>
  <c r="G119" i="3"/>
  <c r="H119" i="3"/>
  <c r="I119" i="3"/>
  <c r="G120" i="3"/>
  <c r="H120" i="3"/>
  <c r="I120" i="3"/>
  <c r="G121" i="3"/>
  <c r="H121" i="3"/>
  <c r="I121" i="3"/>
  <c r="G122" i="3"/>
  <c r="H122" i="3"/>
  <c r="I122" i="3"/>
  <c r="G123" i="3"/>
  <c r="H123" i="3"/>
  <c r="I123" i="3"/>
  <c r="G124" i="3"/>
  <c r="H124" i="3"/>
  <c r="I124" i="3"/>
  <c r="I125" i="3"/>
  <c r="H127" i="3"/>
  <c r="G127" i="3"/>
  <c r="I127" i="3"/>
  <c r="G128" i="3"/>
  <c r="H128" i="3"/>
  <c r="I128" i="3"/>
  <c r="G129" i="3"/>
  <c r="H129" i="3"/>
  <c r="I129" i="3"/>
  <c r="G130" i="3"/>
  <c r="H130" i="3"/>
  <c r="I130" i="3"/>
  <c r="G131" i="3"/>
  <c r="H131" i="3"/>
  <c r="I131" i="3"/>
  <c r="G132" i="3"/>
  <c r="H132" i="3"/>
  <c r="I132" i="3"/>
  <c r="G133" i="3"/>
  <c r="H133" i="3"/>
  <c r="I133" i="3"/>
  <c r="G134" i="3"/>
  <c r="H134" i="3"/>
  <c r="I134" i="3"/>
  <c r="G135" i="3"/>
  <c r="H135" i="3"/>
  <c r="I135" i="3"/>
  <c r="G136" i="3"/>
  <c r="H136" i="3"/>
  <c r="I136" i="3"/>
  <c r="G137" i="3"/>
  <c r="H137" i="3"/>
  <c r="I137" i="3"/>
  <c r="G138" i="3"/>
  <c r="H138" i="3"/>
  <c r="I138" i="3"/>
  <c r="G139" i="3"/>
  <c r="H139" i="3"/>
  <c r="I139" i="3"/>
  <c r="I140" i="3"/>
  <c r="H142" i="3"/>
  <c r="G142" i="3"/>
  <c r="I142" i="3"/>
  <c r="G143" i="3"/>
  <c r="H143" i="3"/>
  <c r="I143" i="3"/>
  <c r="G144" i="3"/>
  <c r="H144" i="3"/>
  <c r="I144" i="3"/>
  <c r="G145" i="3"/>
  <c r="H145" i="3"/>
  <c r="I145" i="3"/>
  <c r="G146" i="3"/>
  <c r="H146" i="3"/>
  <c r="I146" i="3"/>
  <c r="G147" i="3"/>
  <c r="H147" i="3"/>
  <c r="I147" i="3"/>
  <c r="G148" i="3"/>
  <c r="H148" i="3"/>
  <c r="I148" i="3"/>
  <c r="G149" i="3"/>
  <c r="H149" i="3"/>
  <c r="I149" i="3"/>
  <c r="G150" i="3"/>
  <c r="H150" i="3"/>
  <c r="I150" i="3"/>
  <c r="G151" i="3"/>
  <c r="H151" i="3"/>
  <c r="I151" i="3"/>
  <c r="G152" i="3"/>
  <c r="H152" i="3"/>
  <c r="I152" i="3"/>
  <c r="G153" i="3"/>
  <c r="H153" i="3"/>
  <c r="I153" i="3"/>
  <c r="G154" i="3"/>
  <c r="H154" i="3"/>
  <c r="I154" i="3"/>
  <c r="G155" i="3"/>
  <c r="H155" i="3"/>
  <c r="I155" i="3"/>
  <c r="I156" i="3"/>
  <c r="H158" i="3"/>
  <c r="G158" i="3"/>
  <c r="I158" i="3"/>
  <c r="G159" i="3"/>
  <c r="H159" i="3"/>
  <c r="I159" i="3"/>
  <c r="G160" i="3"/>
  <c r="H160" i="3"/>
  <c r="I160" i="3"/>
  <c r="G161" i="3"/>
  <c r="H161" i="3"/>
  <c r="I161" i="3"/>
  <c r="G162" i="3"/>
  <c r="H162" i="3"/>
  <c r="I162" i="3"/>
  <c r="G163" i="3"/>
  <c r="H163" i="3"/>
  <c r="I163" i="3"/>
  <c r="G164" i="3"/>
  <c r="H164" i="3"/>
  <c r="I164" i="3"/>
  <c r="G165" i="3"/>
  <c r="H165" i="3"/>
  <c r="I165" i="3"/>
  <c r="G166" i="3"/>
  <c r="H166" i="3"/>
  <c r="I166" i="3"/>
  <c r="G167" i="3"/>
  <c r="H167" i="3"/>
  <c r="I167" i="3"/>
  <c r="G168" i="3"/>
  <c r="H168" i="3"/>
  <c r="I168" i="3"/>
  <c r="G169" i="3"/>
  <c r="H169" i="3"/>
  <c r="I169" i="3"/>
  <c r="G170" i="3"/>
  <c r="H170" i="3"/>
  <c r="I170" i="3"/>
  <c r="G171" i="3"/>
  <c r="H171" i="3"/>
  <c r="I171" i="3"/>
  <c r="I172" i="3"/>
  <c r="H174" i="3"/>
  <c r="G174" i="3"/>
  <c r="I174" i="3"/>
  <c r="G175" i="3"/>
  <c r="H175" i="3"/>
  <c r="I175" i="3"/>
  <c r="G176" i="3"/>
  <c r="H176" i="3"/>
  <c r="I176" i="3"/>
  <c r="G177" i="3"/>
  <c r="H177" i="3"/>
  <c r="I177" i="3"/>
  <c r="G178" i="3"/>
  <c r="H178" i="3"/>
  <c r="I178" i="3"/>
  <c r="G179" i="3"/>
  <c r="H179" i="3"/>
  <c r="I179" i="3"/>
  <c r="G180" i="3"/>
  <c r="H180" i="3"/>
  <c r="I180" i="3"/>
  <c r="G181" i="3"/>
  <c r="H181" i="3"/>
  <c r="I181" i="3"/>
  <c r="G182" i="3"/>
  <c r="H182" i="3"/>
  <c r="I182" i="3"/>
  <c r="G183" i="3"/>
  <c r="H183" i="3"/>
  <c r="I183" i="3"/>
  <c r="G184" i="3"/>
  <c r="H184" i="3"/>
  <c r="I184" i="3"/>
  <c r="G185" i="3"/>
  <c r="H185" i="3"/>
  <c r="I185" i="3"/>
  <c r="G186" i="3"/>
  <c r="H186" i="3"/>
  <c r="I186" i="3"/>
  <c r="G187" i="3"/>
  <c r="H187" i="3"/>
  <c r="I187" i="3"/>
  <c r="I188" i="3"/>
  <c r="H190" i="3"/>
  <c r="G190" i="3"/>
  <c r="I190" i="3"/>
  <c r="G191" i="3"/>
  <c r="H191" i="3"/>
  <c r="I191" i="3"/>
  <c r="G192" i="3"/>
  <c r="H192" i="3"/>
  <c r="I192" i="3"/>
  <c r="G193" i="3"/>
  <c r="H193" i="3"/>
  <c r="I193" i="3"/>
  <c r="G194" i="3"/>
  <c r="H194" i="3"/>
  <c r="I194" i="3"/>
  <c r="G195" i="3"/>
  <c r="H195" i="3"/>
  <c r="I195" i="3"/>
  <c r="G196" i="3"/>
  <c r="H196" i="3"/>
  <c r="I196" i="3"/>
  <c r="G197" i="3"/>
  <c r="H197" i="3"/>
  <c r="I197" i="3"/>
  <c r="G198" i="3"/>
  <c r="H198" i="3"/>
  <c r="I198" i="3"/>
  <c r="G199" i="3"/>
  <c r="H199" i="3"/>
  <c r="I199" i="3"/>
  <c r="G200" i="3"/>
  <c r="H200" i="3"/>
  <c r="I200" i="3"/>
  <c r="I201" i="3"/>
  <c r="H203" i="3"/>
  <c r="G203" i="3"/>
  <c r="I203" i="3"/>
  <c r="G204" i="3"/>
  <c r="H204" i="3"/>
  <c r="I204" i="3"/>
  <c r="G205" i="3"/>
  <c r="H205" i="3"/>
  <c r="I205" i="3"/>
  <c r="G206" i="3"/>
  <c r="H206" i="3"/>
  <c r="I206" i="3"/>
  <c r="G207" i="3"/>
  <c r="H207" i="3"/>
  <c r="I207" i="3"/>
  <c r="G208" i="3"/>
  <c r="H208" i="3"/>
  <c r="I208" i="3"/>
  <c r="G209" i="3"/>
  <c r="H209" i="3"/>
  <c r="I209" i="3"/>
  <c r="G210" i="3"/>
  <c r="H210" i="3"/>
  <c r="I210" i="3"/>
  <c r="G211" i="3"/>
  <c r="H211" i="3"/>
  <c r="I211" i="3"/>
  <c r="G212" i="3"/>
  <c r="H212" i="3"/>
  <c r="I212" i="3"/>
  <c r="I214" i="3"/>
  <c r="I226" i="3"/>
  <c r="G213" i="3"/>
  <c r="H213" i="3"/>
  <c r="I213" i="3"/>
  <c r="D18" i="3"/>
  <c r="F20" i="5"/>
  <c r="F19" i="5"/>
  <c r="F18" i="5"/>
  <c r="D225" i="3"/>
  <c r="D214" i="3"/>
  <c r="D201" i="3"/>
  <c r="D188" i="3"/>
  <c r="D172" i="3"/>
  <c r="D156" i="3"/>
  <c r="D140" i="3"/>
  <c r="D125" i="3"/>
  <c r="D113" i="3"/>
  <c r="D99" i="3"/>
  <c r="D84" i="3"/>
  <c r="D69" i="3"/>
  <c r="D53" i="3"/>
  <c r="D36" i="3"/>
  <c r="D226" i="3"/>
  <c r="E12" i="5"/>
  <c r="E11" i="5"/>
  <c r="E10" i="5"/>
  <c r="D148" i="4"/>
  <c r="H147" i="4"/>
  <c r="G147" i="4"/>
  <c r="I147" i="4"/>
  <c r="H146" i="4"/>
  <c r="G146" i="4"/>
  <c r="H145" i="4"/>
  <c r="G145" i="4"/>
  <c r="H144" i="4"/>
  <c r="G144" i="4"/>
  <c r="H143" i="4"/>
  <c r="G143" i="4"/>
  <c r="I143" i="4"/>
  <c r="H142" i="4"/>
  <c r="I142" i="4"/>
  <c r="G142" i="4"/>
  <c r="H141" i="4"/>
  <c r="G141" i="4"/>
  <c r="H140" i="4"/>
  <c r="G140" i="4"/>
  <c r="H139" i="4"/>
  <c r="G139" i="4"/>
  <c r="I139" i="4"/>
  <c r="H138" i="4"/>
  <c r="G138" i="4"/>
  <c r="H137" i="4"/>
  <c r="G137" i="4"/>
  <c r="H136" i="4"/>
  <c r="G136" i="4"/>
  <c r="D134" i="4"/>
  <c r="H133" i="4"/>
  <c r="G133" i="4"/>
  <c r="H132" i="4"/>
  <c r="I132" i="4"/>
  <c r="G132" i="4"/>
  <c r="H131" i="4"/>
  <c r="G131" i="4"/>
  <c r="H130" i="4"/>
  <c r="G130" i="4"/>
  <c r="H129" i="4"/>
  <c r="I129" i="4"/>
  <c r="G129" i="4"/>
  <c r="H128" i="4"/>
  <c r="G128" i="4"/>
  <c r="H127" i="4"/>
  <c r="G127" i="4"/>
  <c r="H126" i="4"/>
  <c r="G126" i="4"/>
  <c r="H125" i="4"/>
  <c r="G125" i="4"/>
  <c r="H124" i="4"/>
  <c r="G124" i="4"/>
  <c r="H123" i="4"/>
  <c r="G123" i="4"/>
  <c r="D121" i="4"/>
  <c r="H120" i="4"/>
  <c r="I120" i="4"/>
  <c r="G120" i="4"/>
  <c r="H119" i="4"/>
  <c r="G119" i="4"/>
  <c r="H118" i="4"/>
  <c r="G118" i="4"/>
  <c r="H117" i="4"/>
  <c r="G117" i="4"/>
  <c r="I117" i="4"/>
  <c r="H116" i="4"/>
  <c r="G116" i="4"/>
  <c r="H115" i="4"/>
  <c r="I115" i="4"/>
  <c r="G115" i="4"/>
  <c r="H114" i="4"/>
  <c r="G114" i="4"/>
  <c r="I114" i="4"/>
  <c r="H113" i="4"/>
  <c r="G113" i="4"/>
  <c r="I113" i="4"/>
  <c r="H112" i="4"/>
  <c r="G112" i="4"/>
  <c r="H111" i="4"/>
  <c r="G111" i="4"/>
  <c r="H110" i="4"/>
  <c r="G110" i="4"/>
  <c r="D108" i="4"/>
  <c r="H107" i="4"/>
  <c r="G107" i="4"/>
  <c r="I107" i="4"/>
  <c r="H106" i="4"/>
  <c r="G106" i="4"/>
  <c r="I106" i="4"/>
  <c r="H105" i="4"/>
  <c r="G105" i="4"/>
  <c r="I105" i="4"/>
  <c r="H104" i="4"/>
  <c r="G104" i="4"/>
  <c r="I104" i="4"/>
  <c r="H103" i="4"/>
  <c r="I103" i="4"/>
  <c r="G103" i="4"/>
  <c r="H102" i="4"/>
  <c r="G102" i="4"/>
  <c r="H101" i="4"/>
  <c r="G101" i="4"/>
  <c r="H100" i="4"/>
  <c r="G100" i="4"/>
  <c r="H99" i="4"/>
  <c r="G99" i="4"/>
  <c r="H98" i="4"/>
  <c r="G98" i="4"/>
  <c r="H97" i="4"/>
  <c r="G97" i="4"/>
  <c r="H96" i="4"/>
  <c r="G96" i="4"/>
  <c r="D94" i="4"/>
  <c r="H93" i="4"/>
  <c r="G93" i="4"/>
  <c r="I92" i="4"/>
  <c r="H92" i="4"/>
  <c r="G92" i="4"/>
  <c r="H91" i="4"/>
  <c r="G91" i="4"/>
  <c r="H90" i="4"/>
  <c r="G90" i="4"/>
  <c r="H89" i="4"/>
  <c r="G89" i="4"/>
  <c r="I89" i="4"/>
  <c r="H88" i="4"/>
  <c r="G88" i="4"/>
  <c r="I88" i="4"/>
  <c r="H87" i="4"/>
  <c r="G87" i="4"/>
  <c r="H86" i="4"/>
  <c r="G86" i="4"/>
  <c r="H85" i="4"/>
  <c r="G85" i="4"/>
  <c r="I85" i="4"/>
  <c r="H84" i="4"/>
  <c r="G84" i="4"/>
  <c r="I84" i="4"/>
  <c r="H83" i="4"/>
  <c r="G83" i="4"/>
  <c r="I83" i="4"/>
  <c r="H82" i="4"/>
  <c r="G82" i="4"/>
  <c r="H81" i="4"/>
  <c r="G81" i="4"/>
  <c r="H80" i="4"/>
  <c r="G80" i="4"/>
  <c r="D78" i="4"/>
  <c r="H77" i="4"/>
  <c r="G77" i="4"/>
  <c r="H76" i="4"/>
  <c r="G76" i="4"/>
  <c r="I76" i="4"/>
  <c r="H75" i="4"/>
  <c r="G75" i="4"/>
  <c r="I75" i="4"/>
  <c r="H74" i="4"/>
  <c r="G74" i="4"/>
  <c r="I74" i="4"/>
  <c r="H73" i="4"/>
  <c r="G73" i="4"/>
  <c r="H72" i="4"/>
  <c r="G72" i="4"/>
  <c r="H71" i="4"/>
  <c r="G71" i="4"/>
  <c r="I71" i="4"/>
  <c r="H70" i="4"/>
  <c r="G70" i="4"/>
  <c r="H69" i="4"/>
  <c r="G69" i="4"/>
  <c r="H68" i="4"/>
  <c r="G68" i="4"/>
  <c r="H67" i="4"/>
  <c r="G67" i="4"/>
  <c r="I67" i="4"/>
  <c r="H66" i="4"/>
  <c r="G66" i="4"/>
  <c r="H65" i="4"/>
  <c r="I65" i="4"/>
  <c r="G65" i="4"/>
  <c r="H64" i="4"/>
  <c r="G64" i="4"/>
  <c r="H63" i="4"/>
  <c r="G63" i="4"/>
  <c r="D61" i="4"/>
  <c r="H60" i="4"/>
  <c r="G60" i="4"/>
  <c r="H59" i="4"/>
  <c r="G59" i="4"/>
  <c r="I59" i="4"/>
  <c r="H58" i="4"/>
  <c r="G58" i="4"/>
  <c r="H57" i="4"/>
  <c r="G57" i="4"/>
  <c r="I57" i="4"/>
  <c r="H56" i="4"/>
  <c r="G56" i="4"/>
  <c r="H55" i="4"/>
  <c r="G55" i="4"/>
  <c r="I55" i="4"/>
  <c r="H54" i="4"/>
  <c r="G54" i="4"/>
  <c r="H53" i="4"/>
  <c r="G53" i="4"/>
  <c r="H52" i="4"/>
  <c r="G52" i="4"/>
  <c r="I52" i="4"/>
  <c r="H51" i="4"/>
  <c r="G51" i="4"/>
  <c r="I51" i="4"/>
  <c r="H50" i="4"/>
  <c r="G50" i="4"/>
  <c r="H49" i="4"/>
  <c r="G49" i="4"/>
  <c r="H48" i="4"/>
  <c r="G48" i="4"/>
  <c r="I48" i="4"/>
  <c r="D46" i="4"/>
  <c r="H45" i="4"/>
  <c r="I45" i="4"/>
  <c r="G45" i="4"/>
  <c r="H44" i="4"/>
  <c r="G44" i="4"/>
  <c r="H43" i="4"/>
  <c r="G43" i="4"/>
  <c r="I43" i="4"/>
  <c r="H42" i="4"/>
  <c r="G42" i="4"/>
  <c r="H41" i="4"/>
  <c r="G41" i="4"/>
  <c r="H40" i="4"/>
  <c r="G40" i="4"/>
  <c r="H39" i="4"/>
  <c r="G39" i="4"/>
  <c r="I39" i="4"/>
  <c r="H38" i="4"/>
  <c r="I38" i="4"/>
  <c r="G38" i="4"/>
  <c r="H37" i="4"/>
  <c r="I37" i="4"/>
  <c r="G37" i="4"/>
  <c r="H36" i="4"/>
  <c r="G36" i="4"/>
  <c r="H35" i="4"/>
  <c r="G35" i="4"/>
  <c r="I34" i="4"/>
  <c r="H34" i="4"/>
  <c r="G34" i="4"/>
  <c r="H33" i="4"/>
  <c r="G33" i="4"/>
  <c r="H32" i="4"/>
  <c r="G32" i="4"/>
  <c r="D30" i="4"/>
  <c r="H29" i="4"/>
  <c r="G29" i="4"/>
  <c r="H28" i="4"/>
  <c r="G28" i="4"/>
  <c r="H27" i="4"/>
  <c r="G27" i="4"/>
  <c r="I27" i="4"/>
  <c r="H26" i="4"/>
  <c r="G26" i="4"/>
  <c r="H25" i="4"/>
  <c r="G25" i="4"/>
  <c r="H24" i="4"/>
  <c r="G24" i="4"/>
  <c r="I24" i="4"/>
  <c r="H23" i="4"/>
  <c r="G23" i="4"/>
  <c r="I23" i="4"/>
  <c r="H22" i="4"/>
  <c r="G22" i="4"/>
  <c r="I22" i="4"/>
  <c r="H21" i="4"/>
  <c r="G21" i="4"/>
  <c r="I21" i="4"/>
  <c r="H20" i="4"/>
  <c r="G20" i="4"/>
  <c r="H19" i="4"/>
  <c r="G19" i="4"/>
  <c r="H18" i="4"/>
  <c r="G18" i="4"/>
  <c r="G30" i="4"/>
  <c r="D16" i="4"/>
  <c r="H15" i="4"/>
  <c r="G15" i="4"/>
  <c r="I15" i="4"/>
  <c r="H14" i="4"/>
  <c r="G14" i="4"/>
  <c r="I14" i="4"/>
  <c r="H13" i="4"/>
  <c r="G13" i="4"/>
  <c r="I13" i="4"/>
  <c r="H12" i="4"/>
  <c r="G12" i="4"/>
  <c r="I12" i="4"/>
  <c r="H11" i="4"/>
  <c r="G11" i="4"/>
  <c r="H10" i="4"/>
  <c r="G10" i="4"/>
  <c r="H9" i="4"/>
  <c r="G9" i="4"/>
  <c r="I9" i="4"/>
  <c r="H8" i="4"/>
  <c r="G8" i="4"/>
  <c r="I7" i="4"/>
  <c r="H7" i="4"/>
  <c r="G7" i="4"/>
  <c r="H6" i="4"/>
  <c r="G6" i="4"/>
  <c r="I5" i="4"/>
  <c r="H5" i="4"/>
  <c r="G5" i="4"/>
  <c r="H4" i="4"/>
  <c r="G4" i="4"/>
  <c r="F21" i="5"/>
  <c r="D11" i="2"/>
  <c r="E13" i="5"/>
  <c r="D10" i="2"/>
  <c r="G201" i="3"/>
  <c r="I69" i="4"/>
  <c r="I87" i="4"/>
  <c r="I100" i="4"/>
  <c r="I36" i="4"/>
  <c r="G78" i="4"/>
  <c r="I66" i="4"/>
  <c r="I70" i="4"/>
  <c r="I118" i="4"/>
  <c r="I127" i="4"/>
  <c r="I136" i="4"/>
  <c r="I96" i="4"/>
  <c r="I73" i="4"/>
  <c r="I11" i="4"/>
  <c r="I20" i="4"/>
  <c r="I33" i="4"/>
  <c r="I54" i="4"/>
  <c r="I64" i="4"/>
  <c r="I98" i="4"/>
  <c r="I124" i="4"/>
  <c r="I42" i="4"/>
  <c r="I90" i="4"/>
  <c r="I99" i="4"/>
  <c r="I112" i="4"/>
  <c r="I116" i="4"/>
  <c r="I125" i="4"/>
  <c r="I138" i="4"/>
  <c r="G46" i="4"/>
  <c r="I10" i="4"/>
  <c r="I19" i="4"/>
  <c r="I77" i="4"/>
  <c r="I86" i="4"/>
  <c r="I111" i="4"/>
  <c r="I131" i="4"/>
  <c r="G134" i="4"/>
  <c r="G16" i="4"/>
  <c r="I40" i="4"/>
  <c r="I49" i="4"/>
  <c r="I56" i="4"/>
  <c r="I91" i="4"/>
  <c r="I119" i="4"/>
  <c r="I128" i="4"/>
  <c r="I28" i="4"/>
  <c r="I44" i="4"/>
  <c r="I53" i="4"/>
  <c r="I60" i="4"/>
  <c r="I68" i="4"/>
  <c r="I72" i="4"/>
  <c r="I80" i="4"/>
  <c r="G148" i="4"/>
  <c r="I140" i="4"/>
  <c r="I144" i="4"/>
  <c r="G108" i="4"/>
  <c r="I8" i="4"/>
  <c r="I25" i="4"/>
  <c r="I29" i="4"/>
  <c r="I41" i="4"/>
  <c r="I50" i="4"/>
  <c r="G94" i="4"/>
  <c r="I101" i="4"/>
  <c r="I133" i="4"/>
  <c r="I137" i="4"/>
  <c r="I148" i="4"/>
  <c r="I141" i="4"/>
  <c r="I145" i="4"/>
  <c r="I6" i="4"/>
  <c r="I26" i="4"/>
  <c r="I35" i="4"/>
  <c r="I58" i="4"/>
  <c r="I82" i="4"/>
  <c r="I93" i="4"/>
  <c r="I102" i="4"/>
  <c r="G121" i="4"/>
  <c r="I126" i="4"/>
  <c r="I130" i="4"/>
  <c r="I146" i="4"/>
  <c r="I110" i="4"/>
  <c r="I123" i="4"/>
  <c r="I97" i="4"/>
  <c r="I108" i="4"/>
  <c r="I81" i="4"/>
  <c r="I94" i="4"/>
  <c r="I63" i="4"/>
  <c r="G61" i="4"/>
  <c r="I32" i="4"/>
  <c r="I18" i="4"/>
  <c r="I4" i="4"/>
  <c r="I16" i="4"/>
  <c r="G113" i="3"/>
  <c r="G53" i="3"/>
  <c r="G69" i="3"/>
  <c r="G99" i="3"/>
  <c r="G125" i="3"/>
  <c r="G172" i="3"/>
  <c r="G225" i="3"/>
  <c r="G214" i="3"/>
  <c r="G156" i="3"/>
  <c r="G140" i="3"/>
  <c r="G84" i="3"/>
  <c r="G188" i="3"/>
  <c r="G36" i="3"/>
  <c r="G18" i="3"/>
  <c r="G226" i="3"/>
  <c r="B9" i="2"/>
  <c r="B13" i="2"/>
  <c r="I61" i="4"/>
  <c r="I134" i="4"/>
  <c r="I121" i="4"/>
  <c r="I30" i="4"/>
  <c r="I46" i="4"/>
  <c r="I78" i="4"/>
  <c r="D9" i="2"/>
  <c r="C9" i="2"/>
  <c r="D13" i="2"/>
</calcChain>
</file>

<file path=xl/sharedStrings.xml><?xml version="1.0" encoding="utf-8"?>
<sst xmlns="http://schemas.openxmlformats.org/spreadsheetml/2006/main" count="747" uniqueCount="171">
  <si>
    <t>Uitleg invulinstructie:</t>
  </si>
  <si>
    <t>Voor het doen van uw prijsopgaaf t.b.v. het Prijsformulier gelden de volgende eisen:</t>
  </si>
  <si>
    <t xml:space="preserve">U offreert in euro en exclusief BTW. </t>
  </si>
  <si>
    <t>U offreert uitsluitend marktconforme (handelsgebruikelijke en realistische) prijzen. Dat betekent onder meer dat u gebruikelijke prijzen offreert die gebaseerd zijn op normale kostprijzen met redelijke kortingen en winstmarges;</t>
  </si>
  <si>
    <t>Het offreren van 0 (nul) euro bedragen en negatieve prijzen leidt tot uitsluiting van gunning;</t>
  </si>
  <si>
    <t>Alleen de prijzen die zijn opgenomen uw Prijzenformulier worden beoordeeld en gelden tijdens de uitvoering van de Overeenkomst. Prijzen die elders in de inschrijving genoemd worden, scheppen geen enkele rechten of verplichtingen tussen Opdrachtgever en Opdrachtnemer tijdens de uitvoering van de Overeenkomst</t>
  </si>
  <si>
    <t>Het Prijzenformulier dient op alle gevraagde onderdelen een prijsopgaaf te bevatten. U hanteert het door de gemeente opgestelde model zonder hierin wijzigingen aan te brengen; in het tabblad legenda treft u een invul instructie aan.</t>
  </si>
  <si>
    <t>Uw geoffreerde prijzen dienen zonder enig voorbehoud gebaseerd te zijn op de laatste versie van het aanbestedingsdocument inclusief alle (eventuele) rectificaties als genoemd in de NvI;</t>
  </si>
  <si>
    <t xml:space="preserve">Onder all-in prijzen wordt verstaan, inclusief alle kosten zoals, maar niet beperkt tot, kosten schoonmaakmateriaal en schoonmaakmiddelen, overheadkosten, kantoorkosten, reis en verblijfkosten, kosten voor verzekering etc. </t>
  </si>
  <si>
    <t xml:space="preserve">De door u geoffreerde prijzen en tarieven in het Prijzenformulier gelden in geval van gunning gedurende looptijd (inclusief verlengingen) van de Overeenkomst (met in acht name van het doen van prijswijzigingen conform het bepaalde in de Overeenkomst). </t>
  </si>
  <si>
    <t>Alle in het Prijzenformulier genoemde aantallen vloeroppervlaktes per ruimtesoort zijn indicatief en hieraan kunnen geen rechten worden ontleend.</t>
  </si>
  <si>
    <t>Totaaloverzicht schoonmaak Gymzalen gemeente Alkmaar</t>
  </si>
  <si>
    <t>Schoonmaakonderhoud</t>
  </si>
  <si>
    <t>Uren per jaar</t>
  </si>
  <si>
    <t>Bedrag per maand</t>
  </si>
  <si>
    <t>Bedrag per jaar</t>
  </si>
  <si>
    <t>Gymzalen gemeente Alkmaar</t>
  </si>
  <si>
    <t>Gymzalen (15st.)</t>
  </si>
  <si>
    <t>Glasbewassing</t>
  </si>
  <si>
    <t>Periodieke werkzaamheden overige</t>
  </si>
  <si>
    <t>per jaar, totaal</t>
  </si>
  <si>
    <t>Alle bedragen zijn excl. BTW</t>
  </si>
  <si>
    <t>uurloon</t>
  </si>
  <si>
    <t>Gymzaal Amalia van Solmstraat</t>
  </si>
  <si>
    <t>Ruimte</t>
  </si>
  <si>
    <t>Materiaal</t>
  </si>
  <si>
    <t>M²</t>
  </si>
  <si>
    <t>Productie</t>
  </si>
  <si>
    <t>Frequentie</t>
  </si>
  <si>
    <t>Uren p/j</t>
  </si>
  <si>
    <t>Uurloon</t>
  </si>
  <si>
    <t>Kosten p/j</t>
  </si>
  <si>
    <t>Entree</t>
  </si>
  <si>
    <t>Linoleum</t>
  </si>
  <si>
    <t>Toilet dames kleedkamer</t>
  </si>
  <si>
    <t>Linoleum en tegelwand</t>
  </si>
  <si>
    <t>Kleedruimte dames</t>
  </si>
  <si>
    <t>Gietvloer en tegelwand</t>
  </si>
  <si>
    <t>Douche dames kleedkamer</t>
  </si>
  <si>
    <t>Gymzaal</t>
  </si>
  <si>
    <t>Sportvloer</t>
  </si>
  <si>
    <t>Toestellenberging</t>
  </si>
  <si>
    <t>Docentenruimte</t>
  </si>
  <si>
    <t>Douche docentenruimte</t>
  </si>
  <si>
    <t>Toilet docentenruimte</t>
  </si>
  <si>
    <t>Kleedruimte heren</t>
  </si>
  <si>
    <t>Douche heren kleedruimte</t>
  </si>
  <si>
    <t>Toilet heren kleedruimte</t>
  </si>
  <si>
    <t>Totaal Amalia van Solmstraat</t>
  </si>
  <si>
    <t xml:space="preserve">Gymzaal Beethovensingel 11 </t>
  </si>
  <si>
    <t>Toilet verkeersruimte ook MIVA</t>
  </si>
  <si>
    <t xml:space="preserve">Toilet dames </t>
  </si>
  <si>
    <t xml:space="preserve">Douche heren </t>
  </si>
  <si>
    <t>Trap</t>
  </si>
  <si>
    <t>Metalen wenteltrap</t>
  </si>
  <si>
    <t>Kantine incl. tribune</t>
  </si>
  <si>
    <t>Totaal Beethovensingel 11</t>
  </si>
  <si>
    <t>Gymzaal Beethovensingel 13</t>
  </si>
  <si>
    <t>Toilet heren</t>
  </si>
  <si>
    <t>Kantine</t>
  </si>
  <si>
    <t>Gietvloer</t>
  </si>
  <si>
    <t>Totaal Beethovensingel 13</t>
  </si>
  <si>
    <t>Gymzaal Gabriël Metsulaan</t>
  </si>
  <si>
    <t>Toilet verkeersruimte</t>
  </si>
  <si>
    <t>Linoleum &amp; tegelwand</t>
  </si>
  <si>
    <t>Totaal Gabriël Metsulaan</t>
  </si>
  <si>
    <t xml:space="preserve">Gymzaal Heilooërdijk </t>
  </si>
  <si>
    <t>Totaal  Heilooërdijk</t>
  </si>
  <si>
    <t>Steen en tegels</t>
  </si>
  <si>
    <t>Totaal Hobbemalaan</t>
  </si>
  <si>
    <t>Linoleum en houtenwand</t>
  </si>
  <si>
    <t>Docentenruimte met douche</t>
  </si>
  <si>
    <t xml:space="preserve">Totaal judith leysterstraat 4 </t>
  </si>
  <si>
    <t xml:space="preserve">Gymzaal Percivalstraat  </t>
  </si>
  <si>
    <t>Forbo Coral Brush</t>
  </si>
  <si>
    <t xml:space="preserve"> verkeersruimte</t>
  </si>
  <si>
    <t>PU Gietvloer</t>
  </si>
  <si>
    <t>Gietvloer en tegels</t>
  </si>
  <si>
    <t>Totaal Percivalstraat</t>
  </si>
  <si>
    <t xml:space="preserve">Gymzaal Saturnusstraat </t>
  </si>
  <si>
    <t>Totaal Saturnusstraat</t>
  </si>
  <si>
    <t>Gymzaal Snaarmanslaan</t>
  </si>
  <si>
    <t>Toilet verkeersruimte niet aanwezig</t>
  </si>
  <si>
    <t>Totaal Snaarmanslaan</t>
  </si>
  <si>
    <t>Steen/tegels, rubbermatten.</t>
  </si>
  <si>
    <t xml:space="preserve">Toilet verkeersruimte </t>
  </si>
  <si>
    <t>Hout</t>
  </si>
  <si>
    <t>Totaal Sneeuwgansstraat</t>
  </si>
  <si>
    <t>Gymzaal Toscanestraat 18</t>
  </si>
  <si>
    <t>Stenen vloer en tegelwanden</t>
  </si>
  <si>
    <t>Stenenvloer en tegelwanden</t>
  </si>
  <si>
    <t>Toilet docentenruimte (ook MIVA)</t>
  </si>
  <si>
    <t>Totaal Toscanestraat 18</t>
  </si>
  <si>
    <t>Gymzaal Erf 1 stompetoren</t>
  </si>
  <si>
    <t>gang</t>
  </si>
  <si>
    <t>Gietvloer en stucwand</t>
  </si>
  <si>
    <t xml:space="preserve">Toilet </t>
  </si>
  <si>
    <t>Gietvloer en tegelwand?</t>
  </si>
  <si>
    <t>Totaal erg 1 stompetoren</t>
  </si>
  <si>
    <t>Gymzaal Middenweg 6 Grootschermer</t>
  </si>
  <si>
    <t>Totaal Grootschermer</t>
  </si>
  <si>
    <t>Gymzaal 't Zuidje 10A Schermerhorn</t>
  </si>
  <si>
    <t>Toilet Miva</t>
  </si>
  <si>
    <t xml:space="preserve"> </t>
  </si>
  <si>
    <t>per jaar</t>
  </si>
  <si>
    <t>Periodieke werkzaamheden</t>
  </si>
  <si>
    <t xml:space="preserve">Het is niet mogelijk gebleken om het aantal m2 voor glasbewassing per gymzaal of in totaal vast te stellen. Voor de berekening van de inschrijfprijs gaan wij dan ook uit van een fictief aantal m2. </t>
  </si>
  <si>
    <t>Opdrachtnemer wordt gevraagd om de eerste keer de glasbewassing op regiebasis uit te voeren en daarbij de glasbewassing op alle drie de onderdelen in te (laten) meten. Nadere afspraken worden hier over gemaakt tijdens implementatieperiode.</t>
  </si>
  <si>
    <t>Opdrachtgever laat een steekproef uitvoeren na oplevering van de uitgevoerde metingen.</t>
  </si>
  <si>
    <t xml:space="preserve">In onderstaande tabel dient u een prijs per m2 per onderdeel aan te geven. </t>
  </si>
  <si>
    <t>Prijs per m2</t>
  </si>
  <si>
    <t>Fictief aantal m2</t>
  </si>
  <si>
    <t>Frequentie per jaar</t>
  </si>
  <si>
    <t>Totaal per jaar</t>
  </si>
  <si>
    <t>Binnenzijde</t>
  </si>
  <si>
    <t>Buitenzijde, incl. boeidelen</t>
  </si>
  <si>
    <t>Separatieglas (tweezijdig)</t>
  </si>
  <si>
    <t xml:space="preserve">In onderstaande tabel dient u een uurtarief per onderdeel aan te geven. </t>
  </si>
  <si>
    <t>Uurtarief</t>
  </si>
  <si>
    <t>Stoom cleanen - spuiten doucheruimten etc. </t>
  </si>
  <si>
    <t>Schrobben sportvloer </t>
  </si>
  <si>
    <t>Schoonmaak toestellen berging </t>
  </si>
  <si>
    <t>Gietvloer en tegelwanden</t>
  </si>
  <si>
    <t>Toilet docentenruimte tevens MIVA</t>
  </si>
  <si>
    <t>Totaal Tochtwaard 18</t>
  </si>
  <si>
    <t>Totaal Tochtwaard 20</t>
  </si>
  <si>
    <t>Noppenzeil</t>
  </si>
  <si>
    <t>Totaal Slochterwaard 182</t>
  </si>
  <si>
    <t>Totaal Slochterwaard 183</t>
  </si>
  <si>
    <t>Entree incl. trap en MIVA lift</t>
  </si>
  <si>
    <t>Tapijt, beton &amp; linoleum</t>
  </si>
  <si>
    <t>Trap naar gymzaal</t>
  </si>
  <si>
    <t xml:space="preserve">Kantine </t>
  </si>
  <si>
    <t>Totaal P. Schiphorststraat</t>
  </si>
  <si>
    <t>Totaal Damakker 3</t>
  </si>
  <si>
    <t>Totaal Stempelmakerstraat</t>
  </si>
  <si>
    <t>Totaal Kofschipstraat 13</t>
  </si>
  <si>
    <t>Totaal Kofschipstraat 14</t>
  </si>
  <si>
    <t>Totaal Lindelaan</t>
  </si>
  <si>
    <t>Gymzaal Tochtwaard 18</t>
  </si>
  <si>
    <t>Gymzaal Tochtwaard 20</t>
  </si>
  <si>
    <t>Gymzaal Slochterwaard 182</t>
  </si>
  <si>
    <t>Gymzaal Slochterwaard 183</t>
  </si>
  <si>
    <t>Gymzaal P. Schiphorststraat</t>
  </si>
  <si>
    <t>Gymzaal Damakker 3</t>
  </si>
  <si>
    <t>Gymzaal Stempelmakerstraat</t>
  </si>
  <si>
    <t>Gymzaal Kofschipstraat 13</t>
  </si>
  <si>
    <t>Gymzaal Kofschipstraat 14</t>
  </si>
  <si>
    <t>Gymzaal Lindelaan</t>
  </si>
  <si>
    <t>Gymzaal Hobbemalaan/G Metsulaan (INPANDIG)</t>
  </si>
  <si>
    <t>Gymzaal Judith Leysterstraat 4 Alkmaar</t>
  </si>
  <si>
    <t>Gymzaal Sneeuwgansstraat</t>
  </si>
  <si>
    <t>Glasbewassing:</t>
  </si>
  <si>
    <t>Periodieke werkzaamheden overig:</t>
  </si>
  <si>
    <t>U dient de geel gearceerde velden in de diverse tabbladen in te vullen.</t>
  </si>
  <si>
    <t xml:space="preserve">De antwoorden die u heeft gegeven met betrekking tot de vragen als gesteld in paragraaf 2 Aanbestedingsdocument dienen als zodanig ook verdisconteerd te zijn in de all-in prijzen van uw Prijsformulier; </t>
  </si>
  <si>
    <t xml:space="preserve">In de door u afgegeven prijzen is inclusief het schoonmaak materiaal meegenomen maar exclusief de materialen door de gebruiker zoals toiletpapier, papier voor de handdoekenrol en zeep voor de dispensers. </t>
  </si>
  <si>
    <t xml:space="preserve">Datum:  </t>
  </si>
  <si>
    <t xml:space="preserve">Handtekening: </t>
  </si>
  <si>
    <t xml:space="preserve">Naam Inschrijver: </t>
  </si>
  <si>
    <t>Rechtsgeldige vertegenwoordiger:</t>
  </si>
  <si>
    <t>Bijlage 04 - Prijzenblad</t>
  </si>
  <si>
    <t>U dient in het tabblad 'Gymzalen Ruimtestaat 15st.' de productiviteit in uren (kolom E) in te vullen, het uurloon (all-in prijzen excl. BTW) vult u  echtsboven in cel I1.</t>
  </si>
  <si>
    <t>U dient het tabblad 'Totaaloverzicht schoonmaak' rechtsgeldig te ondertekenen.</t>
  </si>
  <si>
    <t>De excelsheet rekent automatisch door. In het tabblad 'Totaaloverzicht schoonmaak' ziet u vervolgens de totaalprijs excl. BTW.</t>
  </si>
  <si>
    <t>Afvoeren van afval</t>
  </si>
  <si>
    <t>M²/st</t>
  </si>
  <si>
    <t xml:space="preserve">U dient in het tabblad 'Periodieke schoonmaak' voor de glasbewassing de kosten per m2 in te vullen inclusief de kosten voor het eenmalig inmeten (all-in prijzen excl. BTW). Voor de overige periodieke werkzaamheden vult u het uurtarief en productiviteit in uren in. </t>
  </si>
  <si>
    <t>Ruimtenr.</t>
  </si>
  <si>
    <t>Productie per gymzaal</t>
  </si>
  <si>
    <t>Productie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</si>
</sst>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44" formatCode="_ &quot;€&quot;\ * #,##0.00_ ;_ &quot;€&quot;\ * \-#,##0.00_ ;_ &quot;€&quot;\ * &quot;-&quot;??_ ;_ @_ "/>
    <numFmt numFmtId="43" formatCode="_ * #,##0.00_ ;_ * \-#,##0.00_ ;_ * &quot;-&quot;??_ ;_ @_ "/>
    <numFmt numFmtId="164" formatCode="#,##0_ ;\-#,##0\ "/>
    <numFmt numFmtId="165" formatCode="_-&quot;€&quot;\ * #,##0.00_-;_-&quot;€&quot;\ * #,##0.00\-;_-&quot;€&quot;\ * &quot;-&quot;??_-;_-@_-"/>
    <numFmt numFmtId="166" formatCode="_ * #,##0.00_ ;[Red]_ * \-#,##0.00_ "/>
    <numFmt numFmtId="167" formatCode="&quot;€&quot;\ #,##0.00"/>
    <numFmt numFmtId="168" formatCode="_ [$€-2]\ * #,##0.00_ ;_ [$€-2]\ * \-#,##0.00_ ;_ [$€-2]\ * &quot;-&quot;??_ ;_ @_ "/>
    <numFmt numFmtId="169" formatCode="#,##0.00_ ;\-#,##0.00\ "/>
  </numFmts>
  <fonts count="17" x14ac:knownFonts="1">
    <font>
      <sz val="11"/>
      <color theme="1"/>
      <name val="Aptos Narrow"/>
      <family val="2"/>
      <scheme val="minor"/>
    </font>
    <font>
      <sz val="11"/>
      <color theme="1"/>
      <name val="Aptos Narrow"/>
      <family val="2"/>
      <scheme val="minor"/>
    </font>
    <font>
      <b/>
      <sz val="10"/>
      <name val="Arial"/>
      <family val="2"/>
    </font>
    <font>
      <b/>
      <sz val="12"/>
      <color rgb="FF0070C0"/>
      <name val="Arial"/>
      <family val="2"/>
    </font>
    <font>
      <b/>
      <sz val="10"/>
      <color indexed="9"/>
      <name val="Arial"/>
      <family val="2"/>
    </font>
    <font>
      <b/>
      <sz val="10"/>
      <color theme="0"/>
      <name val="Arial"/>
      <family val="2"/>
    </font>
    <font>
      <sz val="10"/>
      <name val="Calibri"/>
      <family val="2"/>
    </font>
    <font>
      <sz val="10"/>
      <color rgb="FFFF0000"/>
      <name val="Arial"/>
      <family val="2"/>
    </font>
    <font>
      <sz val="10"/>
      <name val="Arial"/>
      <family val="2"/>
    </font>
    <font>
      <sz val="10"/>
      <color theme="0"/>
      <name val="Arial"/>
      <family val="2"/>
    </font>
    <font>
      <sz val="10"/>
      <color rgb="FF0070C0"/>
      <name val="Arial"/>
      <family val="2"/>
    </font>
    <font>
      <b/>
      <sz val="14"/>
      <color rgb="FF0070C0"/>
      <name val="Arial"/>
      <family val="2"/>
    </font>
    <font>
      <b/>
      <sz val="12"/>
      <color rgb="FFFF0000"/>
      <name val="Arial"/>
      <family val="2"/>
    </font>
    <font>
      <b/>
      <sz val="10"/>
      <color rgb="FFFFFFFF"/>
      <name val="Arial"/>
      <family val="2"/>
    </font>
    <font>
      <b/>
      <u/>
      <sz val="10"/>
      <name val="Arial"/>
      <family val="2"/>
    </font>
    <font>
      <b/>
      <sz val="11"/>
      <color theme="1"/>
      <name val="Aptos Narrow"/>
      <family val="2"/>
      <scheme val="minor"/>
    </font>
    <font>
      <sz val="11"/>
      <color theme="1"/>
      <name val="Aptos Display"/>
      <family val="2"/>
      <scheme val="major"/>
    </font>
  </fonts>
  <fills count="9">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50"/>
        <bgColor rgb="FF000000"/>
      </patternFill>
    </fill>
    <fill>
      <patternFill patternType="solid">
        <fgColor rgb="FFB8CCE4"/>
        <bgColor rgb="FF000000"/>
      </patternFill>
    </fill>
    <fill>
      <patternFill patternType="solid">
        <fgColor rgb="FFC5D9F1"/>
        <bgColor rgb="FF000000"/>
      </patternFill>
    </fill>
  </fills>
  <borders count="30">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51">
    <xf numFmtId="0" fontId="0" fillId="0" borderId="0" xfId="0"/>
    <xf numFmtId="0" fontId="2" fillId="2" borderId="1" xfId="0" applyFont="1" applyFill="1" applyBorder="1"/>
    <xf numFmtId="0" fontId="2" fillId="2" borderId="2" xfId="0" applyFont="1" applyFill="1" applyBorder="1"/>
    <xf numFmtId="0" fontId="0" fillId="0" borderId="2" xfId="0" applyBorder="1" applyAlignment="1">
      <alignment horizontal="left"/>
    </xf>
    <xf numFmtId="0" fontId="0" fillId="0" borderId="2" xfId="0" applyBorder="1" applyAlignment="1">
      <alignment horizontal="right"/>
    </xf>
    <xf numFmtId="164" fontId="7" fillId="2" borderId="2" xfId="0" applyNumberFormat="1" applyFont="1" applyFill="1" applyBorder="1" applyAlignment="1" applyProtection="1">
      <alignment horizontal="right"/>
      <protection locked="0"/>
    </xf>
    <xf numFmtId="164" fontId="7" fillId="0" borderId="2" xfId="0" applyNumberFormat="1" applyFont="1" applyBorder="1" applyAlignment="1" applyProtection="1">
      <alignment horizontal="right"/>
      <protection locked="0"/>
    </xf>
    <xf numFmtId="2" fontId="9" fillId="0" borderId="0" xfId="0" applyNumberFormat="1" applyFont="1"/>
    <xf numFmtId="2" fontId="0" fillId="0" borderId="0" xfId="0" applyNumberFormat="1"/>
    <xf numFmtId="165" fontId="0" fillId="0" borderId="10" xfId="1" applyNumberFormat="1" applyFont="1" applyFill="1" applyBorder="1" applyAlignment="1"/>
    <xf numFmtId="43" fontId="0" fillId="0" borderId="2" xfId="0" applyNumberFormat="1" applyBorder="1" applyAlignment="1">
      <alignment horizontal="right"/>
    </xf>
    <xf numFmtId="2" fontId="0" fillId="0" borderId="2" xfId="0" applyNumberFormat="1" applyBorder="1"/>
    <xf numFmtId="165" fontId="0" fillId="0" borderId="2" xfId="1" applyNumberFormat="1" applyFont="1" applyFill="1" applyBorder="1" applyAlignment="1"/>
    <xf numFmtId="2" fontId="9" fillId="2" borderId="8" xfId="0" applyNumberFormat="1" applyFont="1" applyFill="1" applyBorder="1"/>
    <xf numFmtId="43" fontId="9" fillId="0" borderId="0" xfId="0" applyNumberFormat="1" applyFont="1"/>
    <xf numFmtId="0" fontId="9" fillId="0" borderId="0" xfId="0" applyFont="1"/>
    <xf numFmtId="0" fontId="3" fillId="0" borderId="12" xfId="0" applyFont="1" applyBorder="1"/>
    <xf numFmtId="0" fontId="10" fillId="0" borderId="13" xfId="0" applyFont="1" applyBorder="1"/>
    <xf numFmtId="0" fontId="10" fillId="0" borderId="8" xfId="0" applyFont="1" applyBorder="1"/>
    <xf numFmtId="43" fontId="8" fillId="0" borderId="8" xfId="0" applyNumberFormat="1" applyFont="1" applyBorder="1"/>
    <xf numFmtId="166" fontId="7" fillId="0" borderId="8" xfId="0" applyNumberFormat="1" applyFont="1" applyBorder="1" applyAlignment="1">
      <alignment horizontal="right"/>
    </xf>
    <xf numFmtId="0" fontId="8" fillId="0" borderId="8" xfId="0" applyFont="1" applyBorder="1"/>
    <xf numFmtId="167" fontId="12" fillId="0" borderId="8" xfId="0" applyNumberFormat="1" applyFont="1" applyBorder="1" applyProtection="1">
      <protection locked="0"/>
    </xf>
    <xf numFmtId="0" fontId="9" fillId="2" borderId="7" xfId="0" applyFont="1" applyFill="1" applyBorder="1"/>
    <xf numFmtId="0" fontId="5" fillId="2" borderId="7" xfId="0" applyFont="1" applyFill="1" applyBorder="1"/>
    <xf numFmtId="43" fontId="9" fillId="2" borderId="7" xfId="0" applyNumberFormat="1" applyFont="1" applyFill="1" applyBorder="1" applyAlignment="1">
      <alignment horizontal="right"/>
    </xf>
    <xf numFmtId="1" fontId="7" fillId="2" borderId="7" xfId="0" applyNumberFormat="1" applyFont="1" applyFill="1" applyBorder="1" applyAlignment="1" applyProtection="1">
      <alignment horizontal="right"/>
      <protection locked="0"/>
    </xf>
    <xf numFmtId="1" fontId="7" fillId="2" borderId="7" xfId="0" applyNumberFormat="1" applyFont="1" applyFill="1" applyBorder="1" applyAlignment="1">
      <alignment horizontal="right"/>
    </xf>
    <xf numFmtId="2" fontId="9" fillId="2" borderId="7" xfId="0" applyNumberFormat="1" applyFont="1" applyFill="1" applyBorder="1"/>
    <xf numFmtId="165" fontId="9" fillId="2" borderId="14" xfId="1" applyNumberFormat="1" applyFont="1" applyFill="1" applyBorder="1" applyAlignment="1"/>
    <xf numFmtId="0" fontId="3" fillId="0" borderId="15" xfId="0" applyFont="1" applyBorder="1" applyAlignment="1">
      <alignment horizontal="left"/>
    </xf>
    <xf numFmtId="43" fontId="8" fillId="0" borderId="0" xfId="0" applyNumberFormat="1" applyFont="1" applyAlignment="1">
      <alignment horizontal="right"/>
    </xf>
    <xf numFmtId="1" fontId="7" fillId="0" borderId="2" xfId="0" applyNumberFormat="1" applyFont="1" applyBorder="1" applyAlignment="1" applyProtection="1">
      <alignment horizontal="right"/>
      <protection locked="0"/>
    </xf>
    <xf numFmtId="1" fontId="9" fillId="2" borderId="8" xfId="0" applyNumberFormat="1" applyFont="1" applyFill="1" applyBorder="1" applyAlignment="1" applyProtection="1">
      <alignment horizontal="right"/>
      <protection locked="0"/>
    </xf>
    <xf numFmtId="1" fontId="9" fillId="2" borderId="8" xfId="0" applyNumberFormat="1" applyFont="1" applyFill="1" applyBorder="1" applyAlignment="1">
      <alignment horizontal="right"/>
    </xf>
    <xf numFmtId="1" fontId="8" fillId="0" borderId="0" xfId="0" applyNumberFormat="1" applyFont="1" applyAlignment="1" applyProtection="1">
      <alignment horizontal="right"/>
      <protection locked="0"/>
    </xf>
    <xf numFmtId="0" fontId="9" fillId="2" borderId="8" xfId="0" applyFont="1" applyFill="1" applyBorder="1"/>
    <xf numFmtId="0" fontId="5" fillId="2" borderId="8" xfId="0" applyFont="1" applyFill="1" applyBorder="1"/>
    <xf numFmtId="43" fontId="9" fillId="2" borderId="8" xfId="0" applyNumberFormat="1" applyFont="1" applyFill="1" applyBorder="1" applyAlignment="1">
      <alignment horizontal="right"/>
    </xf>
    <xf numFmtId="2" fontId="9" fillId="2" borderId="8" xfId="0" applyNumberFormat="1" applyFont="1" applyFill="1" applyBorder="1" applyAlignment="1">
      <alignment horizontal="right"/>
    </xf>
    <xf numFmtId="0" fontId="0" fillId="0" borderId="2" xfId="0" applyBorder="1" applyAlignment="1">
      <alignment wrapText="1"/>
    </xf>
    <xf numFmtId="0" fontId="0" fillId="0" borderId="2" xfId="0" applyBorder="1"/>
    <xf numFmtId="0" fontId="0" fillId="0" borderId="0" xfId="0" applyProtection="1">
      <protection locked="0"/>
    </xf>
    <xf numFmtId="8" fontId="7" fillId="5" borderId="2" xfId="0" applyNumberFormat="1" applyFont="1" applyFill="1" applyBorder="1" applyProtection="1">
      <protection locked="0"/>
    </xf>
    <xf numFmtId="168" fontId="7" fillId="5" borderId="2" xfId="0" applyNumberFormat="1" applyFont="1" applyFill="1" applyBorder="1" applyProtection="1">
      <protection locked="0"/>
    </xf>
    <xf numFmtId="0" fontId="7" fillId="5" borderId="2" xfId="0" applyFont="1" applyFill="1" applyBorder="1" applyProtection="1">
      <protection locked="0"/>
    </xf>
    <xf numFmtId="0" fontId="8" fillId="0" borderId="0" xfId="0" applyFont="1"/>
    <xf numFmtId="0" fontId="2" fillId="0" borderId="0" xfId="0" applyFont="1"/>
    <xf numFmtId="0" fontId="8" fillId="0" borderId="2" xfId="0" applyFont="1" applyBorder="1"/>
    <xf numFmtId="3" fontId="8" fillId="0" borderId="2" xfId="0" applyNumberFormat="1" applyFont="1" applyBorder="1"/>
    <xf numFmtId="167" fontId="11" fillId="0" borderId="8" xfId="0" applyNumberFormat="1" applyFont="1" applyBorder="1"/>
    <xf numFmtId="0" fontId="3" fillId="0" borderId="3" xfId="0" applyFont="1" applyBorder="1" applyAlignment="1">
      <alignment horizontal="left"/>
    </xf>
    <xf numFmtId="0" fontId="3" fillId="0" borderId="0" xfId="0" applyFont="1" applyAlignment="1">
      <alignment horizontal="right"/>
    </xf>
    <xf numFmtId="0" fontId="3" fillId="0" borderId="0" xfId="0" applyFont="1" applyAlignment="1">
      <alignment horizontal="center"/>
    </xf>
    <xf numFmtId="43" fontId="3" fillId="0" borderId="0" xfId="0" applyNumberFormat="1" applyFont="1" applyAlignment="1">
      <alignment horizontal="center"/>
    </xf>
    <xf numFmtId="0" fontId="4" fillId="2" borderId="4" xfId="0" applyFont="1" applyFill="1" applyBorder="1" applyAlignment="1">
      <alignment horizontal="center"/>
    </xf>
    <xf numFmtId="43" fontId="4" fillId="2" borderId="4" xfId="0" applyNumberFormat="1" applyFont="1" applyFill="1" applyBorder="1" applyAlignment="1">
      <alignment horizontal="center"/>
    </xf>
    <xf numFmtId="0" fontId="4" fillId="2" borderId="5" xfId="0" applyFont="1" applyFill="1" applyBorder="1" applyAlignment="1">
      <alignment horizontal="center"/>
    </xf>
    <xf numFmtId="2" fontId="5" fillId="2" borderId="5" xfId="0" applyNumberFormat="1" applyFont="1" applyFill="1" applyBorder="1"/>
    <xf numFmtId="0" fontId="0" fillId="0" borderId="2" xfId="0" applyBorder="1" applyAlignment="1">
      <alignment horizontal="left" vertical="top" wrapText="1"/>
    </xf>
    <xf numFmtId="0" fontId="0" fillId="0" borderId="2" xfId="0" applyBorder="1" applyAlignment="1">
      <alignment vertical="center" wrapText="1"/>
    </xf>
    <xf numFmtId="43" fontId="6" fillId="0" borderId="2" xfId="0" applyNumberFormat="1" applyFont="1" applyBorder="1" applyAlignment="1">
      <alignment horizontal="right" vertical="center" wrapText="1"/>
    </xf>
    <xf numFmtId="2" fontId="0" fillId="0" borderId="2" xfId="0" applyNumberFormat="1" applyBorder="1" applyAlignment="1">
      <alignment horizontal="right"/>
    </xf>
    <xf numFmtId="43" fontId="0" fillId="0" borderId="0" xfId="0" applyNumberFormat="1"/>
    <xf numFmtId="0" fontId="0" fillId="2" borderId="7" xfId="0" applyFill="1" applyBorder="1" applyAlignment="1">
      <alignment horizontal="left"/>
    </xf>
    <xf numFmtId="0" fontId="5" fillId="2" borderId="7" xfId="0" applyFont="1" applyFill="1" applyBorder="1" applyAlignment="1">
      <alignment horizontal="left"/>
    </xf>
    <xf numFmtId="43" fontId="5" fillId="2" borderId="7" xfId="0" applyNumberFormat="1" applyFont="1" applyFill="1" applyBorder="1"/>
    <xf numFmtId="164" fontId="7" fillId="2" borderId="2" xfId="0" applyNumberFormat="1" applyFont="1" applyFill="1" applyBorder="1" applyAlignment="1">
      <alignment horizontal="right"/>
    </xf>
    <xf numFmtId="2" fontId="2" fillId="2" borderId="8" xfId="0" applyNumberFormat="1" applyFont="1" applyFill="1" applyBorder="1"/>
    <xf numFmtId="43" fontId="0" fillId="0" borderId="0" xfId="0" applyNumberFormat="1" applyAlignment="1">
      <alignment horizontal="right"/>
    </xf>
    <xf numFmtId="0" fontId="0" fillId="2" borderId="8" xfId="0" applyFill="1" applyBorder="1" applyAlignment="1">
      <alignment horizontal="left"/>
    </xf>
    <xf numFmtId="0" fontId="5" fillId="2" borderId="8" xfId="0" applyFont="1" applyFill="1" applyBorder="1" applyAlignment="1">
      <alignment horizontal="left"/>
    </xf>
    <xf numFmtId="43" fontId="9" fillId="2" borderId="8" xfId="0" applyNumberFormat="1" applyFont="1" applyFill="1" applyBorder="1"/>
    <xf numFmtId="43" fontId="8" fillId="0" borderId="2" xfId="0" applyNumberFormat="1" applyFont="1" applyBorder="1" applyAlignment="1">
      <alignment horizontal="right"/>
    </xf>
    <xf numFmtId="0" fontId="0" fillId="3" borderId="2" xfId="0" applyFill="1" applyBorder="1" applyAlignment="1">
      <alignment horizontal="left"/>
    </xf>
    <xf numFmtId="0" fontId="8" fillId="4" borderId="0" xfId="0" applyFont="1" applyFill="1"/>
    <xf numFmtId="43" fontId="8" fillId="4" borderId="0" xfId="0" applyNumberFormat="1" applyFont="1" applyFill="1"/>
    <xf numFmtId="164" fontId="7" fillId="5" borderId="6" xfId="0" applyNumberFormat="1" applyFont="1" applyFill="1" applyBorder="1" applyAlignment="1" applyProtection="1">
      <alignment horizontal="right"/>
      <protection locked="0"/>
    </xf>
    <xf numFmtId="164" fontId="7" fillId="5" borderId="2" xfId="0" applyNumberFormat="1" applyFont="1" applyFill="1" applyBorder="1" applyAlignment="1" applyProtection="1">
      <alignment horizontal="right"/>
      <protection locked="0"/>
    </xf>
    <xf numFmtId="1" fontId="7" fillId="5" borderId="2" xfId="0" applyNumberFormat="1" applyFont="1" applyFill="1" applyBorder="1" applyAlignment="1" applyProtection="1">
      <alignment horizontal="right"/>
      <protection locked="0"/>
    </xf>
    <xf numFmtId="0" fontId="4" fillId="2" borderId="17" xfId="0" applyFont="1" applyFill="1" applyBorder="1" applyAlignment="1">
      <alignment horizontal="center"/>
    </xf>
    <xf numFmtId="0" fontId="4" fillId="2" borderId="18" xfId="0" applyFont="1" applyFill="1" applyBorder="1" applyAlignment="1">
      <alignment horizontal="center"/>
    </xf>
    <xf numFmtId="0" fontId="8" fillId="0" borderId="19" xfId="0" applyFont="1" applyBorder="1"/>
    <xf numFmtId="168" fontId="8" fillId="0" borderId="20" xfId="0" applyNumberFormat="1" applyFont="1" applyBorder="1"/>
    <xf numFmtId="0" fontId="8" fillId="0" borderId="19" xfId="0" applyFont="1" applyBorder="1" applyAlignment="1">
      <alignment wrapText="1"/>
    </xf>
    <xf numFmtId="0" fontId="2" fillId="8" borderId="21" xfId="0" applyFont="1" applyFill="1" applyBorder="1"/>
    <xf numFmtId="0" fontId="8" fillId="0" borderId="22" xfId="0" applyFont="1" applyBorder="1"/>
    <xf numFmtId="44" fontId="8" fillId="4" borderId="23" xfId="0" applyNumberFormat="1" applyFont="1" applyFill="1" applyBorder="1"/>
    <xf numFmtId="0" fontId="8" fillId="0" borderId="19" xfId="0" applyFont="1" applyBorder="1" applyAlignment="1">
      <alignment horizontal="left" vertical="top" wrapText="1"/>
    </xf>
    <xf numFmtId="44" fontId="8" fillId="0" borderId="20" xfId="0" applyNumberFormat="1" applyFont="1" applyBorder="1"/>
    <xf numFmtId="0" fontId="4" fillId="2" borderId="4" xfId="0" applyFont="1" applyFill="1" applyBorder="1" applyAlignment="1">
      <alignment horizontal="center" wrapText="1"/>
    </xf>
    <xf numFmtId="0" fontId="8" fillId="0" borderId="6" xfId="0" applyFont="1" applyBorder="1" applyAlignment="1">
      <alignment horizontal="center"/>
    </xf>
    <xf numFmtId="0" fontId="8" fillId="0" borderId="2" xfId="0" applyFont="1" applyBorder="1" applyAlignment="1">
      <alignment horizontal="center"/>
    </xf>
    <xf numFmtId="0" fontId="8" fillId="0" borderId="3" xfId="0" applyFont="1" applyBorder="1"/>
    <xf numFmtId="0" fontId="8" fillId="0" borderId="10" xfId="0" applyFont="1" applyBorder="1"/>
    <xf numFmtId="0" fontId="8" fillId="0" borderId="27" xfId="0" applyFont="1" applyBorder="1"/>
    <xf numFmtId="0" fontId="8" fillId="0" borderId="28" xfId="0" applyFont="1" applyBorder="1"/>
    <xf numFmtId="0" fontId="8" fillId="0" borderId="29" xfId="0" applyFont="1" applyBorder="1"/>
    <xf numFmtId="0" fontId="2" fillId="0" borderId="24" xfId="0" applyFont="1" applyBorder="1"/>
    <xf numFmtId="0" fontId="2" fillId="0" borderId="25" xfId="0" applyFont="1" applyBorder="1"/>
    <xf numFmtId="0" fontId="2" fillId="0" borderId="26" xfId="0" applyFont="1" applyBorder="1"/>
    <xf numFmtId="49" fontId="0" fillId="0" borderId="2" xfId="0" applyNumberFormat="1" applyBorder="1" applyAlignment="1">
      <alignment horizontal="left" wrapText="1"/>
    </xf>
    <xf numFmtId="49" fontId="0" fillId="0" borderId="2" xfId="0" applyNumberFormat="1" applyBorder="1" applyAlignment="1">
      <alignment wrapText="1"/>
    </xf>
    <xf numFmtId="0" fontId="3" fillId="0" borderId="0" xfId="0" applyFont="1" applyAlignment="1" applyProtection="1">
      <alignment horizontal="center"/>
      <protection locked="0"/>
    </xf>
    <xf numFmtId="0" fontId="4" fillId="2" borderId="5" xfId="0" applyFont="1" applyFill="1" applyBorder="1" applyAlignment="1" applyProtection="1">
      <alignment horizontal="center"/>
      <protection locked="0"/>
    </xf>
    <xf numFmtId="43" fontId="8" fillId="4" borderId="0" xfId="0" applyNumberFormat="1" applyFont="1" applyFill="1" applyProtection="1">
      <protection locked="0"/>
    </xf>
    <xf numFmtId="166" fontId="7" fillId="0" borderId="8" xfId="0" applyNumberFormat="1" applyFont="1" applyBorder="1" applyAlignment="1" applyProtection="1">
      <alignment horizontal="right"/>
      <protection locked="0"/>
    </xf>
    <xf numFmtId="0" fontId="3" fillId="0" borderId="11" xfId="0" applyFont="1" applyBorder="1"/>
    <xf numFmtId="0" fontId="13" fillId="6" borderId="0" xfId="0" applyFont="1" applyFill="1"/>
    <xf numFmtId="0" fontId="13" fillId="0" borderId="0" xfId="0" applyFont="1"/>
    <xf numFmtId="0" fontId="2" fillId="7" borderId="2" xfId="0" applyFont="1" applyFill="1" applyBorder="1"/>
    <xf numFmtId="0" fontId="13" fillId="7" borderId="2" xfId="0" applyFont="1" applyFill="1" applyBorder="1"/>
    <xf numFmtId="0" fontId="8" fillId="7" borderId="2" xfId="0" applyFont="1" applyFill="1" applyBorder="1"/>
    <xf numFmtId="43" fontId="8" fillId="7" borderId="2" xfId="0" applyNumberFormat="1" applyFont="1" applyFill="1" applyBorder="1"/>
    <xf numFmtId="8" fontId="8" fillId="7" borderId="2" xfId="0" applyNumberFormat="1" applyFont="1" applyFill="1" applyBorder="1"/>
    <xf numFmtId="43" fontId="2" fillId="7" borderId="16" xfId="0" applyNumberFormat="1" applyFont="1" applyFill="1" applyBorder="1"/>
    <xf numFmtId="0" fontId="14" fillId="7" borderId="16" xfId="0" applyFont="1" applyFill="1" applyBorder="1"/>
    <xf numFmtId="44" fontId="2" fillId="7" borderId="16" xfId="1" applyFont="1" applyFill="1" applyBorder="1" applyProtection="1"/>
    <xf numFmtId="0" fontId="14" fillId="0" borderId="3" xfId="0" applyFont="1" applyBorder="1"/>
    <xf numFmtId="0" fontId="8" fillId="6" borderId="0" xfId="0" applyFont="1" applyFill="1"/>
    <xf numFmtId="0" fontId="3" fillId="0" borderId="15" xfId="0" applyFont="1" applyBorder="1"/>
    <xf numFmtId="0" fontId="3" fillId="0" borderId="11" xfId="0" applyFont="1" applyBorder="1" applyProtection="1">
      <protection locked="0"/>
    </xf>
    <xf numFmtId="0" fontId="16" fillId="5" borderId="0" xfId="0" applyFont="1" applyFill="1" applyProtection="1">
      <protection locked="0"/>
    </xf>
    <xf numFmtId="0" fontId="0" fillId="5" borderId="0" xfId="0" applyFill="1" applyProtection="1">
      <protection locked="0"/>
    </xf>
    <xf numFmtId="0" fontId="0" fillId="3" borderId="0" xfId="0" applyFill="1"/>
    <xf numFmtId="0" fontId="0" fillId="5" borderId="0" xfId="0" applyFill="1"/>
    <xf numFmtId="0" fontId="0" fillId="3" borderId="0" xfId="0" applyFill="1" applyAlignment="1">
      <alignment vertical="top"/>
    </xf>
    <xf numFmtId="0" fontId="0" fillId="5" borderId="0" xfId="0" applyFill="1" applyAlignment="1" applyProtection="1">
      <alignment vertical="top"/>
      <protection locked="0"/>
    </xf>
    <xf numFmtId="0" fontId="15" fillId="0" borderId="0" xfId="0" applyFont="1"/>
    <xf numFmtId="169" fontId="7" fillId="5" borderId="6" xfId="0" applyNumberFormat="1" applyFont="1" applyFill="1" applyBorder="1" applyAlignment="1" applyProtection="1">
      <alignment horizontal="right"/>
      <protection locked="0"/>
    </xf>
    <xf numFmtId="165" fontId="8" fillId="0" borderId="2" xfId="1" applyNumberFormat="1" applyFont="1" applyFill="1" applyBorder="1" applyAlignment="1" applyProtection="1">
      <alignment horizontal="center"/>
    </xf>
    <xf numFmtId="2" fontId="0" fillId="0" borderId="2" xfId="0" applyNumberFormat="1" applyBorder="1" applyAlignment="1">
      <alignment horizontal="center"/>
    </xf>
    <xf numFmtId="167" fontId="12" fillId="5" borderId="8" xfId="0" applyNumberFormat="1" applyFont="1" applyFill="1" applyBorder="1" applyAlignment="1" applyProtection="1">
      <alignment horizontal="center"/>
      <protection locked="0"/>
    </xf>
    <xf numFmtId="165" fontId="5" fillId="2" borderId="9" xfId="1" applyNumberFormat="1" applyFont="1" applyFill="1" applyBorder="1" applyAlignment="1" applyProtection="1">
      <alignment horizontal="center"/>
    </xf>
    <xf numFmtId="165" fontId="0" fillId="0" borderId="10" xfId="1" applyNumberFormat="1" applyFont="1" applyFill="1" applyBorder="1" applyAlignment="1" applyProtection="1">
      <alignment horizontal="center"/>
    </xf>
    <xf numFmtId="165" fontId="0" fillId="0" borderId="2" xfId="1" applyNumberFormat="1" applyFont="1" applyFill="1" applyBorder="1" applyAlignment="1" applyProtection="1">
      <alignment horizontal="center"/>
    </xf>
    <xf numFmtId="2" fontId="9" fillId="2" borderId="8" xfId="0" applyNumberFormat="1" applyFont="1" applyFill="1" applyBorder="1" applyAlignment="1">
      <alignment horizontal="center"/>
    </xf>
    <xf numFmtId="2" fontId="9" fillId="0" borderId="0" xfId="0" applyNumberFormat="1" applyFont="1" applyAlignment="1">
      <alignment horizontal="center"/>
    </xf>
    <xf numFmtId="165" fontId="9" fillId="2" borderId="14" xfId="1" applyNumberFormat="1" applyFont="1" applyFill="1" applyBorder="1" applyAlignment="1" applyProtection="1">
      <alignment horizontal="center"/>
    </xf>
    <xf numFmtId="43" fontId="8" fillId="4" borderId="0" xfId="0" applyNumberFormat="1" applyFont="1" applyFill="1" applyAlignment="1">
      <alignment horizontal="center"/>
    </xf>
    <xf numFmtId="0" fontId="0" fillId="0" borderId="0" xfId="0" applyAlignment="1">
      <alignment horizontal="center"/>
    </xf>
    <xf numFmtId="0" fontId="8" fillId="0" borderId="8" xfId="0" applyFont="1" applyBorder="1" applyAlignment="1">
      <alignment horizontal="center"/>
    </xf>
    <xf numFmtId="2" fontId="5" fillId="2" borderId="8" xfId="0" applyNumberFormat="1" applyFont="1" applyFill="1" applyBorder="1" applyAlignment="1">
      <alignment horizontal="center"/>
    </xf>
    <xf numFmtId="2" fontId="9" fillId="2" borderId="7" xfId="0" applyNumberFormat="1" applyFont="1" applyFill="1" applyBorder="1" applyAlignment="1">
      <alignment horizontal="center"/>
    </xf>
    <xf numFmtId="2" fontId="0" fillId="0" borderId="0" xfId="0" applyNumberFormat="1" applyAlignment="1">
      <alignment horizontal="center"/>
    </xf>
    <xf numFmtId="0" fontId="11" fillId="0" borderId="0" xfId="0" applyFont="1" applyAlignment="1">
      <alignment horizontal="left" vertical="center"/>
    </xf>
    <xf numFmtId="0" fontId="3" fillId="0" borderId="15" xfId="0" applyFont="1" applyBorder="1" applyAlignment="1">
      <alignment horizontal="left"/>
    </xf>
    <xf numFmtId="0" fontId="3" fillId="0" borderId="8" xfId="0" applyFont="1" applyBorder="1" applyAlignment="1">
      <alignment horizontal="left"/>
    </xf>
    <xf numFmtId="0" fontId="3" fillId="0" borderId="11" xfId="0" applyFont="1" applyBorder="1" applyAlignment="1">
      <alignment horizontal="left"/>
    </xf>
    <xf numFmtId="167" fontId="11" fillId="0" borderId="8" xfId="0" applyNumberFormat="1" applyFont="1" applyBorder="1" applyAlignment="1">
      <alignment horizontal="center"/>
    </xf>
    <xf numFmtId="0" fontId="8" fillId="0" borderId="2" xfId="0"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20"/>
  <sheetViews>
    <sheetView tabSelected="1" zoomScaleNormal="100" workbookViewId="0">
      <selection activeCell="A7" sqref="A7"/>
    </sheetView>
  </sheetViews>
  <sheetFormatPr defaultRowHeight="15" x14ac:dyDescent="0.25"/>
  <cols>
    <col min="1" max="1" width="133.28515625" bestFit="1" customWidth="1"/>
  </cols>
  <sheetData>
    <row r="1" spans="1:1" ht="15.75" thickBot="1" x14ac:dyDescent="0.3">
      <c r="A1" s="128" t="s">
        <v>161</v>
      </c>
    </row>
    <row r="2" spans="1:1" x14ac:dyDescent="0.25">
      <c r="A2" s="1" t="s">
        <v>0</v>
      </c>
    </row>
    <row r="3" spans="1:1" x14ac:dyDescent="0.25">
      <c r="A3" s="40" t="s">
        <v>154</v>
      </c>
    </row>
    <row r="4" spans="1:1" ht="30" x14ac:dyDescent="0.25">
      <c r="A4" s="40" t="s">
        <v>162</v>
      </c>
    </row>
    <row r="5" spans="1:1" ht="30" x14ac:dyDescent="0.25">
      <c r="A5" s="40" t="s">
        <v>167</v>
      </c>
    </row>
    <row r="6" spans="1:1" x14ac:dyDescent="0.25">
      <c r="A6" s="41" t="s">
        <v>164</v>
      </c>
    </row>
    <row r="7" spans="1:1" x14ac:dyDescent="0.25">
      <c r="A7" s="41" t="s">
        <v>163</v>
      </c>
    </row>
    <row r="9" spans="1:1" x14ac:dyDescent="0.25">
      <c r="A9" s="2" t="s">
        <v>1</v>
      </c>
    </row>
    <row r="10" spans="1:1" x14ac:dyDescent="0.25">
      <c r="A10" s="41" t="s">
        <v>2</v>
      </c>
    </row>
    <row r="11" spans="1:1" ht="30" x14ac:dyDescent="0.25">
      <c r="A11" s="40" t="s">
        <v>3</v>
      </c>
    </row>
    <row r="12" spans="1:1" x14ac:dyDescent="0.25">
      <c r="A12" s="41" t="s">
        <v>4</v>
      </c>
    </row>
    <row r="13" spans="1:1" ht="45" x14ac:dyDescent="0.25">
      <c r="A13" s="101" t="s">
        <v>5</v>
      </c>
    </row>
    <row r="14" spans="1:1" ht="30" x14ac:dyDescent="0.25">
      <c r="A14" s="102" t="s">
        <v>6</v>
      </c>
    </row>
    <row r="15" spans="1:1" ht="30" x14ac:dyDescent="0.25">
      <c r="A15" s="40" t="s">
        <v>7</v>
      </c>
    </row>
    <row r="16" spans="1:1" ht="30" x14ac:dyDescent="0.25">
      <c r="A16" s="40" t="s">
        <v>155</v>
      </c>
    </row>
    <row r="17" spans="1:1" ht="30" x14ac:dyDescent="0.25">
      <c r="A17" s="40" t="s">
        <v>8</v>
      </c>
    </row>
    <row r="18" spans="1:1" ht="30" x14ac:dyDescent="0.25">
      <c r="A18" s="102" t="s">
        <v>9</v>
      </c>
    </row>
    <row r="19" spans="1:1" x14ac:dyDescent="0.25">
      <c r="A19" s="41" t="s">
        <v>10</v>
      </c>
    </row>
    <row r="20" spans="1:1" ht="30" x14ac:dyDescent="0.25">
      <c r="A20" s="40" t="s">
        <v>156</v>
      </c>
    </row>
  </sheetData>
  <sheetProtection algorithmName="SHA-512" hashValue="9zzZJWWxt3S+W0Do1vgvF5CB2htMi/UMIyelrJOS7PRm0gAlCnqHYfzWzEirYQd/1Mk7pCC7zohEXb//2dfoWQ==" saltValue="KVQDyrf/UziZXD2coSunsw=="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F2978-10D5-46B2-9A54-561618FD0C28}">
  <sheetPr>
    <tabColor rgb="FF00B0F0"/>
  </sheetPr>
  <dimension ref="A2:F20"/>
  <sheetViews>
    <sheetView workbookViewId="0">
      <selection activeCell="B17" sqref="B17"/>
    </sheetView>
  </sheetViews>
  <sheetFormatPr defaultRowHeight="15" x14ac:dyDescent="0.25"/>
  <cols>
    <col min="1" max="1" width="32.140625" bestFit="1" customWidth="1"/>
    <col min="2" max="2" width="13.140625" bestFit="1" customWidth="1"/>
    <col min="3" max="3" width="18.28515625" bestFit="1" customWidth="1"/>
    <col min="4" max="4" width="15.42578125" bestFit="1" customWidth="1"/>
  </cols>
  <sheetData>
    <row r="2" spans="1:6" ht="18" x14ac:dyDescent="0.25">
      <c r="A2" s="145" t="s">
        <v>11</v>
      </c>
      <c r="B2" s="145"/>
      <c r="C2" s="145"/>
      <c r="D2" s="145"/>
      <c r="E2" s="145"/>
      <c r="F2" s="145"/>
    </row>
    <row r="3" spans="1:6" x14ac:dyDescent="0.25">
      <c r="A3" s="46"/>
      <c r="B3" s="46"/>
      <c r="C3" s="46"/>
      <c r="D3" s="46"/>
      <c r="E3" s="46"/>
      <c r="F3" s="46"/>
    </row>
    <row r="4" spans="1:6" x14ac:dyDescent="0.25">
      <c r="A4" s="46"/>
      <c r="B4" s="46"/>
      <c r="C4" s="46"/>
      <c r="D4" s="46"/>
      <c r="E4" s="46"/>
      <c r="F4" s="46"/>
    </row>
    <row r="5" spans="1:6" x14ac:dyDescent="0.25">
      <c r="A5" s="108" t="s">
        <v>12</v>
      </c>
      <c r="B5" s="108" t="s">
        <v>13</v>
      </c>
      <c r="C5" s="108" t="s">
        <v>14</v>
      </c>
      <c r="D5" s="108" t="s">
        <v>15</v>
      </c>
      <c r="E5" s="46"/>
      <c r="F5" s="46"/>
    </row>
    <row r="6" spans="1:6" x14ac:dyDescent="0.25">
      <c r="A6" s="109"/>
      <c r="B6" s="109"/>
      <c r="C6" s="109"/>
      <c r="D6" s="109"/>
      <c r="E6" s="46"/>
      <c r="F6" s="46"/>
    </row>
    <row r="7" spans="1:6" x14ac:dyDescent="0.25">
      <c r="A7" s="110" t="s">
        <v>16</v>
      </c>
      <c r="B7" s="110"/>
      <c r="C7" s="110"/>
      <c r="D7" s="110"/>
      <c r="E7" s="46"/>
      <c r="F7" s="46"/>
    </row>
    <row r="8" spans="1:6" x14ac:dyDescent="0.25">
      <c r="A8" s="111"/>
      <c r="B8" s="110"/>
      <c r="C8" s="110"/>
      <c r="D8" s="110"/>
      <c r="E8" s="46"/>
      <c r="F8" s="46"/>
    </row>
    <row r="9" spans="1:6" x14ac:dyDescent="0.25">
      <c r="A9" s="112" t="s">
        <v>17</v>
      </c>
      <c r="B9" s="113" t="e">
        <f>'Gymzalen ruimtestaat 15st.'!G226</f>
        <v>#DIV/0!</v>
      </c>
      <c r="C9" s="114" t="e">
        <f>D9/12</f>
        <v>#DIV/0!</v>
      </c>
      <c r="D9" s="113" t="e">
        <f>'Gymzalen ruimtestaat 15st.'!I226</f>
        <v>#DIV/0!</v>
      </c>
      <c r="E9" s="46"/>
      <c r="F9" s="46"/>
    </row>
    <row r="10" spans="1:6" x14ac:dyDescent="0.25">
      <c r="A10" s="112" t="s">
        <v>18</v>
      </c>
      <c r="B10" s="112"/>
      <c r="C10" s="112"/>
      <c r="D10" s="114">
        <f>'Periodieke schoonmaak'!E13</f>
        <v>0</v>
      </c>
      <c r="E10" s="46"/>
      <c r="F10" s="46"/>
    </row>
    <row r="11" spans="1:6" x14ac:dyDescent="0.25">
      <c r="A11" s="112" t="s">
        <v>19</v>
      </c>
      <c r="B11" s="112"/>
      <c r="C11" s="112"/>
      <c r="D11" s="114">
        <f>'Periodieke schoonmaak'!F21</f>
        <v>0</v>
      </c>
      <c r="E11" s="46"/>
      <c r="F11" s="46"/>
    </row>
    <row r="12" spans="1:6" x14ac:dyDescent="0.25">
      <c r="A12" s="112"/>
      <c r="B12" s="112"/>
      <c r="C12" s="112"/>
      <c r="D12" s="112"/>
      <c r="E12" s="46"/>
      <c r="F12" s="46"/>
    </row>
    <row r="13" spans="1:6" x14ac:dyDescent="0.25">
      <c r="A13" s="110" t="s">
        <v>20</v>
      </c>
      <c r="B13" s="115" t="e">
        <f>B9</f>
        <v>#DIV/0!</v>
      </c>
      <c r="C13" s="116"/>
      <c r="D13" s="117" t="e">
        <f>SUM(D9:D12)</f>
        <v>#DIV/0!</v>
      </c>
      <c r="E13" s="118"/>
      <c r="F13" s="46"/>
    </row>
    <row r="14" spans="1:6" x14ac:dyDescent="0.25">
      <c r="A14" s="119"/>
      <c r="B14" s="119"/>
      <c r="C14" s="119"/>
      <c r="D14" s="119"/>
      <c r="E14" s="46"/>
      <c r="F14" s="46"/>
    </row>
    <row r="15" spans="1:6" x14ac:dyDescent="0.25">
      <c r="A15" s="46" t="s">
        <v>21</v>
      </c>
      <c r="B15" s="46"/>
      <c r="C15" s="46"/>
      <c r="D15" s="46"/>
      <c r="E15" s="46"/>
      <c r="F15" s="46"/>
    </row>
    <row r="17" spans="1:4" x14ac:dyDescent="0.25">
      <c r="A17" s="124" t="s">
        <v>159</v>
      </c>
      <c r="B17" s="123"/>
      <c r="C17" s="122"/>
      <c r="D17" s="125"/>
    </row>
    <row r="18" spans="1:4" x14ac:dyDescent="0.25">
      <c r="A18" s="124" t="s">
        <v>160</v>
      </c>
      <c r="B18" s="123"/>
      <c r="C18" s="122"/>
      <c r="D18" s="125"/>
    </row>
    <row r="19" spans="1:4" x14ac:dyDescent="0.25">
      <c r="A19" s="124" t="s">
        <v>157</v>
      </c>
      <c r="B19" s="123"/>
      <c r="C19" s="122"/>
      <c r="D19" s="125"/>
    </row>
    <row r="20" spans="1:4" x14ac:dyDescent="0.25">
      <c r="A20" s="126" t="s">
        <v>158</v>
      </c>
      <c r="B20" s="127"/>
      <c r="C20" s="122"/>
      <c r="D20" s="125"/>
    </row>
  </sheetData>
  <sheetProtection algorithmName="SHA-512" hashValue="VOp8azPhVSgq4X7BqQQW70sUz3kN5yYuPhRmni7n2M6J7sw+26YqijfK92KAFjQL/Pc52UmsojwxXi98FCWM0g==" saltValue="8kJ4Jh4LlDbcLKthsczFLQ==" spinCount="100000" sheet="1" objects="1" scenarios="1" selectLockedCells="1"/>
  <mergeCells count="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DD84-7A69-435D-A491-9A40E77C10A9}">
  <sheetPr>
    <tabColor rgb="FFFFFF00"/>
  </sheetPr>
  <dimension ref="A1:K226"/>
  <sheetViews>
    <sheetView zoomScale="104" zoomScaleNormal="104" workbookViewId="0">
      <selection activeCell="E11" sqref="E11"/>
    </sheetView>
  </sheetViews>
  <sheetFormatPr defaultRowHeight="15" x14ac:dyDescent="0.25"/>
  <cols>
    <col min="2" max="2" width="28.42578125" bestFit="1" customWidth="1"/>
    <col min="3" max="3" width="25.140625" customWidth="1"/>
    <col min="4" max="4" width="10.28515625" bestFit="1" customWidth="1"/>
    <col min="5" max="5" width="10.28515625" style="42" customWidth="1"/>
    <col min="6" max="6" width="10.28515625" customWidth="1"/>
    <col min="7" max="7" width="19.85546875" style="140" customWidth="1"/>
    <col min="8" max="8" width="11.7109375" customWidth="1"/>
    <col min="9" max="9" width="23.140625" style="140" customWidth="1"/>
  </cols>
  <sheetData>
    <row r="1" spans="1:11" ht="18.75" thickBot="1" x14ac:dyDescent="0.3">
      <c r="A1" s="16" t="s">
        <v>16</v>
      </c>
      <c r="B1" s="17"/>
      <c r="C1" s="18"/>
      <c r="D1" s="19"/>
      <c r="E1" s="106"/>
      <c r="F1" s="21"/>
      <c r="G1" s="141"/>
      <c r="H1" s="50" t="s">
        <v>22</v>
      </c>
      <c r="I1" s="132"/>
    </row>
    <row r="3" spans="1:11" ht="16.5" thickBot="1" x14ac:dyDescent="0.3">
      <c r="A3" s="51" t="s">
        <v>23</v>
      </c>
      <c r="B3" s="52"/>
      <c r="C3" s="53"/>
      <c r="D3" s="54"/>
      <c r="E3" s="103"/>
      <c r="F3" s="53"/>
      <c r="G3" s="53"/>
      <c r="H3" s="53"/>
      <c r="I3" s="53"/>
    </row>
    <row r="4" spans="1:11" ht="15.75" thickBot="1" x14ac:dyDescent="0.3">
      <c r="A4" s="55" t="s">
        <v>168</v>
      </c>
      <c r="B4" s="55" t="s">
        <v>24</v>
      </c>
      <c r="C4" s="55" t="s">
        <v>25</v>
      </c>
      <c r="D4" s="56" t="s">
        <v>166</v>
      </c>
      <c r="E4" s="104" t="s">
        <v>27</v>
      </c>
      <c r="F4" s="57" t="s">
        <v>28</v>
      </c>
      <c r="G4" s="57" t="s">
        <v>29</v>
      </c>
      <c r="H4" s="58" t="s">
        <v>30</v>
      </c>
      <c r="I4" s="57" t="s">
        <v>31</v>
      </c>
    </row>
    <row r="5" spans="1:11" x14ac:dyDescent="0.25">
      <c r="A5" s="59">
        <v>1</v>
      </c>
      <c r="B5" s="60" t="s">
        <v>32</v>
      </c>
      <c r="C5" s="3" t="s">
        <v>33</v>
      </c>
      <c r="D5" s="61">
        <v>26.8</v>
      </c>
      <c r="E5" s="77"/>
      <c r="F5" s="4">
        <v>160</v>
      </c>
      <c r="G5" s="131" t="e">
        <f>D5/E5*F5</f>
        <v>#DIV/0!</v>
      </c>
      <c r="H5" s="62">
        <f t="shared" ref="H5:H15" si="0">$I$1</f>
        <v>0</v>
      </c>
      <c r="I5" s="130" t="e">
        <f>G5*H5</f>
        <v>#DIV/0!</v>
      </c>
      <c r="K5" s="63"/>
    </row>
    <row r="6" spans="1:11" x14ac:dyDescent="0.25">
      <c r="A6" s="3">
        <v>2</v>
      </c>
      <c r="B6" s="3" t="s">
        <v>34</v>
      </c>
      <c r="C6" s="3" t="s">
        <v>35</v>
      </c>
      <c r="D6" s="61">
        <v>2.5</v>
      </c>
      <c r="E6" s="77"/>
      <c r="F6" s="4">
        <v>160</v>
      </c>
      <c r="G6" s="131" t="e">
        <f t="shared" ref="G6:G16" si="1">D6/E6*F6</f>
        <v>#DIV/0!</v>
      </c>
      <c r="H6" s="62">
        <f t="shared" si="0"/>
        <v>0</v>
      </c>
      <c r="I6" s="130" t="e">
        <f t="shared" ref="I6:I15" si="2">G6*H6</f>
        <v>#DIV/0!</v>
      </c>
    </row>
    <row r="7" spans="1:11" x14ac:dyDescent="0.25">
      <c r="A7" s="3">
        <v>3</v>
      </c>
      <c r="B7" s="3" t="s">
        <v>36</v>
      </c>
      <c r="C7" s="3" t="s">
        <v>37</v>
      </c>
      <c r="D7" s="61">
        <v>24.9</v>
      </c>
      <c r="E7" s="77"/>
      <c r="F7" s="4">
        <v>160</v>
      </c>
      <c r="G7" s="131" t="e">
        <f>D7/E7*F7</f>
        <v>#DIV/0!</v>
      </c>
      <c r="H7" s="62">
        <f t="shared" si="0"/>
        <v>0</v>
      </c>
      <c r="I7" s="130" t="e">
        <f t="shared" si="2"/>
        <v>#DIV/0!</v>
      </c>
    </row>
    <row r="8" spans="1:11" x14ac:dyDescent="0.25">
      <c r="A8" s="3">
        <v>4</v>
      </c>
      <c r="B8" s="3" t="s">
        <v>38</v>
      </c>
      <c r="C8" s="3" t="s">
        <v>37</v>
      </c>
      <c r="D8" s="61">
        <v>8.8000000000000007</v>
      </c>
      <c r="E8" s="77"/>
      <c r="F8" s="4">
        <v>160</v>
      </c>
      <c r="G8" s="131" t="e">
        <f>D8/E8*F8</f>
        <v>#DIV/0!</v>
      </c>
      <c r="H8" s="62">
        <f t="shared" si="0"/>
        <v>0</v>
      </c>
      <c r="I8" s="130" t="e">
        <f t="shared" si="2"/>
        <v>#DIV/0!</v>
      </c>
    </row>
    <row r="9" spans="1:11" x14ac:dyDescent="0.25">
      <c r="A9" s="3">
        <v>5</v>
      </c>
      <c r="B9" s="3" t="s">
        <v>39</v>
      </c>
      <c r="C9" s="3" t="s">
        <v>40</v>
      </c>
      <c r="D9" s="61">
        <v>234</v>
      </c>
      <c r="E9" s="77"/>
      <c r="F9" s="4">
        <v>160</v>
      </c>
      <c r="G9" s="131" t="e">
        <f>D9/E9*F9</f>
        <v>#DIV/0!</v>
      </c>
      <c r="H9" s="62">
        <f>$I$1</f>
        <v>0</v>
      </c>
      <c r="I9" s="130" t="e">
        <f>G9*H9</f>
        <v>#DIV/0!</v>
      </c>
    </row>
    <row r="10" spans="1:11" x14ac:dyDescent="0.25">
      <c r="A10" s="3">
        <v>6</v>
      </c>
      <c r="B10" s="3" t="s">
        <v>41</v>
      </c>
      <c r="C10" s="3" t="s">
        <v>35</v>
      </c>
      <c r="D10" s="61">
        <v>52</v>
      </c>
      <c r="E10" s="77"/>
      <c r="F10" s="4">
        <v>160</v>
      </c>
      <c r="G10" s="131" t="e">
        <f t="shared" si="1"/>
        <v>#DIV/0!</v>
      </c>
      <c r="H10" s="62">
        <f t="shared" si="0"/>
        <v>0</v>
      </c>
      <c r="I10" s="130" t="e">
        <f t="shared" si="2"/>
        <v>#DIV/0!</v>
      </c>
    </row>
    <row r="11" spans="1:11" x14ac:dyDescent="0.25">
      <c r="A11" s="3">
        <v>7</v>
      </c>
      <c r="B11" s="3" t="s">
        <v>42</v>
      </c>
      <c r="C11" s="3" t="s">
        <v>35</v>
      </c>
      <c r="D11" s="61">
        <v>6</v>
      </c>
      <c r="E11" s="77"/>
      <c r="F11" s="4">
        <v>160</v>
      </c>
      <c r="G11" s="131" t="e">
        <f t="shared" si="1"/>
        <v>#DIV/0!</v>
      </c>
      <c r="H11" s="62">
        <f t="shared" si="0"/>
        <v>0</v>
      </c>
      <c r="I11" s="130" t="e">
        <f t="shared" si="2"/>
        <v>#DIV/0!</v>
      </c>
    </row>
    <row r="12" spans="1:11" x14ac:dyDescent="0.25">
      <c r="A12" s="3">
        <v>8</v>
      </c>
      <c r="B12" s="3" t="s">
        <v>43</v>
      </c>
      <c r="C12" s="3" t="s">
        <v>35</v>
      </c>
      <c r="D12" s="61">
        <v>0.8</v>
      </c>
      <c r="E12" s="77"/>
      <c r="F12" s="4">
        <v>160</v>
      </c>
      <c r="G12" s="131" t="e">
        <f>D12/E12*F12</f>
        <v>#DIV/0!</v>
      </c>
      <c r="H12" s="62">
        <f t="shared" si="0"/>
        <v>0</v>
      </c>
      <c r="I12" s="130" t="e">
        <f t="shared" si="2"/>
        <v>#DIV/0!</v>
      </c>
    </row>
    <row r="13" spans="1:11" x14ac:dyDescent="0.25">
      <c r="A13" s="3">
        <v>9</v>
      </c>
      <c r="B13" s="3" t="s">
        <v>44</v>
      </c>
      <c r="C13" s="3" t="s">
        <v>35</v>
      </c>
      <c r="D13" s="61">
        <v>2.34</v>
      </c>
      <c r="E13" s="77"/>
      <c r="F13" s="4">
        <v>160</v>
      </c>
      <c r="G13" s="131" t="e">
        <f t="shared" si="1"/>
        <v>#DIV/0!</v>
      </c>
      <c r="H13" s="62">
        <f t="shared" si="0"/>
        <v>0</v>
      </c>
      <c r="I13" s="130" t="e">
        <f t="shared" si="2"/>
        <v>#DIV/0!</v>
      </c>
    </row>
    <row r="14" spans="1:11" x14ac:dyDescent="0.25">
      <c r="A14" s="3">
        <v>10</v>
      </c>
      <c r="B14" s="3" t="s">
        <v>45</v>
      </c>
      <c r="C14" s="3" t="s">
        <v>37</v>
      </c>
      <c r="D14" s="61">
        <v>24.9</v>
      </c>
      <c r="E14" s="77"/>
      <c r="F14" s="4">
        <v>160</v>
      </c>
      <c r="G14" s="131" t="e">
        <f t="shared" si="1"/>
        <v>#DIV/0!</v>
      </c>
      <c r="H14" s="62">
        <f t="shared" si="0"/>
        <v>0</v>
      </c>
      <c r="I14" s="130" t="e">
        <f t="shared" si="2"/>
        <v>#DIV/0!</v>
      </c>
    </row>
    <row r="15" spans="1:11" x14ac:dyDescent="0.25">
      <c r="A15" s="3">
        <v>11</v>
      </c>
      <c r="B15" s="3" t="s">
        <v>46</v>
      </c>
      <c r="C15" s="3" t="s">
        <v>37</v>
      </c>
      <c r="D15" s="61">
        <v>8.8000000000000007</v>
      </c>
      <c r="E15" s="77"/>
      <c r="F15" s="4">
        <v>160</v>
      </c>
      <c r="G15" s="131" t="e">
        <f t="shared" si="1"/>
        <v>#DIV/0!</v>
      </c>
      <c r="H15" s="62">
        <f t="shared" si="0"/>
        <v>0</v>
      </c>
      <c r="I15" s="130" t="e">
        <f t="shared" si="2"/>
        <v>#DIV/0!</v>
      </c>
    </row>
    <row r="16" spans="1:11" x14ac:dyDescent="0.25">
      <c r="A16" s="3">
        <v>12</v>
      </c>
      <c r="B16" s="3" t="s">
        <v>47</v>
      </c>
      <c r="C16" s="3" t="s">
        <v>37</v>
      </c>
      <c r="D16" s="61">
        <v>1.2</v>
      </c>
      <c r="E16" s="77"/>
      <c r="F16" s="4">
        <v>160</v>
      </c>
      <c r="G16" s="131" t="e">
        <f t="shared" si="1"/>
        <v>#DIV/0!</v>
      </c>
      <c r="H16" s="62">
        <f>$I$1</f>
        <v>0</v>
      </c>
      <c r="I16" s="130" t="e">
        <f>G16*H16</f>
        <v>#DIV/0!</v>
      </c>
    </row>
    <row r="17" spans="1:9" ht="15.75" thickBot="1" x14ac:dyDescent="0.3">
      <c r="A17" s="3">
        <v>13</v>
      </c>
      <c r="B17" s="3" t="s">
        <v>165</v>
      </c>
      <c r="C17" s="3"/>
      <c r="D17" s="61">
        <v>1</v>
      </c>
      <c r="E17" s="129"/>
      <c r="F17" s="4">
        <v>40</v>
      </c>
      <c r="G17" s="131" t="e">
        <f t="shared" ref="G17" si="3">D17/E17*F17</f>
        <v>#DIV/0!</v>
      </c>
      <c r="H17" s="62">
        <f>$I$1</f>
        <v>0</v>
      </c>
      <c r="I17" s="130" t="e">
        <f>G17*H17</f>
        <v>#DIV/0!</v>
      </c>
    </row>
    <row r="18" spans="1:9" ht="15.75" thickBot="1" x14ac:dyDescent="0.3">
      <c r="A18" s="64"/>
      <c r="B18" s="65" t="s">
        <v>48</v>
      </c>
      <c r="C18" s="65"/>
      <c r="D18" s="66">
        <f>SUM(D5:D17)</f>
        <v>394.03999999999996</v>
      </c>
      <c r="E18" s="5"/>
      <c r="F18" s="67"/>
      <c r="G18" s="142" t="e">
        <f>SUM(G5:G16)</f>
        <v>#DIV/0!</v>
      </c>
      <c r="H18" s="68"/>
      <c r="I18" s="133" t="e">
        <f>SUM(I5:I17)</f>
        <v>#DIV/0!</v>
      </c>
    </row>
    <row r="19" spans="1:9" ht="16.5" thickBot="1" x14ac:dyDescent="0.3">
      <c r="A19" s="147" t="s">
        <v>49</v>
      </c>
      <c r="B19" s="147"/>
      <c r="C19" s="147"/>
      <c r="D19" s="69"/>
      <c r="E19" s="6"/>
      <c r="G19" s="137"/>
      <c r="H19" s="8"/>
      <c r="I19" s="134"/>
    </row>
    <row r="20" spans="1:9" x14ac:dyDescent="0.25">
      <c r="A20" s="3">
        <v>1</v>
      </c>
      <c r="B20" s="3" t="s">
        <v>32</v>
      </c>
      <c r="C20" s="3" t="s">
        <v>33</v>
      </c>
      <c r="D20" s="10">
        <v>46.3</v>
      </c>
      <c r="E20" s="78"/>
      <c r="F20" s="4">
        <v>160</v>
      </c>
      <c r="G20" s="131" t="e">
        <f t="shared" ref="G20:G35" si="4">D20/E20*F20</f>
        <v>#DIV/0!</v>
      </c>
      <c r="H20" s="11">
        <f t="shared" ref="H20:H34" si="5">$I$1</f>
        <v>0</v>
      </c>
      <c r="I20" s="135" t="e">
        <f t="shared" ref="I20:I34" si="6">G20*H20</f>
        <v>#DIV/0!</v>
      </c>
    </row>
    <row r="21" spans="1:9" x14ac:dyDescent="0.25">
      <c r="A21" s="3">
        <v>2</v>
      </c>
      <c r="B21" s="3" t="s">
        <v>50</v>
      </c>
      <c r="C21" s="3" t="s">
        <v>35</v>
      </c>
      <c r="D21" s="10">
        <v>1.4</v>
      </c>
      <c r="E21" s="78"/>
      <c r="F21" s="4">
        <v>160</v>
      </c>
      <c r="G21" s="131" t="e">
        <f t="shared" si="4"/>
        <v>#DIV/0!</v>
      </c>
      <c r="H21" s="11">
        <f t="shared" si="5"/>
        <v>0</v>
      </c>
      <c r="I21" s="135" t="e">
        <f t="shared" si="6"/>
        <v>#DIV/0!</v>
      </c>
    </row>
    <row r="22" spans="1:9" x14ac:dyDescent="0.25">
      <c r="A22" s="3">
        <v>3</v>
      </c>
      <c r="B22" s="3" t="s">
        <v>51</v>
      </c>
      <c r="C22" s="3" t="s">
        <v>35</v>
      </c>
      <c r="D22" s="10">
        <v>7.6</v>
      </c>
      <c r="E22" s="78"/>
      <c r="F22" s="4">
        <v>160</v>
      </c>
      <c r="G22" s="131" t="e">
        <f t="shared" si="4"/>
        <v>#DIV/0!</v>
      </c>
      <c r="H22" s="11">
        <f t="shared" si="5"/>
        <v>0</v>
      </c>
      <c r="I22" s="135" t="e">
        <f t="shared" si="6"/>
        <v>#DIV/0!</v>
      </c>
    </row>
    <row r="23" spans="1:9" x14ac:dyDescent="0.25">
      <c r="A23" s="3">
        <v>4</v>
      </c>
      <c r="B23" s="3" t="s">
        <v>36</v>
      </c>
      <c r="C23" s="3" t="s">
        <v>37</v>
      </c>
      <c r="D23" s="10">
        <v>28.3</v>
      </c>
      <c r="E23" s="78"/>
      <c r="F23" s="4">
        <v>160</v>
      </c>
      <c r="G23" s="131" t="e">
        <f t="shared" si="4"/>
        <v>#DIV/0!</v>
      </c>
      <c r="H23" s="11">
        <f t="shared" si="5"/>
        <v>0</v>
      </c>
      <c r="I23" s="135" t="e">
        <f t="shared" si="6"/>
        <v>#DIV/0!</v>
      </c>
    </row>
    <row r="24" spans="1:9" x14ac:dyDescent="0.25">
      <c r="A24" s="3">
        <v>5</v>
      </c>
      <c r="B24" s="3" t="s">
        <v>38</v>
      </c>
      <c r="C24" s="3" t="s">
        <v>37</v>
      </c>
      <c r="D24" s="10">
        <v>8.6999999999999993</v>
      </c>
      <c r="E24" s="78"/>
      <c r="F24" s="4">
        <v>160</v>
      </c>
      <c r="G24" s="131" t="e">
        <f t="shared" si="4"/>
        <v>#DIV/0!</v>
      </c>
      <c r="H24" s="11">
        <f t="shared" si="5"/>
        <v>0</v>
      </c>
      <c r="I24" s="135" t="e">
        <f t="shared" si="6"/>
        <v>#DIV/0!</v>
      </c>
    </row>
    <row r="25" spans="1:9" x14ac:dyDescent="0.25">
      <c r="A25" s="3">
        <v>6</v>
      </c>
      <c r="B25" s="3" t="s">
        <v>39</v>
      </c>
      <c r="C25" s="3" t="s">
        <v>40</v>
      </c>
      <c r="D25" s="10">
        <v>280.8</v>
      </c>
      <c r="E25" s="78"/>
      <c r="F25" s="4">
        <v>160</v>
      </c>
      <c r="G25" s="131" t="e">
        <f t="shared" si="4"/>
        <v>#DIV/0!</v>
      </c>
      <c r="H25" s="11">
        <f t="shared" si="5"/>
        <v>0</v>
      </c>
      <c r="I25" s="135" t="e">
        <f t="shared" si="6"/>
        <v>#DIV/0!</v>
      </c>
    </row>
    <row r="26" spans="1:9" x14ac:dyDescent="0.25">
      <c r="A26" s="3">
        <v>7</v>
      </c>
      <c r="B26" s="3" t="s">
        <v>41</v>
      </c>
      <c r="C26" s="3" t="s">
        <v>40</v>
      </c>
      <c r="D26" s="10">
        <v>73.08</v>
      </c>
      <c r="E26" s="78"/>
      <c r="F26" s="4">
        <v>160</v>
      </c>
      <c r="G26" s="131" t="e">
        <f t="shared" si="4"/>
        <v>#DIV/0!</v>
      </c>
      <c r="H26" s="11">
        <f t="shared" si="5"/>
        <v>0</v>
      </c>
      <c r="I26" s="135" t="e">
        <f t="shared" si="6"/>
        <v>#DIV/0!</v>
      </c>
    </row>
    <row r="27" spans="1:9" x14ac:dyDescent="0.25">
      <c r="A27" s="3">
        <v>8</v>
      </c>
      <c r="B27" s="3" t="s">
        <v>42</v>
      </c>
      <c r="C27" s="3" t="s">
        <v>35</v>
      </c>
      <c r="D27" s="10">
        <v>7</v>
      </c>
      <c r="E27" s="78"/>
      <c r="F27" s="4">
        <v>160</v>
      </c>
      <c r="G27" s="131" t="e">
        <f t="shared" si="4"/>
        <v>#DIV/0!</v>
      </c>
      <c r="H27" s="11">
        <f t="shared" si="5"/>
        <v>0</v>
      </c>
      <c r="I27" s="135" t="e">
        <f t="shared" si="6"/>
        <v>#DIV/0!</v>
      </c>
    </row>
    <row r="28" spans="1:9" x14ac:dyDescent="0.25">
      <c r="A28" s="3">
        <v>9</v>
      </c>
      <c r="B28" s="3" t="s">
        <v>43</v>
      </c>
      <c r="C28" s="3" t="s">
        <v>35</v>
      </c>
      <c r="D28" s="10">
        <v>0.7</v>
      </c>
      <c r="E28" s="78"/>
      <c r="F28" s="4">
        <v>160</v>
      </c>
      <c r="G28" s="131" t="e">
        <f t="shared" si="4"/>
        <v>#DIV/0!</v>
      </c>
      <c r="H28" s="11">
        <f t="shared" si="5"/>
        <v>0</v>
      </c>
      <c r="I28" s="135" t="e">
        <f t="shared" si="6"/>
        <v>#DIV/0!</v>
      </c>
    </row>
    <row r="29" spans="1:9" x14ac:dyDescent="0.25">
      <c r="A29" s="3">
        <v>10</v>
      </c>
      <c r="B29" s="3" t="s">
        <v>44</v>
      </c>
      <c r="C29" s="3" t="s">
        <v>35</v>
      </c>
      <c r="D29" s="10">
        <v>1.5</v>
      </c>
      <c r="E29" s="78"/>
      <c r="F29" s="4">
        <v>160</v>
      </c>
      <c r="G29" s="131" t="e">
        <f t="shared" si="4"/>
        <v>#DIV/0!</v>
      </c>
      <c r="H29" s="11">
        <f t="shared" si="5"/>
        <v>0</v>
      </c>
      <c r="I29" s="135" t="e">
        <f t="shared" si="6"/>
        <v>#DIV/0!</v>
      </c>
    </row>
    <row r="30" spans="1:9" x14ac:dyDescent="0.25">
      <c r="A30" s="3">
        <v>11</v>
      </c>
      <c r="B30" s="3" t="s">
        <v>45</v>
      </c>
      <c r="C30" s="3" t="s">
        <v>37</v>
      </c>
      <c r="D30" s="10">
        <v>28.3</v>
      </c>
      <c r="E30" s="78"/>
      <c r="F30" s="4">
        <v>160</v>
      </c>
      <c r="G30" s="131" t="e">
        <f t="shared" si="4"/>
        <v>#DIV/0!</v>
      </c>
      <c r="H30" s="11">
        <f t="shared" si="5"/>
        <v>0</v>
      </c>
      <c r="I30" s="135" t="e">
        <f t="shared" si="6"/>
        <v>#DIV/0!</v>
      </c>
    </row>
    <row r="31" spans="1:9" x14ac:dyDescent="0.25">
      <c r="A31" s="3">
        <v>12</v>
      </c>
      <c r="B31" s="3" t="s">
        <v>52</v>
      </c>
      <c r="C31" s="3" t="s">
        <v>37</v>
      </c>
      <c r="D31" s="10">
        <v>8.6999999999999993</v>
      </c>
      <c r="E31" s="78"/>
      <c r="F31" s="4">
        <v>160</v>
      </c>
      <c r="G31" s="131" t="e">
        <f t="shared" si="4"/>
        <v>#DIV/0!</v>
      </c>
      <c r="H31" s="11">
        <f t="shared" si="5"/>
        <v>0</v>
      </c>
      <c r="I31" s="135" t="e">
        <f t="shared" si="6"/>
        <v>#DIV/0!</v>
      </c>
    </row>
    <row r="32" spans="1:9" x14ac:dyDescent="0.25">
      <c r="A32" s="3">
        <v>13</v>
      </c>
      <c r="B32" s="3" t="s">
        <v>47</v>
      </c>
      <c r="C32" s="3" t="s">
        <v>37</v>
      </c>
      <c r="D32" s="10">
        <v>1.7</v>
      </c>
      <c r="E32" s="78"/>
      <c r="F32" s="4">
        <v>160</v>
      </c>
      <c r="G32" s="131" t="e">
        <f t="shared" si="4"/>
        <v>#DIV/0!</v>
      </c>
      <c r="H32" s="11">
        <f t="shared" si="5"/>
        <v>0</v>
      </c>
      <c r="I32" s="135" t="e">
        <f t="shared" si="6"/>
        <v>#DIV/0!</v>
      </c>
    </row>
    <row r="33" spans="1:9" x14ac:dyDescent="0.25">
      <c r="A33" s="3">
        <v>14</v>
      </c>
      <c r="B33" s="3" t="s">
        <v>53</v>
      </c>
      <c r="C33" s="3" t="s">
        <v>54</v>
      </c>
      <c r="D33" s="10">
        <v>1.2</v>
      </c>
      <c r="E33" s="78"/>
      <c r="F33" s="4">
        <v>160</v>
      </c>
      <c r="G33" s="131" t="e">
        <f t="shared" si="4"/>
        <v>#DIV/0!</v>
      </c>
      <c r="H33" s="11">
        <f t="shared" si="5"/>
        <v>0</v>
      </c>
      <c r="I33" s="135" t="e">
        <f t="shared" si="6"/>
        <v>#DIV/0!</v>
      </c>
    </row>
    <row r="34" spans="1:9" x14ac:dyDescent="0.25">
      <c r="A34" s="3">
        <v>15</v>
      </c>
      <c r="B34" s="3" t="s">
        <v>55</v>
      </c>
      <c r="C34" s="3" t="s">
        <v>33</v>
      </c>
      <c r="D34" s="10">
        <v>32.6</v>
      </c>
      <c r="E34" s="78"/>
      <c r="F34" s="4">
        <v>160</v>
      </c>
      <c r="G34" s="131" t="e">
        <f t="shared" si="4"/>
        <v>#DIV/0!</v>
      </c>
      <c r="H34" s="11">
        <f t="shared" si="5"/>
        <v>0</v>
      </c>
      <c r="I34" s="135" t="e">
        <f t="shared" si="6"/>
        <v>#DIV/0!</v>
      </c>
    </row>
    <row r="35" spans="1:9" ht="15.75" thickBot="1" x14ac:dyDescent="0.3">
      <c r="A35" s="3">
        <v>16</v>
      </c>
      <c r="B35" s="3" t="s">
        <v>165</v>
      </c>
      <c r="C35" s="3"/>
      <c r="D35" s="61">
        <v>1</v>
      </c>
      <c r="E35" s="129"/>
      <c r="F35" s="4">
        <v>40</v>
      </c>
      <c r="G35" s="131" t="e">
        <f t="shared" si="4"/>
        <v>#DIV/0!</v>
      </c>
      <c r="H35" s="62">
        <f>$I$1</f>
        <v>0</v>
      </c>
      <c r="I35" s="130" t="e">
        <f>G35*H35</f>
        <v>#DIV/0!</v>
      </c>
    </row>
    <row r="36" spans="1:9" ht="15.75" thickBot="1" x14ac:dyDescent="0.3">
      <c r="A36" s="70"/>
      <c r="B36" s="71" t="s">
        <v>56</v>
      </c>
      <c r="C36" s="71"/>
      <c r="D36" s="72">
        <f>SUM(D20:D34)</f>
        <v>527.88</v>
      </c>
      <c r="E36" s="5"/>
      <c r="F36" s="67"/>
      <c r="G36" s="136" t="e">
        <f>SUM(G20:G34)</f>
        <v>#DIV/0!</v>
      </c>
      <c r="H36" s="13"/>
      <c r="I36" s="136" t="e">
        <f>SUM(I20:I35)</f>
        <v>#DIV/0!</v>
      </c>
    </row>
    <row r="37" spans="1:9" ht="15.75" x14ac:dyDescent="0.25">
      <c r="A37" s="148" t="s">
        <v>57</v>
      </c>
      <c r="B37" s="148"/>
      <c r="C37" s="148"/>
      <c r="D37" s="14"/>
      <c r="E37" s="6"/>
      <c r="F37" s="15"/>
      <c r="G37" s="137"/>
      <c r="H37" s="7"/>
      <c r="I37" s="137"/>
    </row>
    <row r="38" spans="1:9" x14ac:dyDescent="0.25">
      <c r="A38" s="3">
        <v>1</v>
      </c>
      <c r="B38" s="3" t="s">
        <v>32</v>
      </c>
      <c r="C38" s="3" t="s">
        <v>33</v>
      </c>
      <c r="D38" s="10">
        <v>46.3</v>
      </c>
      <c r="E38" s="78"/>
      <c r="F38" s="4">
        <v>160</v>
      </c>
      <c r="G38" s="131" t="e">
        <f t="shared" ref="G38:G52" si="7">D38/E38*F38</f>
        <v>#DIV/0!</v>
      </c>
      <c r="H38" s="11">
        <f t="shared" ref="H38:H51" si="8">$I$1</f>
        <v>0</v>
      </c>
      <c r="I38" s="135" t="e">
        <f t="shared" ref="I38:I51" si="9">G38*H38</f>
        <v>#DIV/0!</v>
      </c>
    </row>
    <row r="39" spans="1:9" x14ac:dyDescent="0.25">
      <c r="A39" s="3">
        <v>2</v>
      </c>
      <c r="B39" s="3" t="s">
        <v>50</v>
      </c>
      <c r="C39" s="3" t="s">
        <v>35</v>
      </c>
      <c r="D39" s="10">
        <v>1.4</v>
      </c>
      <c r="E39" s="78"/>
      <c r="F39" s="4">
        <v>160</v>
      </c>
      <c r="G39" s="131" t="e">
        <f t="shared" si="7"/>
        <v>#DIV/0!</v>
      </c>
      <c r="H39" s="11">
        <f t="shared" si="8"/>
        <v>0</v>
      </c>
      <c r="I39" s="135" t="e">
        <f t="shared" si="9"/>
        <v>#DIV/0!</v>
      </c>
    </row>
    <row r="40" spans="1:9" x14ac:dyDescent="0.25">
      <c r="A40" s="3">
        <v>3</v>
      </c>
      <c r="B40" s="3" t="s">
        <v>51</v>
      </c>
      <c r="C40" s="3" t="s">
        <v>35</v>
      </c>
      <c r="D40" s="10">
        <v>7.6</v>
      </c>
      <c r="E40" s="78"/>
      <c r="F40" s="4">
        <v>160</v>
      </c>
      <c r="G40" s="131" t="e">
        <f t="shared" si="7"/>
        <v>#DIV/0!</v>
      </c>
      <c r="H40" s="11">
        <f t="shared" si="8"/>
        <v>0</v>
      </c>
      <c r="I40" s="135" t="e">
        <f t="shared" si="9"/>
        <v>#DIV/0!</v>
      </c>
    </row>
    <row r="41" spans="1:9" x14ac:dyDescent="0.25">
      <c r="A41" s="3">
        <v>4</v>
      </c>
      <c r="B41" s="3" t="s">
        <v>36</v>
      </c>
      <c r="C41" s="3" t="s">
        <v>37</v>
      </c>
      <c r="D41" s="10">
        <v>28.3</v>
      </c>
      <c r="E41" s="78"/>
      <c r="F41" s="4">
        <v>160</v>
      </c>
      <c r="G41" s="131" t="e">
        <f t="shared" si="7"/>
        <v>#DIV/0!</v>
      </c>
      <c r="H41" s="11">
        <f t="shared" si="8"/>
        <v>0</v>
      </c>
      <c r="I41" s="135" t="e">
        <f t="shared" si="9"/>
        <v>#DIV/0!</v>
      </c>
    </row>
    <row r="42" spans="1:9" x14ac:dyDescent="0.25">
      <c r="A42" s="3">
        <v>5</v>
      </c>
      <c r="B42" s="3" t="s">
        <v>38</v>
      </c>
      <c r="C42" s="3" t="s">
        <v>37</v>
      </c>
      <c r="D42" s="10">
        <v>8.6999999999999993</v>
      </c>
      <c r="E42" s="78"/>
      <c r="F42" s="4">
        <v>160</v>
      </c>
      <c r="G42" s="131" t="e">
        <f t="shared" si="7"/>
        <v>#DIV/0!</v>
      </c>
      <c r="H42" s="11">
        <f t="shared" si="8"/>
        <v>0</v>
      </c>
      <c r="I42" s="135" t="e">
        <f t="shared" si="9"/>
        <v>#DIV/0!</v>
      </c>
    </row>
    <row r="43" spans="1:9" x14ac:dyDescent="0.25">
      <c r="A43" s="3">
        <v>6</v>
      </c>
      <c r="B43" s="3" t="s">
        <v>39</v>
      </c>
      <c r="C43" s="3" t="s">
        <v>40</v>
      </c>
      <c r="D43" s="10">
        <v>280.8</v>
      </c>
      <c r="E43" s="78"/>
      <c r="F43" s="4">
        <v>160</v>
      </c>
      <c r="G43" s="131" t="e">
        <f t="shared" si="7"/>
        <v>#DIV/0!</v>
      </c>
      <c r="H43" s="11">
        <f t="shared" si="8"/>
        <v>0</v>
      </c>
      <c r="I43" s="135" t="e">
        <f t="shared" si="9"/>
        <v>#DIV/0!</v>
      </c>
    </row>
    <row r="44" spans="1:9" x14ac:dyDescent="0.25">
      <c r="A44" s="3">
        <v>7</v>
      </c>
      <c r="B44" s="3" t="s">
        <v>41</v>
      </c>
      <c r="C44" s="3" t="s">
        <v>40</v>
      </c>
      <c r="D44" s="10">
        <v>76</v>
      </c>
      <c r="E44" s="78"/>
      <c r="F44" s="4">
        <v>160</v>
      </c>
      <c r="G44" s="131" t="e">
        <f t="shared" si="7"/>
        <v>#DIV/0!</v>
      </c>
      <c r="H44" s="11">
        <f t="shared" si="8"/>
        <v>0</v>
      </c>
      <c r="I44" s="135" t="e">
        <f t="shared" si="9"/>
        <v>#DIV/0!</v>
      </c>
    </row>
    <row r="45" spans="1:9" x14ac:dyDescent="0.25">
      <c r="A45" s="3">
        <v>8</v>
      </c>
      <c r="B45" s="3" t="s">
        <v>42</v>
      </c>
      <c r="C45" s="3" t="s">
        <v>35</v>
      </c>
      <c r="D45" s="10">
        <v>7</v>
      </c>
      <c r="E45" s="78"/>
      <c r="F45" s="4">
        <v>160</v>
      </c>
      <c r="G45" s="131" t="e">
        <f t="shared" si="7"/>
        <v>#DIV/0!</v>
      </c>
      <c r="H45" s="11">
        <f t="shared" si="8"/>
        <v>0</v>
      </c>
      <c r="I45" s="135" t="e">
        <f t="shared" si="9"/>
        <v>#DIV/0!</v>
      </c>
    </row>
    <row r="46" spans="1:9" x14ac:dyDescent="0.25">
      <c r="A46" s="3">
        <v>9</v>
      </c>
      <c r="B46" s="3" t="s">
        <v>43</v>
      </c>
      <c r="C46" s="3" t="s">
        <v>35</v>
      </c>
      <c r="D46" s="10">
        <v>0.7</v>
      </c>
      <c r="E46" s="78"/>
      <c r="F46" s="4">
        <v>160</v>
      </c>
      <c r="G46" s="131" t="e">
        <f t="shared" si="7"/>
        <v>#DIV/0!</v>
      </c>
      <c r="H46" s="11">
        <f t="shared" si="8"/>
        <v>0</v>
      </c>
      <c r="I46" s="135" t="e">
        <f t="shared" si="9"/>
        <v>#DIV/0!</v>
      </c>
    </row>
    <row r="47" spans="1:9" x14ac:dyDescent="0.25">
      <c r="A47" s="3">
        <v>10</v>
      </c>
      <c r="B47" s="3" t="s">
        <v>44</v>
      </c>
      <c r="C47" s="3" t="s">
        <v>35</v>
      </c>
      <c r="D47" s="10">
        <v>1.5</v>
      </c>
      <c r="E47" s="78"/>
      <c r="F47" s="4">
        <v>160</v>
      </c>
      <c r="G47" s="131" t="e">
        <f t="shared" si="7"/>
        <v>#DIV/0!</v>
      </c>
      <c r="H47" s="11">
        <f t="shared" si="8"/>
        <v>0</v>
      </c>
      <c r="I47" s="135" t="e">
        <f t="shared" si="9"/>
        <v>#DIV/0!</v>
      </c>
    </row>
    <row r="48" spans="1:9" x14ac:dyDescent="0.25">
      <c r="A48" s="3">
        <v>11</v>
      </c>
      <c r="B48" s="3" t="s">
        <v>45</v>
      </c>
      <c r="C48" s="3" t="s">
        <v>37</v>
      </c>
      <c r="D48" s="10">
        <v>28.3</v>
      </c>
      <c r="E48" s="78"/>
      <c r="F48" s="4">
        <v>160</v>
      </c>
      <c r="G48" s="131" t="e">
        <f t="shared" si="7"/>
        <v>#DIV/0!</v>
      </c>
      <c r="H48" s="11">
        <f t="shared" si="8"/>
        <v>0</v>
      </c>
      <c r="I48" s="135" t="e">
        <f t="shared" si="9"/>
        <v>#DIV/0!</v>
      </c>
    </row>
    <row r="49" spans="1:9" x14ac:dyDescent="0.25">
      <c r="A49" s="3">
        <v>12</v>
      </c>
      <c r="B49" s="3" t="s">
        <v>46</v>
      </c>
      <c r="C49" s="3" t="s">
        <v>37</v>
      </c>
      <c r="D49" s="10">
        <v>8.6999999999999993</v>
      </c>
      <c r="E49" s="78"/>
      <c r="F49" s="4">
        <v>160</v>
      </c>
      <c r="G49" s="131" t="e">
        <f t="shared" si="7"/>
        <v>#DIV/0!</v>
      </c>
      <c r="H49" s="11">
        <f t="shared" si="8"/>
        <v>0</v>
      </c>
      <c r="I49" s="135" t="e">
        <f t="shared" si="9"/>
        <v>#DIV/0!</v>
      </c>
    </row>
    <row r="50" spans="1:9" x14ac:dyDescent="0.25">
      <c r="A50" s="3">
        <v>13</v>
      </c>
      <c r="B50" s="3" t="s">
        <v>58</v>
      </c>
      <c r="C50" s="3" t="s">
        <v>37</v>
      </c>
      <c r="D50" s="10">
        <v>1.7</v>
      </c>
      <c r="E50" s="78"/>
      <c r="F50" s="4">
        <v>160</v>
      </c>
      <c r="G50" s="131" t="e">
        <f t="shared" si="7"/>
        <v>#DIV/0!</v>
      </c>
      <c r="H50" s="11">
        <f t="shared" si="8"/>
        <v>0</v>
      </c>
      <c r="I50" s="135" t="e">
        <f t="shared" si="9"/>
        <v>#DIV/0!</v>
      </c>
    </row>
    <row r="51" spans="1:9" x14ac:dyDescent="0.25">
      <c r="A51" s="3">
        <v>14</v>
      </c>
      <c r="B51" s="3" t="s">
        <v>59</v>
      </c>
      <c r="C51" s="3" t="s">
        <v>60</v>
      </c>
      <c r="D51" s="10">
        <v>32.6</v>
      </c>
      <c r="E51" s="78"/>
      <c r="F51" s="4">
        <v>160</v>
      </c>
      <c r="G51" s="131" t="e">
        <f t="shared" si="7"/>
        <v>#DIV/0!</v>
      </c>
      <c r="H51" s="11">
        <f t="shared" si="8"/>
        <v>0</v>
      </c>
      <c r="I51" s="135" t="e">
        <f t="shared" si="9"/>
        <v>#DIV/0!</v>
      </c>
    </row>
    <row r="52" spans="1:9" x14ac:dyDescent="0.25">
      <c r="A52" s="3">
        <v>15</v>
      </c>
      <c r="B52" s="3" t="s">
        <v>165</v>
      </c>
      <c r="C52" s="3"/>
      <c r="D52" s="61">
        <v>1</v>
      </c>
      <c r="E52" s="129"/>
      <c r="F52" s="4">
        <v>40</v>
      </c>
      <c r="G52" s="131" t="e">
        <f t="shared" si="7"/>
        <v>#DIV/0!</v>
      </c>
      <c r="H52" s="62">
        <f>$I$1</f>
        <v>0</v>
      </c>
      <c r="I52" s="130" t="e">
        <f>G52*H52</f>
        <v>#DIV/0!</v>
      </c>
    </row>
    <row r="53" spans="1:9" ht="15.75" thickBot="1" x14ac:dyDescent="0.3">
      <c r="A53" s="23"/>
      <c r="B53" s="24" t="s">
        <v>61</v>
      </c>
      <c r="C53" s="23"/>
      <c r="D53" s="25">
        <f>SUM(D38:D51)</f>
        <v>529.6</v>
      </c>
      <c r="E53" s="26"/>
      <c r="F53" s="27"/>
      <c r="G53" s="143" t="e">
        <f>SUM(G39:G51)</f>
        <v>#DIV/0!</v>
      </c>
      <c r="H53" s="28"/>
      <c r="I53" s="138" t="e">
        <f>SUM(I38:I52)</f>
        <v>#DIV/0!</v>
      </c>
    </row>
    <row r="54" spans="1:9" ht="15.75" x14ac:dyDescent="0.25">
      <c r="A54" s="146" t="s">
        <v>62</v>
      </c>
      <c r="B54" s="146"/>
      <c r="C54" s="146"/>
      <c r="D54" s="31"/>
      <c r="E54" s="32"/>
      <c r="G54" s="144"/>
      <c r="H54" s="8"/>
      <c r="I54" s="134"/>
    </row>
    <row r="55" spans="1:9" x14ac:dyDescent="0.25">
      <c r="A55" s="3">
        <v>1</v>
      </c>
      <c r="B55" s="3" t="s">
        <v>32</v>
      </c>
      <c r="C55" s="3" t="s">
        <v>33</v>
      </c>
      <c r="D55" s="73">
        <v>46.3</v>
      </c>
      <c r="E55" s="79"/>
      <c r="F55" s="4">
        <v>200</v>
      </c>
      <c r="G55" s="131" t="e">
        <f t="shared" ref="G55:G68" si="10">D55/E55*F55</f>
        <v>#DIV/0!</v>
      </c>
      <c r="H55" s="11">
        <f t="shared" ref="H55:H67" si="11">$I$1</f>
        <v>0</v>
      </c>
      <c r="I55" s="135" t="e">
        <f t="shared" ref="I55:I67" si="12">G55*H55</f>
        <v>#DIV/0!</v>
      </c>
    </row>
    <row r="56" spans="1:9" x14ac:dyDescent="0.25">
      <c r="A56" s="3">
        <v>2</v>
      </c>
      <c r="B56" s="3" t="s">
        <v>63</v>
      </c>
      <c r="C56" s="3" t="s">
        <v>64</v>
      </c>
      <c r="D56" s="73">
        <v>1.4</v>
      </c>
      <c r="E56" s="79"/>
      <c r="F56" s="4">
        <v>200</v>
      </c>
      <c r="G56" s="131" t="e">
        <f t="shared" si="10"/>
        <v>#DIV/0!</v>
      </c>
      <c r="H56" s="11">
        <f t="shared" si="11"/>
        <v>0</v>
      </c>
      <c r="I56" s="135" t="e">
        <f t="shared" si="12"/>
        <v>#DIV/0!</v>
      </c>
    </row>
    <row r="57" spans="1:9" x14ac:dyDescent="0.25">
      <c r="A57" s="3">
        <v>3</v>
      </c>
      <c r="B57" s="3" t="s">
        <v>34</v>
      </c>
      <c r="C57" s="3" t="s">
        <v>64</v>
      </c>
      <c r="D57" s="73">
        <v>7</v>
      </c>
      <c r="E57" s="79"/>
      <c r="F57" s="4">
        <v>200</v>
      </c>
      <c r="G57" s="131" t="e">
        <f t="shared" si="10"/>
        <v>#DIV/0!</v>
      </c>
      <c r="H57" s="11">
        <f t="shared" si="11"/>
        <v>0</v>
      </c>
      <c r="I57" s="135" t="e">
        <f t="shared" si="12"/>
        <v>#DIV/0!</v>
      </c>
    </row>
    <row r="58" spans="1:9" x14ac:dyDescent="0.25">
      <c r="A58" s="3">
        <v>4</v>
      </c>
      <c r="B58" s="3" t="s">
        <v>36</v>
      </c>
      <c r="C58" s="3" t="s">
        <v>64</v>
      </c>
      <c r="D58" s="73">
        <v>28.3</v>
      </c>
      <c r="E58" s="79"/>
      <c r="F58" s="4">
        <v>200</v>
      </c>
      <c r="G58" s="131" t="e">
        <f t="shared" si="10"/>
        <v>#DIV/0!</v>
      </c>
      <c r="H58" s="11">
        <f t="shared" si="11"/>
        <v>0</v>
      </c>
      <c r="I58" s="135" t="e">
        <f t="shared" si="12"/>
        <v>#DIV/0!</v>
      </c>
    </row>
    <row r="59" spans="1:9" x14ac:dyDescent="0.25">
      <c r="A59" s="3">
        <v>5</v>
      </c>
      <c r="B59" s="3" t="s">
        <v>38</v>
      </c>
      <c r="C59" s="3" t="s">
        <v>64</v>
      </c>
      <c r="D59" s="73">
        <v>8.6999999999999993</v>
      </c>
      <c r="E59" s="79"/>
      <c r="F59" s="4">
        <v>200</v>
      </c>
      <c r="G59" s="131" t="e">
        <f t="shared" si="10"/>
        <v>#DIV/0!</v>
      </c>
      <c r="H59" s="11">
        <f t="shared" si="11"/>
        <v>0</v>
      </c>
      <c r="I59" s="135" t="e">
        <f t="shared" si="12"/>
        <v>#DIV/0!</v>
      </c>
    </row>
    <row r="60" spans="1:9" x14ac:dyDescent="0.25">
      <c r="A60" s="3">
        <v>6</v>
      </c>
      <c r="B60" s="3" t="s">
        <v>39</v>
      </c>
      <c r="C60" s="3" t="s">
        <v>40</v>
      </c>
      <c r="D60" s="73">
        <v>280.8</v>
      </c>
      <c r="E60" s="79"/>
      <c r="F60" s="4">
        <v>200</v>
      </c>
      <c r="G60" s="131" t="e">
        <f t="shared" si="10"/>
        <v>#DIV/0!</v>
      </c>
      <c r="H60" s="11">
        <f t="shared" si="11"/>
        <v>0</v>
      </c>
      <c r="I60" s="135" t="e">
        <f t="shared" si="12"/>
        <v>#DIV/0!</v>
      </c>
    </row>
    <row r="61" spans="1:9" x14ac:dyDescent="0.25">
      <c r="A61" s="3">
        <v>7</v>
      </c>
      <c r="B61" s="3" t="s">
        <v>41</v>
      </c>
      <c r="C61" s="3" t="s">
        <v>40</v>
      </c>
      <c r="D61" s="73">
        <v>36</v>
      </c>
      <c r="E61" s="79"/>
      <c r="F61" s="4">
        <v>200</v>
      </c>
      <c r="G61" s="131" t="e">
        <f t="shared" si="10"/>
        <v>#DIV/0!</v>
      </c>
      <c r="H61" s="11">
        <f t="shared" si="11"/>
        <v>0</v>
      </c>
      <c r="I61" s="135" t="e">
        <f t="shared" si="12"/>
        <v>#DIV/0!</v>
      </c>
    </row>
    <row r="62" spans="1:9" x14ac:dyDescent="0.25">
      <c r="A62" s="3">
        <v>8</v>
      </c>
      <c r="B62" s="3" t="s">
        <v>42</v>
      </c>
      <c r="C62" s="3" t="s">
        <v>64</v>
      </c>
      <c r="D62" s="73">
        <v>7</v>
      </c>
      <c r="E62" s="79"/>
      <c r="F62" s="4">
        <v>200</v>
      </c>
      <c r="G62" s="131" t="e">
        <f t="shared" si="10"/>
        <v>#DIV/0!</v>
      </c>
      <c r="H62" s="11">
        <f t="shared" si="11"/>
        <v>0</v>
      </c>
      <c r="I62" s="135" t="e">
        <f t="shared" si="12"/>
        <v>#DIV/0!</v>
      </c>
    </row>
    <row r="63" spans="1:9" x14ac:dyDescent="0.25">
      <c r="A63" s="3">
        <v>9</v>
      </c>
      <c r="B63" s="3" t="s">
        <v>43</v>
      </c>
      <c r="C63" s="3" t="s">
        <v>64</v>
      </c>
      <c r="D63" s="73">
        <v>0.7</v>
      </c>
      <c r="E63" s="79"/>
      <c r="F63" s="4">
        <v>200</v>
      </c>
      <c r="G63" s="131" t="e">
        <f t="shared" si="10"/>
        <v>#DIV/0!</v>
      </c>
      <c r="H63" s="11">
        <f t="shared" si="11"/>
        <v>0</v>
      </c>
      <c r="I63" s="135" t="e">
        <f t="shared" si="12"/>
        <v>#DIV/0!</v>
      </c>
    </row>
    <row r="64" spans="1:9" x14ac:dyDescent="0.25">
      <c r="A64" s="3">
        <v>10</v>
      </c>
      <c r="B64" s="3" t="s">
        <v>44</v>
      </c>
      <c r="C64" s="3" t="s">
        <v>64</v>
      </c>
      <c r="D64" s="73">
        <v>1.5</v>
      </c>
      <c r="E64" s="79"/>
      <c r="F64" s="4">
        <v>200</v>
      </c>
      <c r="G64" s="131" t="e">
        <f t="shared" si="10"/>
        <v>#DIV/0!</v>
      </c>
      <c r="H64" s="11">
        <f t="shared" si="11"/>
        <v>0</v>
      </c>
      <c r="I64" s="135" t="e">
        <f t="shared" si="12"/>
        <v>#DIV/0!</v>
      </c>
    </row>
    <row r="65" spans="1:9" x14ac:dyDescent="0.25">
      <c r="A65" s="3">
        <v>11</v>
      </c>
      <c r="B65" s="3" t="s">
        <v>45</v>
      </c>
      <c r="C65" s="3" t="s">
        <v>64</v>
      </c>
      <c r="D65" s="73">
        <v>28.3</v>
      </c>
      <c r="E65" s="79"/>
      <c r="F65" s="4">
        <v>200</v>
      </c>
      <c r="G65" s="131" t="e">
        <f t="shared" si="10"/>
        <v>#DIV/0!</v>
      </c>
      <c r="H65" s="11">
        <f t="shared" si="11"/>
        <v>0</v>
      </c>
      <c r="I65" s="135" t="e">
        <f t="shared" si="12"/>
        <v>#DIV/0!</v>
      </c>
    </row>
    <row r="66" spans="1:9" x14ac:dyDescent="0.25">
      <c r="A66" s="3">
        <v>12</v>
      </c>
      <c r="B66" s="3" t="s">
        <v>46</v>
      </c>
      <c r="C66" s="3" t="s">
        <v>64</v>
      </c>
      <c r="D66" s="73">
        <v>8.6999999999999993</v>
      </c>
      <c r="E66" s="79"/>
      <c r="F66" s="4">
        <v>200</v>
      </c>
      <c r="G66" s="131" t="e">
        <f t="shared" si="10"/>
        <v>#DIV/0!</v>
      </c>
      <c r="H66" s="11">
        <f t="shared" si="11"/>
        <v>0</v>
      </c>
      <c r="I66" s="135" t="e">
        <f t="shared" si="12"/>
        <v>#DIV/0!</v>
      </c>
    </row>
    <row r="67" spans="1:9" x14ac:dyDescent="0.25">
      <c r="A67" s="3">
        <v>13</v>
      </c>
      <c r="B67" s="3" t="s">
        <v>47</v>
      </c>
      <c r="C67" s="3" t="s">
        <v>64</v>
      </c>
      <c r="D67" s="73">
        <v>1.7</v>
      </c>
      <c r="E67" s="79"/>
      <c r="F67" s="4">
        <v>200</v>
      </c>
      <c r="G67" s="131" t="e">
        <f t="shared" si="10"/>
        <v>#DIV/0!</v>
      </c>
      <c r="H67" s="11">
        <f t="shared" si="11"/>
        <v>0</v>
      </c>
      <c r="I67" s="135" t="e">
        <f t="shared" si="12"/>
        <v>#DIV/0!</v>
      </c>
    </row>
    <row r="68" spans="1:9" ht="15.75" thickBot="1" x14ac:dyDescent="0.3">
      <c r="A68" s="3">
        <v>14</v>
      </c>
      <c r="B68" s="3" t="s">
        <v>165</v>
      </c>
      <c r="C68" s="3"/>
      <c r="D68" s="61">
        <v>1</v>
      </c>
      <c r="E68" s="129"/>
      <c r="F68" s="4">
        <v>40</v>
      </c>
      <c r="G68" s="131" t="e">
        <f t="shared" si="10"/>
        <v>#DIV/0!</v>
      </c>
      <c r="H68" s="62">
        <f>$I$1</f>
        <v>0</v>
      </c>
      <c r="I68" s="130" t="e">
        <f>G68*H68</f>
        <v>#DIV/0!</v>
      </c>
    </row>
    <row r="69" spans="1:9" ht="15.75" thickBot="1" x14ac:dyDescent="0.3">
      <c r="A69" s="23"/>
      <c r="B69" s="24" t="s">
        <v>65</v>
      </c>
      <c r="C69" s="23"/>
      <c r="D69" s="25">
        <f>SUM(D55:D67)</f>
        <v>456.4</v>
      </c>
      <c r="E69" s="33"/>
      <c r="F69" s="34"/>
      <c r="G69" s="136" t="e">
        <f>SUM(G55:G67)</f>
        <v>#DIV/0!</v>
      </c>
      <c r="H69" s="13"/>
      <c r="I69" s="136" t="e">
        <f>SUM(I55:I68)</f>
        <v>#DIV/0!</v>
      </c>
    </row>
    <row r="70" spans="1:9" ht="15.75" x14ac:dyDescent="0.25">
      <c r="A70" s="146" t="s">
        <v>66</v>
      </c>
      <c r="B70" s="146"/>
      <c r="C70" s="146"/>
      <c r="D70" s="31"/>
      <c r="E70" s="35"/>
      <c r="G70" s="144"/>
      <c r="H70" s="8"/>
      <c r="I70" s="134"/>
    </row>
    <row r="71" spans="1:9" x14ac:dyDescent="0.25">
      <c r="A71" s="3">
        <v>1</v>
      </c>
      <c r="B71" s="3" t="s">
        <v>32</v>
      </c>
      <c r="C71" s="3"/>
      <c r="D71" s="10">
        <v>26.8</v>
      </c>
      <c r="E71" s="79"/>
      <c r="F71" s="4">
        <v>120</v>
      </c>
      <c r="G71" s="131" t="e">
        <f t="shared" ref="G71:G83" si="13">D71/E71*F71</f>
        <v>#DIV/0!</v>
      </c>
      <c r="H71" s="11">
        <f t="shared" ref="H71:H82" si="14">$I$1</f>
        <v>0</v>
      </c>
      <c r="I71" s="135" t="e">
        <f t="shared" ref="I71:I82" si="15">G71*H71</f>
        <v>#DIV/0!</v>
      </c>
    </row>
    <row r="72" spans="1:9" x14ac:dyDescent="0.25">
      <c r="A72" s="3">
        <v>2</v>
      </c>
      <c r="B72" s="3" t="s">
        <v>34</v>
      </c>
      <c r="C72" s="3" t="s">
        <v>37</v>
      </c>
      <c r="D72" s="10">
        <v>1.2</v>
      </c>
      <c r="E72" s="79"/>
      <c r="F72" s="4">
        <v>120</v>
      </c>
      <c r="G72" s="131" t="e">
        <f t="shared" si="13"/>
        <v>#DIV/0!</v>
      </c>
      <c r="H72" s="11">
        <f t="shared" si="14"/>
        <v>0</v>
      </c>
      <c r="I72" s="135" t="e">
        <f t="shared" si="15"/>
        <v>#DIV/0!</v>
      </c>
    </row>
    <row r="73" spans="1:9" x14ac:dyDescent="0.25">
      <c r="A73" s="3">
        <v>3</v>
      </c>
      <c r="B73" s="3" t="s">
        <v>36</v>
      </c>
      <c r="C73" s="3" t="s">
        <v>37</v>
      </c>
      <c r="D73" s="10">
        <v>24.9</v>
      </c>
      <c r="E73" s="79"/>
      <c r="F73" s="4">
        <v>120</v>
      </c>
      <c r="G73" s="131" t="e">
        <f t="shared" si="13"/>
        <v>#DIV/0!</v>
      </c>
      <c r="H73" s="11">
        <f t="shared" si="14"/>
        <v>0</v>
      </c>
      <c r="I73" s="135" t="e">
        <f t="shared" si="15"/>
        <v>#DIV/0!</v>
      </c>
    </row>
    <row r="74" spans="1:9" x14ac:dyDescent="0.25">
      <c r="A74" s="3">
        <v>4</v>
      </c>
      <c r="B74" s="3" t="s">
        <v>38</v>
      </c>
      <c r="C74" s="3" t="s">
        <v>37</v>
      </c>
      <c r="D74" s="10">
        <v>8.8000000000000007</v>
      </c>
      <c r="E74" s="79"/>
      <c r="F74" s="4">
        <v>120</v>
      </c>
      <c r="G74" s="131" t="e">
        <f t="shared" si="13"/>
        <v>#DIV/0!</v>
      </c>
      <c r="H74" s="11">
        <f t="shared" si="14"/>
        <v>0</v>
      </c>
      <c r="I74" s="135" t="e">
        <f t="shared" si="15"/>
        <v>#DIV/0!</v>
      </c>
    </row>
    <row r="75" spans="1:9" x14ac:dyDescent="0.25">
      <c r="A75" s="3">
        <v>5</v>
      </c>
      <c r="B75" s="3" t="s">
        <v>39</v>
      </c>
      <c r="C75" s="3" t="s">
        <v>40</v>
      </c>
      <c r="D75" s="10">
        <v>243</v>
      </c>
      <c r="E75" s="79"/>
      <c r="F75" s="4">
        <v>120</v>
      </c>
      <c r="G75" s="131" t="e">
        <f t="shared" si="13"/>
        <v>#DIV/0!</v>
      </c>
      <c r="H75" s="11">
        <f t="shared" si="14"/>
        <v>0</v>
      </c>
      <c r="I75" s="135" t="e">
        <f t="shared" si="15"/>
        <v>#DIV/0!</v>
      </c>
    </row>
    <row r="76" spans="1:9" x14ac:dyDescent="0.25">
      <c r="A76" s="3">
        <v>6</v>
      </c>
      <c r="B76" s="3" t="s">
        <v>41</v>
      </c>
      <c r="C76" s="3" t="s">
        <v>40</v>
      </c>
      <c r="D76" s="10">
        <v>52</v>
      </c>
      <c r="E76" s="79"/>
      <c r="F76" s="4">
        <v>120</v>
      </c>
      <c r="G76" s="131" t="e">
        <f t="shared" si="13"/>
        <v>#DIV/0!</v>
      </c>
      <c r="H76" s="11">
        <f t="shared" si="14"/>
        <v>0</v>
      </c>
      <c r="I76" s="135" t="e">
        <f t="shared" si="15"/>
        <v>#DIV/0!</v>
      </c>
    </row>
    <row r="77" spans="1:9" x14ac:dyDescent="0.25">
      <c r="A77" s="3">
        <v>7</v>
      </c>
      <c r="B77" s="3" t="s">
        <v>42</v>
      </c>
      <c r="C77" s="3" t="s">
        <v>37</v>
      </c>
      <c r="D77" s="10">
        <v>6</v>
      </c>
      <c r="E77" s="79"/>
      <c r="F77" s="4">
        <v>120</v>
      </c>
      <c r="G77" s="131" t="e">
        <f t="shared" si="13"/>
        <v>#DIV/0!</v>
      </c>
      <c r="H77" s="11">
        <f t="shared" si="14"/>
        <v>0</v>
      </c>
      <c r="I77" s="135" t="e">
        <f t="shared" si="15"/>
        <v>#DIV/0!</v>
      </c>
    </row>
    <row r="78" spans="1:9" x14ac:dyDescent="0.25">
      <c r="A78" s="3">
        <v>8</v>
      </c>
      <c r="B78" s="3" t="s">
        <v>43</v>
      </c>
      <c r="C78" s="3" t="s">
        <v>37</v>
      </c>
      <c r="D78" s="10">
        <v>0.7</v>
      </c>
      <c r="E78" s="79"/>
      <c r="F78" s="4">
        <v>120</v>
      </c>
      <c r="G78" s="131" t="e">
        <f t="shared" si="13"/>
        <v>#DIV/0!</v>
      </c>
      <c r="H78" s="11">
        <f t="shared" si="14"/>
        <v>0</v>
      </c>
      <c r="I78" s="135" t="e">
        <f t="shared" si="15"/>
        <v>#DIV/0!</v>
      </c>
    </row>
    <row r="79" spans="1:9" x14ac:dyDescent="0.25">
      <c r="A79" s="3">
        <v>9</v>
      </c>
      <c r="B79" s="3" t="s">
        <v>44</v>
      </c>
      <c r="C79" s="3" t="s">
        <v>37</v>
      </c>
      <c r="D79" s="10">
        <v>1.5</v>
      </c>
      <c r="E79" s="79"/>
      <c r="F79" s="4">
        <v>120</v>
      </c>
      <c r="G79" s="131" t="e">
        <f t="shared" si="13"/>
        <v>#DIV/0!</v>
      </c>
      <c r="H79" s="11">
        <f t="shared" si="14"/>
        <v>0</v>
      </c>
      <c r="I79" s="135" t="e">
        <f t="shared" si="15"/>
        <v>#DIV/0!</v>
      </c>
    </row>
    <row r="80" spans="1:9" x14ac:dyDescent="0.25">
      <c r="A80" s="3">
        <v>10</v>
      </c>
      <c r="B80" s="3" t="s">
        <v>45</v>
      </c>
      <c r="C80" s="3" t="s">
        <v>37</v>
      </c>
      <c r="D80" s="10">
        <v>24.9</v>
      </c>
      <c r="E80" s="79"/>
      <c r="F80" s="4">
        <v>120</v>
      </c>
      <c r="G80" s="131" t="e">
        <f t="shared" si="13"/>
        <v>#DIV/0!</v>
      </c>
      <c r="H80" s="11">
        <f t="shared" si="14"/>
        <v>0</v>
      </c>
      <c r="I80" s="135" t="e">
        <f t="shared" si="15"/>
        <v>#DIV/0!</v>
      </c>
    </row>
    <row r="81" spans="1:9" x14ac:dyDescent="0.25">
      <c r="A81" s="3">
        <v>11</v>
      </c>
      <c r="B81" s="3" t="s">
        <v>46</v>
      </c>
      <c r="C81" s="3" t="s">
        <v>37</v>
      </c>
      <c r="D81" s="10">
        <v>8.8000000000000007</v>
      </c>
      <c r="E81" s="79"/>
      <c r="F81" s="4">
        <v>120</v>
      </c>
      <c r="G81" s="131" t="e">
        <f t="shared" si="13"/>
        <v>#DIV/0!</v>
      </c>
      <c r="H81" s="11">
        <f t="shared" si="14"/>
        <v>0</v>
      </c>
      <c r="I81" s="135" t="e">
        <f t="shared" si="15"/>
        <v>#DIV/0!</v>
      </c>
    </row>
    <row r="82" spans="1:9" x14ac:dyDescent="0.25">
      <c r="A82" s="3">
        <v>12</v>
      </c>
      <c r="B82" s="3" t="s">
        <v>47</v>
      </c>
      <c r="C82" s="3" t="s">
        <v>37</v>
      </c>
      <c r="D82" s="10">
        <v>1.2</v>
      </c>
      <c r="E82" s="79"/>
      <c r="F82" s="4">
        <v>120</v>
      </c>
      <c r="G82" s="131" t="e">
        <f t="shared" si="13"/>
        <v>#DIV/0!</v>
      </c>
      <c r="H82" s="11">
        <f t="shared" si="14"/>
        <v>0</v>
      </c>
      <c r="I82" s="135" t="e">
        <f t="shared" si="15"/>
        <v>#DIV/0!</v>
      </c>
    </row>
    <row r="83" spans="1:9" ht="15.75" thickBot="1" x14ac:dyDescent="0.3">
      <c r="A83" s="3">
        <v>13</v>
      </c>
      <c r="B83" s="3" t="s">
        <v>165</v>
      </c>
      <c r="C83" s="3"/>
      <c r="D83" s="61">
        <v>1</v>
      </c>
      <c r="E83" s="129"/>
      <c r="F83" s="4">
        <v>40</v>
      </c>
      <c r="G83" s="131" t="e">
        <f t="shared" si="13"/>
        <v>#DIV/0!</v>
      </c>
      <c r="H83" s="62">
        <f>$I$1</f>
        <v>0</v>
      </c>
      <c r="I83" s="130" t="e">
        <f>G83*H83</f>
        <v>#DIV/0!</v>
      </c>
    </row>
    <row r="84" spans="1:9" ht="15.75" thickBot="1" x14ac:dyDescent="0.3">
      <c r="A84" s="36"/>
      <c r="B84" s="37" t="s">
        <v>67</v>
      </c>
      <c r="C84" s="36"/>
      <c r="D84" s="38">
        <f>SUM(D71:D82)</f>
        <v>399.79999999999995</v>
      </c>
      <c r="E84" s="33"/>
      <c r="F84" s="34"/>
      <c r="G84" s="136" t="e">
        <f>SUM(G71:G82)</f>
        <v>#DIV/0!</v>
      </c>
      <c r="H84" s="13"/>
      <c r="I84" s="136" t="e">
        <f>SUM(I71:I83)</f>
        <v>#DIV/0!</v>
      </c>
    </row>
    <row r="85" spans="1:9" ht="15.75" x14ac:dyDescent="0.25">
      <c r="A85" s="107" t="s">
        <v>149</v>
      </c>
      <c r="B85" s="107"/>
      <c r="C85" s="107"/>
      <c r="D85" s="107"/>
      <c r="E85" s="121"/>
      <c r="F85" s="107"/>
      <c r="G85" s="144"/>
      <c r="H85" s="8"/>
      <c r="I85" s="134"/>
    </row>
    <row r="86" spans="1:9" x14ac:dyDescent="0.25">
      <c r="A86" s="3">
        <v>1</v>
      </c>
      <c r="B86" s="3" t="s">
        <v>32</v>
      </c>
      <c r="C86" s="3" t="s">
        <v>68</v>
      </c>
      <c r="D86" s="10">
        <v>34.24</v>
      </c>
      <c r="E86" s="79"/>
      <c r="F86" s="4">
        <v>200</v>
      </c>
      <c r="G86" s="131" t="e">
        <f t="shared" ref="G86:G98" si="16">D86/E86*F86</f>
        <v>#DIV/0!</v>
      </c>
      <c r="H86" s="11">
        <f t="shared" ref="H86:H97" si="17">$I$1</f>
        <v>0</v>
      </c>
      <c r="I86" s="135" t="e">
        <f t="shared" ref="I86:I97" si="18">G86*H86</f>
        <v>#DIV/0!</v>
      </c>
    </row>
    <row r="87" spans="1:9" x14ac:dyDescent="0.25">
      <c r="A87" s="3">
        <v>2</v>
      </c>
      <c r="B87" s="3" t="s">
        <v>34</v>
      </c>
      <c r="C87" s="3" t="s">
        <v>68</v>
      </c>
      <c r="D87" s="10">
        <v>1.8</v>
      </c>
      <c r="E87" s="79"/>
      <c r="F87" s="4">
        <v>200</v>
      </c>
      <c r="G87" s="131" t="e">
        <f t="shared" si="16"/>
        <v>#DIV/0!</v>
      </c>
      <c r="H87" s="11">
        <f t="shared" si="17"/>
        <v>0</v>
      </c>
      <c r="I87" s="135" t="e">
        <f t="shared" si="18"/>
        <v>#DIV/0!</v>
      </c>
    </row>
    <row r="88" spans="1:9" x14ac:dyDescent="0.25">
      <c r="A88" s="3">
        <v>3</v>
      </c>
      <c r="B88" s="3" t="s">
        <v>36</v>
      </c>
      <c r="C88" s="3" t="s">
        <v>68</v>
      </c>
      <c r="D88" s="10">
        <v>28.83</v>
      </c>
      <c r="E88" s="79"/>
      <c r="F88" s="4">
        <v>200</v>
      </c>
      <c r="G88" s="131" t="e">
        <f t="shared" si="16"/>
        <v>#DIV/0!</v>
      </c>
      <c r="H88" s="11">
        <f t="shared" si="17"/>
        <v>0</v>
      </c>
      <c r="I88" s="135" t="e">
        <f t="shared" si="18"/>
        <v>#DIV/0!</v>
      </c>
    </row>
    <row r="89" spans="1:9" x14ac:dyDescent="0.25">
      <c r="A89" s="3">
        <v>4</v>
      </c>
      <c r="B89" s="3" t="s">
        <v>38</v>
      </c>
      <c r="C89" s="3" t="s">
        <v>68</v>
      </c>
      <c r="D89" s="10">
        <v>19.22</v>
      </c>
      <c r="E89" s="79"/>
      <c r="F89" s="4">
        <v>200</v>
      </c>
      <c r="G89" s="131" t="e">
        <f t="shared" si="16"/>
        <v>#DIV/0!</v>
      </c>
      <c r="H89" s="11">
        <f t="shared" si="17"/>
        <v>0</v>
      </c>
      <c r="I89" s="135" t="e">
        <f t="shared" si="18"/>
        <v>#DIV/0!</v>
      </c>
    </row>
    <row r="90" spans="1:9" x14ac:dyDescent="0.25">
      <c r="A90" s="3">
        <v>5</v>
      </c>
      <c r="B90" s="3" t="s">
        <v>39</v>
      </c>
      <c r="C90" s="3" t="s">
        <v>40</v>
      </c>
      <c r="D90" s="10">
        <v>252</v>
      </c>
      <c r="E90" s="79"/>
      <c r="F90" s="4">
        <v>200</v>
      </c>
      <c r="G90" s="131" t="e">
        <f t="shared" si="16"/>
        <v>#DIV/0!</v>
      </c>
      <c r="H90" s="11">
        <f t="shared" si="17"/>
        <v>0</v>
      </c>
      <c r="I90" s="135" t="e">
        <f t="shared" si="18"/>
        <v>#DIV/0!</v>
      </c>
    </row>
    <row r="91" spans="1:9" x14ac:dyDescent="0.25">
      <c r="A91" s="3">
        <v>6</v>
      </c>
      <c r="B91" s="3" t="s">
        <v>41</v>
      </c>
      <c r="C91" s="3" t="s">
        <v>40</v>
      </c>
      <c r="D91" s="10">
        <v>39.42</v>
      </c>
      <c r="E91" s="79"/>
      <c r="F91" s="4">
        <v>200</v>
      </c>
      <c r="G91" s="131" t="e">
        <f t="shared" si="16"/>
        <v>#DIV/0!</v>
      </c>
      <c r="H91" s="11">
        <f t="shared" si="17"/>
        <v>0</v>
      </c>
      <c r="I91" s="135" t="e">
        <f t="shared" si="18"/>
        <v>#DIV/0!</v>
      </c>
    </row>
    <row r="92" spans="1:9" x14ac:dyDescent="0.25">
      <c r="A92" s="3">
        <v>7</v>
      </c>
      <c r="B92" s="3" t="s">
        <v>42</v>
      </c>
      <c r="C92" s="3" t="s">
        <v>68</v>
      </c>
      <c r="D92" s="10">
        <v>6.7</v>
      </c>
      <c r="E92" s="79"/>
      <c r="F92" s="4">
        <v>200</v>
      </c>
      <c r="G92" s="131" t="e">
        <f t="shared" si="16"/>
        <v>#DIV/0!</v>
      </c>
      <c r="H92" s="11">
        <f t="shared" si="17"/>
        <v>0</v>
      </c>
      <c r="I92" s="135" t="e">
        <f t="shared" si="18"/>
        <v>#DIV/0!</v>
      </c>
    </row>
    <row r="93" spans="1:9" x14ac:dyDescent="0.25">
      <c r="A93" s="3">
        <v>8</v>
      </c>
      <c r="B93" s="3" t="s">
        <v>43</v>
      </c>
      <c r="C93" s="3" t="s">
        <v>68</v>
      </c>
      <c r="D93" s="10">
        <v>1.7</v>
      </c>
      <c r="E93" s="79"/>
      <c r="F93" s="4">
        <v>200</v>
      </c>
      <c r="G93" s="131" t="e">
        <f t="shared" si="16"/>
        <v>#DIV/0!</v>
      </c>
      <c r="H93" s="11">
        <f t="shared" si="17"/>
        <v>0</v>
      </c>
      <c r="I93" s="135" t="e">
        <f t="shared" si="18"/>
        <v>#DIV/0!</v>
      </c>
    </row>
    <row r="94" spans="1:9" x14ac:dyDescent="0.25">
      <c r="A94" s="3">
        <v>9</v>
      </c>
      <c r="B94" s="3" t="s">
        <v>44</v>
      </c>
      <c r="C94" s="3" t="s">
        <v>68</v>
      </c>
      <c r="D94" s="10">
        <v>1.7</v>
      </c>
      <c r="E94" s="79"/>
      <c r="F94" s="4">
        <v>200</v>
      </c>
      <c r="G94" s="131" t="e">
        <f t="shared" si="16"/>
        <v>#DIV/0!</v>
      </c>
      <c r="H94" s="11">
        <f t="shared" si="17"/>
        <v>0</v>
      </c>
      <c r="I94" s="135" t="e">
        <f t="shared" si="18"/>
        <v>#DIV/0!</v>
      </c>
    </row>
    <row r="95" spans="1:9" x14ac:dyDescent="0.25">
      <c r="A95" s="3">
        <v>10</v>
      </c>
      <c r="B95" s="3" t="s">
        <v>45</v>
      </c>
      <c r="C95" s="3" t="s">
        <v>68</v>
      </c>
      <c r="D95" s="10">
        <v>30.41</v>
      </c>
      <c r="E95" s="79"/>
      <c r="F95" s="4">
        <v>200</v>
      </c>
      <c r="G95" s="131" t="e">
        <f t="shared" si="16"/>
        <v>#DIV/0!</v>
      </c>
      <c r="H95" s="11">
        <f t="shared" si="17"/>
        <v>0</v>
      </c>
      <c r="I95" s="135" t="e">
        <f t="shared" si="18"/>
        <v>#DIV/0!</v>
      </c>
    </row>
    <row r="96" spans="1:9" x14ac:dyDescent="0.25">
      <c r="A96" s="3">
        <v>11</v>
      </c>
      <c r="B96" s="3" t="s">
        <v>46</v>
      </c>
      <c r="C96" s="3" t="s">
        <v>68</v>
      </c>
      <c r="D96" s="10">
        <v>18.62</v>
      </c>
      <c r="E96" s="79"/>
      <c r="F96" s="4">
        <v>200</v>
      </c>
      <c r="G96" s="131" t="e">
        <f t="shared" si="16"/>
        <v>#DIV/0!</v>
      </c>
      <c r="H96" s="11">
        <f t="shared" si="17"/>
        <v>0</v>
      </c>
      <c r="I96" s="135" t="e">
        <f t="shared" si="18"/>
        <v>#DIV/0!</v>
      </c>
    </row>
    <row r="97" spans="1:9" x14ac:dyDescent="0.25">
      <c r="A97" s="3">
        <v>12</v>
      </c>
      <c r="B97" s="3" t="s">
        <v>47</v>
      </c>
      <c r="C97" s="3" t="s">
        <v>68</v>
      </c>
      <c r="D97" s="10">
        <v>1.49</v>
      </c>
      <c r="E97" s="79"/>
      <c r="F97" s="4">
        <v>200</v>
      </c>
      <c r="G97" s="131" t="e">
        <f t="shared" si="16"/>
        <v>#DIV/0!</v>
      </c>
      <c r="H97" s="11">
        <f t="shared" si="17"/>
        <v>0</v>
      </c>
      <c r="I97" s="135" t="e">
        <f t="shared" si="18"/>
        <v>#DIV/0!</v>
      </c>
    </row>
    <row r="98" spans="1:9" ht="15.75" thickBot="1" x14ac:dyDescent="0.3">
      <c r="A98" s="3">
        <v>13</v>
      </c>
      <c r="B98" s="3" t="s">
        <v>165</v>
      </c>
      <c r="C98" s="3"/>
      <c r="D98" s="61">
        <v>1</v>
      </c>
      <c r="E98" s="129"/>
      <c r="F98" s="4">
        <v>40</v>
      </c>
      <c r="G98" s="131" t="e">
        <f t="shared" si="16"/>
        <v>#DIV/0!</v>
      </c>
      <c r="H98" s="62">
        <f>$I$1</f>
        <v>0</v>
      </c>
      <c r="I98" s="130" t="e">
        <f>G98*H98</f>
        <v>#DIV/0!</v>
      </c>
    </row>
    <row r="99" spans="1:9" ht="15.75" thickBot="1" x14ac:dyDescent="0.3">
      <c r="A99" s="36"/>
      <c r="B99" s="37" t="s">
        <v>69</v>
      </c>
      <c r="C99" s="36"/>
      <c r="D99" s="38">
        <f>SUM(D86:D97)</f>
        <v>436.13000000000005</v>
      </c>
      <c r="E99" s="33"/>
      <c r="F99" s="34"/>
      <c r="G99" s="136" t="e">
        <f>SUM(G86:G97)</f>
        <v>#DIV/0!</v>
      </c>
      <c r="H99" s="13"/>
      <c r="I99" s="136" t="e">
        <f>SUM(I86:I98)</f>
        <v>#DIV/0!</v>
      </c>
    </row>
    <row r="100" spans="1:9" ht="15.75" x14ac:dyDescent="0.25">
      <c r="A100" s="148" t="s">
        <v>150</v>
      </c>
      <c r="B100" s="148"/>
      <c r="C100" s="148"/>
      <c r="D100" s="14"/>
      <c r="E100" s="6"/>
      <c r="F100" s="15"/>
      <c r="G100" s="137"/>
      <c r="H100" s="7"/>
      <c r="I100" s="137"/>
    </row>
    <row r="101" spans="1:9" x14ac:dyDescent="0.25">
      <c r="A101" s="3">
        <v>1</v>
      </c>
      <c r="B101" s="3" t="s">
        <v>32</v>
      </c>
      <c r="C101" s="3" t="s">
        <v>70</v>
      </c>
      <c r="D101" s="10">
        <v>46.3</v>
      </c>
      <c r="E101" s="78"/>
      <c r="F101" s="4">
        <v>200</v>
      </c>
      <c r="G101" s="131" t="e">
        <f t="shared" ref="G101:G112" si="19">D101/E101*F101</f>
        <v>#DIV/0!</v>
      </c>
      <c r="H101" s="11">
        <f t="shared" ref="H101:H111" si="20">$I$1</f>
        <v>0</v>
      </c>
      <c r="I101" s="135" t="e">
        <f t="shared" ref="I101:I111" si="21">G101*H101</f>
        <v>#DIV/0!</v>
      </c>
    </row>
    <row r="102" spans="1:9" x14ac:dyDescent="0.25">
      <c r="A102" s="3">
        <v>2</v>
      </c>
      <c r="B102" s="3" t="s">
        <v>50</v>
      </c>
      <c r="C102" s="3" t="s">
        <v>37</v>
      </c>
      <c r="D102" s="10">
        <v>4.37</v>
      </c>
      <c r="E102" s="78"/>
      <c r="F102" s="4">
        <v>200</v>
      </c>
      <c r="G102" s="131" t="e">
        <f t="shared" si="19"/>
        <v>#DIV/0!</v>
      </c>
      <c r="H102" s="11">
        <f t="shared" si="20"/>
        <v>0</v>
      </c>
      <c r="I102" s="135" t="e">
        <f t="shared" si="21"/>
        <v>#DIV/0!</v>
      </c>
    </row>
    <row r="103" spans="1:9" x14ac:dyDescent="0.25">
      <c r="A103" s="3">
        <v>3</v>
      </c>
      <c r="B103" s="3" t="s">
        <v>51</v>
      </c>
      <c r="C103" s="3" t="s">
        <v>37</v>
      </c>
      <c r="D103" s="10">
        <v>1.75</v>
      </c>
      <c r="E103" s="78"/>
      <c r="F103" s="4">
        <v>200</v>
      </c>
      <c r="G103" s="131" t="e">
        <f t="shared" si="19"/>
        <v>#DIV/0!</v>
      </c>
      <c r="H103" s="11">
        <f t="shared" si="20"/>
        <v>0</v>
      </c>
      <c r="I103" s="135" t="e">
        <f t="shared" si="21"/>
        <v>#DIV/0!</v>
      </c>
    </row>
    <row r="104" spans="1:9" x14ac:dyDescent="0.25">
      <c r="A104" s="3">
        <v>4</v>
      </c>
      <c r="B104" s="3" t="s">
        <v>36</v>
      </c>
      <c r="C104" s="3" t="s">
        <v>37</v>
      </c>
      <c r="D104" s="10">
        <v>22.92</v>
      </c>
      <c r="E104" s="78"/>
      <c r="F104" s="4">
        <v>200</v>
      </c>
      <c r="G104" s="131" t="e">
        <f t="shared" si="19"/>
        <v>#DIV/0!</v>
      </c>
      <c r="H104" s="11">
        <f t="shared" si="20"/>
        <v>0</v>
      </c>
      <c r="I104" s="135" t="e">
        <f t="shared" si="21"/>
        <v>#DIV/0!</v>
      </c>
    </row>
    <row r="105" spans="1:9" x14ac:dyDescent="0.25">
      <c r="A105" s="3">
        <v>5</v>
      </c>
      <c r="B105" s="3" t="s">
        <v>38</v>
      </c>
      <c r="C105" s="3" t="s">
        <v>37</v>
      </c>
      <c r="D105" s="10">
        <v>9.0500000000000007</v>
      </c>
      <c r="E105" s="78"/>
      <c r="F105" s="4">
        <v>200</v>
      </c>
      <c r="G105" s="131" t="e">
        <f t="shared" si="19"/>
        <v>#DIV/0!</v>
      </c>
      <c r="H105" s="11">
        <f t="shared" si="20"/>
        <v>0</v>
      </c>
      <c r="I105" s="135" t="e">
        <f t="shared" si="21"/>
        <v>#DIV/0!</v>
      </c>
    </row>
    <row r="106" spans="1:9" x14ac:dyDescent="0.25">
      <c r="A106" s="3">
        <v>6</v>
      </c>
      <c r="B106" s="3" t="s">
        <v>39</v>
      </c>
      <c r="C106" s="3" t="s">
        <v>40</v>
      </c>
      <c r="D106" s="10">
        <v>305.89999999999998</v>
      </c>
      <c r="E106" s="78"/>
      <c r="F106" s="4">
        <v>200</v>
      </c>
      <c r="G106" s="131" t="e">
        <f t="shared" si="19"/>
        <v>#DIV/0!</v>
      </c>
      <c r="H106" s="11">
        <f t="shared" si="20"/>
        <v>0</v>
      </c>
      <c r="I106" s="135" t="e">
        <f t="shared" si="21"/>
        <v>#DIV/0!</v>
      </c>
    </row>
    <row r="107" spans="1:9" x14ac:dyDescent="0.25">
      <c r="A107" s="3">
        <v>7</v>
      </c>
      <c r="B107" s="3" t="s">
        <v>41</v>
      </c>
      <c r="C107" s="3" t="s">
        <v>40</v>
      </c>
      <c r="D107" s="10">
        <v>55.27</v>
      </c>
      <c r="E107" s="78"/>
      <c r="F107" s="4">
        <v>200</v>
      </c>
      <c r="G107" s="131" t="e">
        <f t="shared" si="19"/>
        <v>#DIV/0!</v>
      </c>
      <c r="H107" s="11">
        <f t="shared" si="20"/>
        <v>0</v>
      </c>
      <c r="I107" s="135" t="e">
        <f t="shared" si="21"/>
        <v>#DIV/0!</v>
      </c>
    </row>
    <row r="108" spans="1:9" x14ac:dyDescent="0.25">
      <c r="A108" s="3">
        <v>8</v>
      </c>
      <c r="B108" s="3" t="s">
        <v>71</v>
      </c>
      <c r="C108" s="3" t="s">
        <v>37</v>
      </c>
      <c r="D108" s="10">
        <v>15.01</v>
      </c>
      <c r="E108" s="78"/>
      <c r="F108" s="4">
        <v>200</v>
      </c>
      <c r="G108" s="131" t="e">
        <f t="shared" si="19"/>
        <v>#DIV/0!</v>
      </c>
      <c r="H108" s="11">
        <f t="shared" si="20"/>
        <v>0</v>
      </c>
      <c r="I108" s="135" t="e">
        <f t="shared" si="21"/>
        <v>#DIV/0!</v>
      </c>
    </row>
    <row r="109" spans="1:9" x14ac:dyDescent="0.25">
      <c r="A109" s="3">
        <v>9</v>
      </c>
      <c r="B109" s="3" t="s">
        <v>44</v>
      </c>
      <c r="C109" s="3" t="s">
        <v>35</v>
      </c>
      <c r="D109" s="10">
        <v>1.82</v>
      </c>
      <c r="E109" s="78"/>
      <c r="F109" s="4">
        <v>200</v>
      </c>
      <c r="G109" s="131" t="e">
        <f t="shared" si="19"/>
        <v>#DIV/0!</v>
      </c>
      <c r="H109" s="11">
        <f t="shared" si="20"/>
        <v>0</v>
      </c>
      <c r="I109" s="135" t="e">
        <f t="shared" si="21"/>
        <v>#DIV/0!</v>
      </c>
    </row>
    <row r="110" spans="1:9" x14ac:dyDescent="0.25">
      <c r="A110" s="3">
        <v>10</v>
      </c>
      <c r="B110" s="3" t="s">
        <v>45</v>
      </c>
      <c r="C110" s="3" t="s">
        <v>37</v>
      </c>
      <c r="D110" s="10">
        <v>24.61</v>
      </c>
      <c r="E110" s="78"/>
      <c r="F110" s="4">
        <v>200</v>
      </c>
      <c r="G110" s="131" t="e">
        <f t="shared" si="19"/>
        <v>#DIV/0!</v>
      </c>
      <c r="H110" s="11">
        <f t="shared" si="20"/>
        <v>0</v>
      </c>
      <c r="I110" s="135" t="e">
        <f t="shared" si="21"/>
        <v>#DIV/0!</v>
      </c>
    </row>
    <row r="111" spans="1:9" x14ac:dyDescent="0.25">
      <c r="A111" s="3">
        <v>11</v>
      </c>
      <c r="B111" s="3" t="s">
        <v>46</v>
      </c>
      <c r="C111" s="3" t="s">
        <v>37</v>
      </c>
      <c r="D111" s="10">
        <v>8.6999999999999993</v>
      </c>
      <c r="E111" s="78"/>
      <c r="F111" s="4">
        <v>200</v>
      </c>
      <c r="G111" s="131" t="e">
        <f t="shared" si="19"/>
        <v>#DIV/0!</v>
      </c>
      <c r="H111" s="11">
        <f t="shared" si="20"/>
        <v>0</v>
      </c>
      <c r="I111" s="135" t="e">
        <f t="shared" si="21"/>
        <v>#DIV/0!</v>
      </c>
    </row>
    <row r="112" spans="1:9" x14ac:dyDescent="0.25">
      <c r="A112" s="3">
        <v>12</v>
      </c>
      <c r="B112" s="3" t="s">
        <v>165</v>
      </c>
      <c r="C112" s="3"/>
      <c r="D112" s="61">
        <v>1</v>
      </c>
      <c r="E112" s="129"/>
      <c r="F112" s="4">
        <v>40</v>
      </c>
      <c r="G112" s="131" t="e">
        <f t="shared" si="19"/>
        <v>#DIV/0!</v>
      </c>
      <c r="H112" s="62">
        <f>$I$1</f>
        <v>0</v>
      </c>
      <c r="I112" s="130" t="e">
        <f>G112*H112</f>
        <v>#DIV/0!</v>
      </c>
    </row>
    <row r="113" spans="1:9" ht="15.75" thickBot="1" x14ac:dyDescent="0.3">
      <c r="A113" s="23"/>
      <c r="B113" s="24" t="s">
        <v>72</v>
      </c>
      <c r="C113" s="23"/>
      <c r="D113" s="25">
        <f>SUM(D101:D111)</f>
        <v>495.69999999999993</v>
      </c>
      <c r="E113" s="26"/>
      <c r="F113" s="27"/>
      <c r="G113" s="143" t="e">
        <f>SUM(G102:G111)</f>
        <v>#DIV/0!</v>
      </c>
      <c r="H113" s="28"/>
      <c r="I113" s="138" t="e">
        <f>SUM(I101:I112)</f>
        <v>#DIV/0!</v>
      </c>
    </row>
    <row r="114" spans="1:9" ht="15.75" x14ac:dyDescent="0.25">
      <c r="A114" s="146" t="s">
        <v>73</v>
      </c>
      <c r="B114" s="146"/>
      <c r="C114" s="146"/>
      <c r="D114" s="31"/>
      <c r="E114" s="35"/>
      <c r="G114" s="144"/>
      <c r="H114" s="8"/>
      <c r="I114" s="134"/>
    </row>
    <row r="115" spans="1:9" x14ac:dyDescent="0.25">
      <c r="A115" s="3">
        <v>1</v>
      </c>
      <c r="B115" s="3" t="s">
        <v>32</v>
      </c>
      <c r="C115" s="3" t="s">
        <v>74</v>
      </c>
      <c r="D115" s="10">
        <v>20.3</v>
      </c>
      <c r="E115" s="79"/>
      <c r="F115" s="4">
        <v>200</v>
      </c>
      <c r="G115" s="131" t="e">
        <f t="shared" ref="G115:G124" si="22">D115/E115*F115</f>
        <v>#DIV/0!</v>
      </c>
      <c r="H115" s="11">
        <f t="shared" ref="H115:H123" si="23">$I$1</f>
        <v>0</v>
      </c>
      <c r="I115" s="135" t="e">
        <f t="shared" ref="I115:I123" si="24">G115*H115</f>
        <v>#DIV/0!</v>
      </c>
    </row>
    <row r="116" spans="1:9" x14ac:dyDescent="0.25">
      <c r="A116" s="3">
        <v>2</v>
      </c>
      <c r="B116" s="3" t="s">
        <v>75</v>
      </c>
      <c r="C116" s="3" t="s">
        <v>76</v>
      </c>
      <c r="D116" s="10">
        <v>21.5</v>
      </c>
      <c r="E116" s="79"/>
      <c r="F116" s="4">
        <v>200</v>
      </c>
      <c r="G116" s="131" t="e">
        <f t="shared" si="22"/>
        <v>#DIV/0!</v>
      </c>
      <c r="H116" s="11">
        <f t="shared" si="23"/>
        <v>0</v>
      </c>
      <c r="I116" s="135" t="e">
        <f t="shared" si="24"/>
        <v>#DIV/0!</v>
      </c>
    </row>
    <row r="117" spans="1:9" x14ac:dyDescent="0.25">
      <c r="A117" s="3">
        <v>4</v>
      </c>
      <c r="B117" s="3" t="s">
        <v>36</v>
      </c>
      <c r="C117" s="3" t="s">
        <v>77</v>
      </c>
      <c r="D117" s="10">
        <v>25.1</v>
      </c>
      <c r="E117" s="79"/>
      <c r="F117" s="4">
        <v>200</v>
      </c>
      <c r="G117" s="131" t="e">
        <f t="shared" si="22"/>
        <v>#DIV/0!</v>
      </c>
      <c r="H117" s="11">
        <f t="shared" si="23"/>
        <v>0</v>
      </c>
      <c r="I117" s="135" t="e">
        <f t="shared" si="24"/>
        <v>#DIV/0!</v>
      </c>
    </row>
    <row r="118" spans="1:9" x14ac:dyDescent="0.25">
      <c r="A118" s="3">
        <v>5</v>
      </c>
      <c r="B118" s="3" t="s">
        <v>38</v>
      </c>
      <c r="C118" s="3" t="s">
        <v>77</v>
      </c>
      <c r="D118" s="10">
        <v>15.7</v>
      </c>
      <c r="E118" s="79"/>
      <c r="F118" s="4">
        <v>200</v>
      </c>
      <c r="G118" s="131" t="e">
        <f t="shared" si="22"/>
        <v>#DIV/0!</v>
      </c>
      <c r="H118" s="11">
        <f t="shared" si="23"/>
        <v>0</v>
      </c>
      <c r="I118" s="135" t="e">
        <f t="shared" si="24"/>
        <v>#DIV/0!</v>
      </c>
    </row>
    <row r="119" spans="1:9" x14ac:dyDescent="0.25">
      <c r="A119" s="3">
        <v>6</v>
      </c>
      <c r="B119" s="3" t="s">
        <v>39</v>
      </c>
      <c r="C119" s="3" t="s">
        <v>40</v>
      </c>
      <c r="D119" s="10">
        <v>311</v>
      </c>
      <c r="E119" s="79"/>
      <c r="F119" s="4">
        <v>200</v>
      </c>
      <c r="G119" s="131" t="e">
        <f t="shared" si="22"/>
        <v>#DIV/0!</v>
      </c>
      <c r="H119" s="11">
        <f t="shared" si="23"/>
        <v>0</v>
      </c>
      <c r="I119" s="135" t="e">
        <f t="shared" si="24"/>
        <v>#DIV/0!</v>
      </c>
    </row>
    <row r="120" spans="1:9" x14ac:dyDescent="0.25">
      <c r="A120" s="3">
        <v>7</v>
      </c>
      <c r="B120" s="3" t="s">
        <v>41</v>
      </c>
      <c r="C120" s="3" t="s">
        <v>40</v>
      </c>
      <c r="D120" s="10">
        <v>46.6</v>
      </c>
      <c r="E120" s="79"/>
      <c r="F120" s="4">
        <v>200</v>
      </c>
      <c r="G120" s="131" t="e">
        <f t="shared" si="22"/>
        <v>#DIV/0!</v>
      </c>
      <c r="H120" s="11">
        <f t="shared" si="23"/>
        <v>0</v>
      </c>
      <c r="I120" s="135" t="e">
        <f t="shared" si="24"/>
        <v>#DIV/0!</v>
      </c>
    </row>
    <row r="121" spans="1:9" x14ac:dyDescent="0.25">
      <c r="A121" s="3">
        <v>8</v>
      </c>
      <c r="B121" s="3" t="s">
        <v>42</v>
      </c>
      <c r="C121" s="3" t="s">
        <v>77</v>
      </c>
      <c r="D121" s="10">
        <v>10.9</v>
      </c>
      <c r="E121" s="79"/>
      <c r="F121" s="4">
        <v>200</v>
      </c>
      <c r="G121" s="131" t="e">
        <f t="shared" si="22"/>
        <v>#DIV/0!</v>
      </c>
      <c r="H121" s="11">
        <f t="shared" si="23"/>
        <v>0</v>
      </c>
      <c r="I121" s="135" t="e">
        <f t="shared" si="24"/>
        <v>#DIV/0!</v>
      </c>
    </row>
    <row r="122" spans="1:9" x14ac:dyDescent="0.25">
      <c r="A122" s="3">
        <v>9</v>
      </c>
      <c r="B122" s="3" t="s">
        <v>45</v>
      </c>
      <c r="C122" s="3" t="s">
        <v>77</v>
      </c>
      <c r="D122" s="10">
        <v>25.6</v>
      </c>
      <c r="E122" s="79"/>
      <c r="F122" s="4">
        <v>200</v>
      </c>
      <c r="G122" s="131" t="e">
        <f t="shared" si="22"/>
        <v>#DIV/0!</v>
      </c>
      <c r="H122" s="11">
        <f t="shared" si="23"/>
        <v>0</v>
      </c>
      <c r="I122" s="135" t="e">
        <f t="shared" si="24"/>
        <v>#DIV/0!</v>
      </c>
    </row>
    <row r="123" spans="1:9" x14ac:dyDescent="0.25">
      <c r="A123" s="3">
        <v>10</v>
      </c>
      <c r="B123" s="3" t="s">
        <v>46</v>
      </c>
      <c r="C123" s="3" t="s">
        <v>77</v>
      </c>
      <c r="D123" s="10">
        <v>15.1</v>
      </c>
      <c r="E123" s="79"/>
      <c r="F123" s="4">
        <v>200</v>
      </c>
      <c r="G123" s="131" t="e">
        <f t="shared" si="22"/>
        <v>#DIV/0!</v>
      </c>
      <c r="H123" s="11">
        <f t="shared" si="23"/>
        <v>0</v>
      </c>
      <c r="I123" s="135" t="e">
        <f t="shared" si="24"/>
        <v>#DIV/0!</v>
      </c>
    </row>
    <row r="124" spans="1:9" ht="15.75" thickBot="1" x14ac:dyDescent="0.3">
      <c r="A124" s="3">
        <v>11</v>
      </c>
      <c r="B124" s="3" t="s">
        <v>165</v>
      </c>
      <c r="C124" s="3"/>
      <c r="D124" s="61">
        <v>1</v>
      </c>
      <c r="E124" s="129"/>
      <c r="F124" s="4">
        <v>40</v>
      </c>
      <c r="G124" s="131" t="e">
        <f t="shared" si="22"/>
        <v>#DIV/0!</v>
      </c>
      <c r="H124" s="62">
        <f>$I$1</f>
        <v>0</v>
      </c>
      <c r="I124" s="130" t="e">
        <f>G124*H124</f>
        <v>#DIV/0!</v>
      </c>
    </row>
    <row r="125" spans="1:9" ht="15.75" thickBot="1" x14ac:dyDescent="0.3">
      <c r="A125" s="36"/>
      <c r="B125" s="37" t="s">
        <v>78</v>
      </c>
      <c r="C125" s="36"/>
      <c r="D125" s="38">
        <f>SUM(D115:D123)</f>
        <v>491.80000000000007</v>
      </c>
      <c r="E125" s="33"/>
      <c r="F125" s="34"/>
      <c r="G125" s="136" t="e">
        <f>SUM(G115:G123)</f>
        <v>#DIV/0!</v>
      </c>
      <c r="H125" s="13"/>
      <c r="I125" s="136" t="e">
        <f>SUM(I115:I124)</f>
        <v>#DIV/0!</v>
      </c>
    </row>
    <row r="126" spans="1:9" ht="15.75" x14ac:dyDescent="0.25">
      <c r="A126" s="146" t="s">
        <v>79</v>
      </c>
      <c r="B126" s="146"/>
      <c r="C126" s="146"/>
      <c r="D126" s="31"/>
      <c r="E126" s="35"/>
      <c r="G126" s="144"/>
      <c r="H126" s="8"/>
      <c r="I126" s="134"/>
    </row>
    <row r="127" spans="1:9" x14ac:dyDescent="0.25">
      <c r="A127" s="3">
        <v>1</v>
      </c>
      <c r="B127" s="3" t="s">
        <v>32</v>
      </c>
      <c r="C127" s="3" t="s">
        <v>60</v>
      </c>
      <c r="D127" s="10">
        <v>10.09</v>
      </c>
      <c r="E127" s="79"/>
      <c r="F127" s="4">
        <v>160</v>
      </c>
      <c r="G127" s="131" t="e">
        <f t="shared" ref="G127:G139" si="25">D127/E127*F127</f>
        <v>#DIV/0!</v>
      </c>
      <c r="H127" s="11">
        <f t="shared" ref="H127:H136" si="26">$I$1</f>
        <v>0</v>
      </c>
      <c r="I127" s="135" t="e">
        <f t="shared" ref="I127:I138" si="27">G127*H127</f>
        <v>#DIV/0!</v>
      </c>
    </row>
    <row r="128" spans="1:9" x14ac:dyDescent="0.25">
      <c r="A128" s="3">
        <v>3</v>
      </c>
      <c r="B128" s="3" t="s">
        <v>34</v>
      </c>
      <c r="C128" s="3" t="s">
        <v>60</v>
      </c>
      <c r="D128" s="10">
        <v>1.6</v>
      </c>
      <c r="E128" s="79"/>
      <c r="F128" s="4">
        <v>160</v>
      </c>
      <c r="G128" s="131" t="e">
        <f t="shared" si="25"/>
        <v>#DIV/0!</v>
      </c>
      <c r="H128" s="11">
        <f t="shared" si="26"/>
        <v>0</v>
      </c>
      <c r="I128" s="135" t="e">
        <f t="shared" si="27"/>
        <v>#DIV/0!</v>
      </c>
    </row>
    <row r="129" spans="1:9" x14ac:dyDescent="0.25">
      <c r="A129" s="3">
        <v>4</v>
      </c>
      <c r="B129" s="3" t="s">
        <v>36</v>
      </c>
      <c r="C129" s="3" t="s">
        <v>60</v>
      </c>
      <c r="D129" s="10">
        <v>31.8</v>
      </c>
      <c r="E129" s="79"/>
      <c r="F129" s="4">
        <v>160</v>
      </c>
      <c r="G129" s="131" t="e">
        <f t="shared" si="25"/>
        <v>#DIV/0!</v>
      </c>
      <c r="H129" s="11">
        <f t="shared" si="26"/>
        <v>0</v>
      </c>
      <c r="I129" s="135" t="e">
        <f t="shared" si="27"/>
        <v>#DIV/0!</v>
      </c>
    </row>
    <row r="130" spans="1:9" x14ac:dyDescent="0.25">
      <c r="A130" s="3">
        <v>5</v>
      </c>
      <c r="B130" s="3" t="s">
        <v>38</v>
      </c>
      <c r="C130" s="3" t="s">
        <v>60</v>
      </c>
      <c r="D130" s="10">
        <v>14.7</v>
      </c>
      <c r="E130" s="79"/>
      <c r="F130" s="4">
        <v>160</v>
      </c>
      <c r="G130" s="131" t="e">
        <f t="shared" si="25"/>
        <v>#DIV/0!</v>
      </c>
      <c r="H130" s="11">
        <f t="shared" si="26"/>
        <v>0</v>
      </c>
      <c r="I130" s="135" t="e">
        <f t="shared" si="27"/>
        <v>#DIV/0!</v>
      </c>
    </row>
    <row r="131" spans="1:9" x14ac:dyDescent="0.25">
      <c r="A131" s="3">
        <v>6</v>
      </c>
      <c r="B131" s="3" t="s">
        <v>39</v>
      </c>
      <c r="C131" s="3" t="s">
        <v>40</v>
      </c>
      <c r="D131" s="10">
        <v>252.05</v>
      </c>
      <c r="E131" s="79"/>
      <c r="F131" s="4">
        <v>160</v>
      </c>
      <c r="G131" s="131" t="e">
        <f t="shared" si="25"/>
        <v>#DIV/0!</v>
      </c>
      <c r="H131" s="11">
        <f t="shared" si="26"/>
        <v>0</v>
      </c>
      <c r="I131" s="135" t="e">
        <f t="shared" si="27"/>
        <v>#DIV/0!</v>
      </c>
    </row>
    <row r="132" spans="1:9" x14ac:dyDescent="0.25">
      <c r="A132" s="3">
        <v>7</v>
      </c>
      <c r="B132" s="3" t="s">
        <v>41</v>
      </c>
      <c r="C132" s="3" t="s">
        <v>40</v>
      </c>
      <c r="D132" s="10">
        <v>52.03</v>
      </c>
      <c r="E132" s="79"/>
      <c r="F132" s="4">
        <v>160</v>
      </c>
      <c r="G132" s="131" t="e">
        <f t="shared" si="25"/>
        <v>#DIV/0!</v>
      </c>
      <c r="H132" s="11">
        <f t="shared" si="26"/>
        <v>0</v>
      </c>
      <c r="I132" s="135" t="e">
        <f t="shared" si="27"/>
        <v>#DIV/0!</v>
      </c>
    </row>
    <row r="133" spans="1:9" x14ac:dyDescent="0.25">
      <c r="A133" s="3">
        <v>8</v>
      </c>
      <c r="B133" s="3" t="s">
        <v>42</v>
      </c>
      <c r="C133" s="3" t="s">
        <v>60</v>
      </c>
      <c r="D133" s="10">
        <v>5.5</v>
      </c>
      <c r="E133" s="79"/>
      <c r="F133" s="4">
        <v>160</v>
      </c>
      <c r="G133" s="131" t="e">
        <f t="shared" si="25"/>
        <v>#DIV/0!</v>
      </c>
      <c r="H133" s="11">
        <f t="shared" si="26"/>
        <v>0</v>
      </c>
      <c r="I133" s="135" t="e">
        <f t="shared" si="27"/>
        <v>#DIV/0!</v>
      </c>
    </row>
    <row r="134" spans="1:9" x14ac:dyDescent="0.25">
      <c r="A134" s="3">
        <v>9</v>
      </c>
      <c r="B134" s="3" t="s">
        <v>43</v>
      </c>
      <c r="C134" s="3" t="s">
        <v>60</v>
      </c>
      <c r="D134" s="10">
        <v>1.04</v>
      </c>
      <c r="E134" s="79"/>
      <c r="F134" s="4">
        <v>160</v>
      </c>
      <c r="G134" s="131" t="e">
        <f t="shared" si="25"/>
        <v>#DIV/0!</v>
      </c>
      <c r="H134" s="11">
        <f t="shared" si="26"/>
        <v>0</v>
      </c>
      <c r="I134" s="135" t="e">
        <f t="shared" si="27"/>
        <v>#DIV/0!</v>
      </c>
    </row>
    <row r="135" spans="1:9" x14ac:dyDescent="0.25">
      <c r="A135" s="3">
        <v>10</v>
      </c>
      <c r="B135" s="3" t="s">
        <v>44</v>
      </c>
      <c r="C135" s="3" t="s">
        <v>60</v>
      </c>
      <c r="D135" s="10">
        <v>2.5</v>
      </c>
      <c r="E135" s="79"/>
      <c r="F135" s="4">
        <v>160</v>
      </c>
      <c r="G135" s="131" t="e">
        <f t="shared" si="25"/>
        <v>#DIV/0!</v>
      </c>
      <c r="H135" s="11">
        <f t="shared" si="26"/>
        <v>0</v>
      </c>
      <c r="I135" s="135" t="e">
        <f t="shared" si="27"/>
        <v>#DIV/0!</v>
      </c>
    </row>
    <row r="136" spans="1:9" x14ac:dyDescent="0.25">
      <c r="A136" s="3">
        <v>11</v>
      </c>
      <c r="B136" s="3" t="s">
        <v>45</v>
      </c>
      <c r="C136" s="3" t="s">
        <v>60</v>
      </c>
      <c r="D136" s="10">
        <v>31.04</v>
      </c>
      <c r="E136" s="79"/>
      <c r="F136" s="4">
        <v>160</v>
      </c>
      <c r="G136" s="131" t="e">
        <f t="shared" si="25"/>
        <v>#DIV/0!</v>
      </c>
      <c r="H136" s="11">
        <f t="shared" si="26"/>
        <v>0</v>
      </c>
      <c r="I136" s="135" t="e">
        <f t="shared" si="27"/>
        <v>#DIV/0!</v>
      </c>
    </row>
    <row r="137" spans="1:9" x14ac:dyDescent="0.25">
      <c r="A137" s="3">
        <v>12</v>
      </c>
      <c r="B137" s="3" t="s">
        <v>46</v>
      </c>
      <c r="C137" s="3" t="s">
        <v>60</v>
      </c>
      <c r="D137" s="10">
        <v>15.7</v>
      </c>
      <c r="E137" s="79"/>
      <c r="F137" s="4">
        <v>160</v>
      </c>
      <c r="G137" s="131" t="e">
        <f t="shared" si="25"/>
        <v>#DIV/0!</v>
      </c>
      <c r="H137" s="11">
        <f>$I$1</f>
        <v>0</v>
      </c>
      <c r="I137" s="135" t="e">
        <f t="shared" si="27"/>
        <v>#DIV/0!</v>
      </c>
    </row>
    <row r="138" spans="1:9" x14ac:dyDescent="0.25">
      <c r="A138" s="3">
        <v>13</v>
      </c>
      <c r="B138" s="3" t="s">
        <v>47</v>
      </c>
      <c r="C138" s="3" t="s">
        <v>60</v>
      </c>
      <c r="D138" s="10">
        <v>1.6</v>
      </c>
      <c r="E138" s="79"/>
      <c r="F138" s="4">
        <v>160</v>
      </c>
      <c r="G138" s="131" t="e">
        <f t="shared" si="25"/>
        <v>#DIV/0!</v>
      </c>
      <c r="H138" s="11">
        <f>$I$1</f>
        <v>0</v>
      </c>
      <c r="I138" s="135" t="e">
        <f t="shared" si="27"/>
        <v>#DIV/0!</v>
      </c>
    </row>
    <row r="139" spans="1:9" ht="15.75" thickBot="1" x14ac:dyDescent="0.3">
      <c r="A139" s="3">
        <v>14</v>
      </c>
      <c r="B139" s="3" t="s">
        <v>165</v>
      </c>
      <c r="C139" s="3"/>
      <c r="D139" s="61">
        <v>1</v>
      </c>
      <c r="E139" s="129"/>
      <c r="F139" s="4">
        <v>40</v>
      </c>
      <c r="G139" s="131" t="e">
        <f t="shared" si="25"/>
        <v>#DIV/0!</v>
      </c>
      <c r="H139" s="62">
        <f>$I$1</f>
        <v>0</v>
      </c>
      <c r="I139" s="130" t="e">
        <f>G139*H139</f>
        <v>#DIV/0!</v>
      </c>
    </row>
    <row r="140" spans="1:9" ht="15.75" thickBot="1" x14ac:dyDescent="0.3">
      <c r="A140" s="36"/>
      <c r="B140" s="37" t="s">
        <v>80</v>
      </c>
      <c r="C140" s="36"/>
      <c r="D140" s="38">
        <f>SUM(D127:D138)</f>
        <v>419.65000000000003</v>
      </c>
      <c r="E140" s="33"/>
      <c r="F140" s="34"/>
      <c r="G140" s="136" t="e">
        <f>SUM(G127:G138)</f>
        <v>#DIV/0!</v>
      </c>
      <c r="H140" s="13"/>
      <c r="I140" s="136" t="e">
        <f>SUM(I127:I139)</f>
        <v>#DIV/0!</v>
      </c>
    </row>
    <row r="141" spans="1:9" ht="15.75" x14ac:dyDescent="0.25">
      <c r="A141" s="146" t="s">
        <v>81</v>
      </c>
      <c r="B141" s="146"/>
      <c r="C141" s="146"/>
      <c r="D141" s="31"/>
      <c r="E141" s="35"/>
      <c r="G141" s="144"/>
      <c r="H141" s="8"/>
      <c r="I141" s="134"/>
    </row>
    <row r="142" spans="1:9" x14ac:dyDescent="0.25">
      <c r="A142" s="3">
        <v>1</v>
      </c>
      <c r="B142" s="3" t="s">
        <v>32</v>
      </c>
      <c r="C142" s="3" t="s">
        <v>60</v>
      </c>
      <c r="D142" s="10">
        <v>26.08</v>
      </c>
      <c r="E142" s="79"/>
      <c r="F142" s="4">
        <v>160</v>
      </c>
      <c r="G142" s="131" t="e">
        <f t="shared" ref="G142:G155" si="28">D142/E142*F142</f>
        <v>#DIV/0!</v>
      </c>
      <c r="H142" s="11">
        <f t="shared" ref="H142:H152" si="29">$I$1</f>
        <v>0</v>
      </c>
      <c r="I142" s="135" t="e">
        <f t="shared" ref="I142:I154" si="30">G142*H142</f>
        <v>#DIV/0!</v>
      </c>
    </row>
    <row r="143" spans="1:9" x14ac:dyDescent="0.25">
      <c r="A143" s="3">
        <v>2</v>
      </c>
      <c r="B143" s="3" t="s">
        <v>82</v>
      </c>
      <c r="C143" s="3" t="s">
        <v>60</v>
      </c>
      <c r="D143" s="10">
        <v>2.5</v>
      </c>
      <c r="E143" s="79"/>
      <c r="F143" s="4">
        <v>160</v>
      </c>
      <c r="G143" s="131" t="e">
        <f t="shared" si="28"/>
        <v>#DIV/0!</v>
      </c>
      <c r="H143" s="11">
        <f t="shared" si="29"/>
        <v>0</v>
      </c>
      <c r="I143" s="135" t="e">
        <f t="shared" si="30"/>
        <v>#DIV/0!</v>
      </c>
    </row>
    <row r="144" spans="1:9" x14ac:dyDescent="0.25">
      <c r="A144" s="3">
        <v>3</v>
      </c>
      <c r="B144" s="3" t="s">
        <v>34</v>
      </c>
      <c r="C144" s="3" t="s">
        <v>60</v>
      </c>
      <c r="D144" s="10">
        <v>1.2</v>
      </c>
      <c r="E144" s="79"/>
      <c r="F144" s="4">
        <v>160</v>
      </c>
      <c r="G144" s="131" t="e">
        <f t="shared" si="28"/>
        <v>#DIV/0!</v>
      </c>
      <c r="H144" s="11">
        <f t="shared" si="29"/>
        <v>0</v>
      </c>
      <c r="I144" s="135" t="e">
        <f t="shared" si="30"/>
        <v>#DIV/0!</v>
      </c>
    </row>
    <row r="145" spans="1:9" x14ac:dyDescent="0.25">
      <c r="A145" s="3">
        <v>4</v>
      </c>
      <c r="B145" s="3" t="s">
        <v>36</v>
      </c>
      <c r="C145" s="3" t="s">
        <v>60</v>
      </c>
      <c r="D145" s="10">
        <v>24.9</v>
      </c>
      <c r="E145" s="79"/>
      <c r="F145" s="4">
        <v>160</v>
      </c>
      <c r="G145" s="131" t="e">
        <f t="shared" si="28"/>
        <v>#DIV/0!</v>
      </c>
      <c r="H145" s="11">
        <f t="shared" si="29"/>
        <v>0</v>
      </c>
      <c r="I145" s="135" t="e">
        <f t="shared" si="30"/>
        <v>#DIV/0!</v>
      </c>
    </row>
    <row r="146" spans="1:9" x14ac:dyDescent="0.25">
      <c r="A146" s="3">
        <v>5</v>
      </c>
      <c r="B146" s="3" t="s">
        <v>38</v>
      </c>
      <c r="C146" s="3" t="s">
        <v>60</v>
      </c>
      <c r="D146" s="10">
        <v>8.8000000000000007</v>
      </c>
      <c r="E146" s="79"/>
      <c r="F146" s="4">
        <v>160</v>
      </c>
      <c r="G146" s="131" t="e">
        <f t="shared" si="28"/>
        <v>#DIV/0!</v>
      </c>
      <c r="H146" s="11">
        <f t="shared" si="29"/>
        <v>0</v>
      </c>
      <c r="I146" s="135" t="e">
        <f t="shared" si="30"/>
        <v>#DIV/0!</v>
      </c>
    </row>
    <row r="147" spans="1:9" x14ac:dyDescent="0.25">
      <c r="A147" s="3">
        <v>6</v>
      </c>
      <c r="B147" s="3" t="s">
        <v>39</v>
      </c>
      <c r="C147" s="3" t="s">
        <v>40</v>
      </c>
      <c r="D147" s="10">
        <v>252.05</v>
      </c>
      <c r="E147" s="79"/>
      <c r="F147" s="4">
        <v>160</v>
      </c>
      <c r="G147" s="131" t="e">
        <f t="shared" si="28"/>
        <v>#DIV/0!</v>
      </c>
      <c r="H147" s="11">
        <f t="shared" si="29"/>
        <v>0</v>
      </c>
      <c r="I147" s="135" t="e">
        <f t="shared" si="30"/>
        <v>#DIV/0!</v>
      </c>
    </row>
    <row r="148" spans="1:9" x14ac:dyDescent="0.25">
      <c r="A148" s="3">
        <v>7</v>
      </c>
      <c r="B148" s="3" t="s">
        <v>41</v>
      </c>
      <c r="C148" s="3" t="s">
        <v>40</v>
      </c>
      <c r="D148" s="10">
        <v>76</v>
      </c>
      <c r="E148" s="79"/>
      <c r="F148" s="4">
        <v>160</v>
      </c>
      <c r="G148" s="131" t="e">
        <f t="shared" si="28"/>
        <v>#DIV/0!</v>
      </c>
      <c r="H148" s="11">
        <f t="shared" si="29"/>
        <v>0</v>
      </c>
      <c r="I148" s="135" t="e">
        <f t="shared" si="30"/>
        <v>#DIV/0!</v>
      </c>
    </row>
    <row r="149" spans="1:9" x14ac:dyDescent="0.25">
      <c r="A149" s="3">
        <v>8</v>
      </c>
      <c r="B149" s="3" t="s">
        <v>42</v>
      </c>
      <c r="C149" s="3" t="s">
        <v>60</v>
      </c>
      <c r="D149" s="10">
        <v>6</v>
      </c>
      <c r="E149" s="79"/>
      <c r="F149" s="4">
        <v>160</v>
      </c>
      <c r="G149" s="131" t="e">
        <f t="shared" si="28"/>
        <v>#DIV/0!</v>
      </c>
      <c r="H149" s="11">
        <f t="shared" si="29"/>
        <v>0</v>
      </c>
      <c r="I149" s="135" t="e">
        <f t="shared" si="30"/>
        <v>#DIV/0!</v>
      </c>
    </row>
    <row r="150" spans="1:9" x14ac:dyDescent="0.25">
      <c r="A150" s="3">
        <v>9</v>
      </c>
      <c r="B150" s="3" t="s">
        <v>43</v>
      </c>
      <c r="C150" s="3" t="s">
        <v>60</v>
      </c>
      <c r="D150" s="10">
        <v>0.8</v>
      </c>
      <c r="E150" s="79"/>
      <c r="F150" s="4">
        <v>160</v>
      </c>
      <c r="G150" s="131" t="e">
        <f t="shared" si="28"/>
        <v>#DIV/0!</v>
      </c>
      <c r="H150" s="11">
        <f t="shared" si="29"/>
        <v>0</v>
      </c>
      <c r="I150" s="135" t="e">
        <f t="shared" si="30"/>
        <v>#DIV/0!</v>
      </c>
    </row>
    <row r="151" spans="1:9" x14ac:dyDescent="0.25">
      <c r="A151" s="3">
        <v>10</v>
      </c>
      <c r="B151" s="3" t="s">
        <v>44</v>
      </c>
      <c r="C151" s="3" t="s">
        <v>60</v>
      </c>
      <c r="D151" s="10">
        <v>1.6</v>
      </c>
      <c r="E151" s="79"/>
      <c r="F151" s="4">
        <v>160</v>
      </c>
      <c r="G151" s="131" t="e">
        <f t="shared" si="28"/>
        <v>#DIV/0!</v>
      </c>
      <c r="H151" s="11">
        <f t="shared" si="29"/>
        <v>0</v>
      </c>
      <c r="I151" s="135" t="e">
        <f t="shared" si="30"/>
        <v>#DIV/0!</v>
      </c>
    </row>
    <row r="152" spans="1:9" x14ac:dyDescent="0.25">
      <c r="A152" s="3">
        <v>11</v>
      </c>
      <c r="B152" s="3" t="s">
        <v>45</v>
      </c>
      <c r="C152" s="3" t="s">
        <v>60</v>
      </c>
      <c r="D152" s="10">
        <v>24.09</v>
      </c>
      <c r="E152" s="79"/>
      <c r="F152" s="4">
        <v>160</v>
      </c>
      <c r="G152" s="131" t="e">
        <f t="shared" si="28"/>
        <v>#DIV/0!</v>
      </c>
      <c r="H152" s="11">
        <f t="shared" si="29"/>
        <v>0</v>
      </c>
      <c r="I152" s="135" t="e">
        <f t="shared" si="30"/>
        <v>#DIV/0!</v>
      </c>
    </row>
    <row r="153" spans="1:9" x14ac:dyDescent="0.25">
      <c r="A153" s="3">
        <v>12</v>
      </c>
      <c r="B153" s="3" t="s">
        <v>46</v>
      </c>
      <c r="C153" s="3" t="s">
        <v>60</v>
      </c>
      <c r="D153" s="10">
        <v>15.7</v>
      </c>
      <c r="E153" s="79"/>
      <c r="F153" s="4">
        <v>160</v>
      </c>
      <c r="G153" s="131" t="e">
        <f t="shared" si="28"/>
        <v>#DIV/0!</v>
      </c>
      <c r="H153" s="11">
        <f>$I$1</f>
        <v>0</v>
      </c>
      <c r="I153" s="135" t="e">
        <f t="shared" si="30"/>
        <v>#DIV/0!</v>
      </c>
    </row>
    <row r="154" spans="1:9" x14ac:dyDescent="0.25">
      <c r="A154" s="3">
        <v>13</v>
      </c>
      <c r="B154" s="3" t="s">
        <v>47</v>
      </c>
      <c r="C154" s="3" t="s">
        <v>60</v>
      </c>
      <c r="D154" s="10">
        <v>1.6</v>
      </c>
      <c r="E154" s="79"/>
      <c r="F154" s="4">
        <v>160</v>
      </c>
      <c r="G154" s="131" t="e">
        <f t="shared" si="28"/>
        <v>#DIV/0!</v>
      </c>
      <c r="H154" s="11">
        <f>$I$1</f>
        <v>0</v>
      </c>
      <c r="I154" s="135" t="e">
        <f t="shared" si="30"/>
        <v>#DIV/0!</v>
      </c>
    </row>
    <row r="155" spans="1:9" ht="15.75" thickBot="1" x14ac:dyDescent="0.3">
      <c r="A155" s="3">
        <v>14</v>
      </c>
      <c r="B155" s="3" t="s">
        <v>165</v>
      </c>
      <c r="C155" s="3"/>
      <c r="D155" s="61">
        <v>1</v>
      </c>
      <c r="E155" s="129"/>
      <c r="F155" s="4">
        <v>40</v>
      </c>
      <c r="G155" s="131" t="e">
        <f t="shared" si="28"/>
        <v>#DIV/0!</v>
      </c>
      <c r="H155" s="62">
        <f>$I$1</f>
        <v>0</v>
      </c>
      <c r="I155" s="130" t="e">
        <f>G155*H155</f>
        <v>#DIV/0!</v>
      </c>
    </row>
    <row r="156" spans="1:9" ht="15.75" thickBot="1" x14ac:dyDescent="0.3">
      <c r="A156" s="36"/>
      <c r="B156" s="37" t="s">
        <v>83</v>
      </c>
      <c r="C156" s="36"/>
      <c r="D156" s="38">
        <f>SUM(D142:D154)</f>
        <v>441.32</v>
      </c>
      <c r="E156" s="33"/>
      <c r="F156" s="34"/>
      <c r="G156" s="136" t="e">
        <f>SUM(G142:G154)</f>
        <v>#DIV/0!</v>
      </c>
      <c r="H156" s="13"/>
      <c r="I156" s="136" t="e">
        <f>SUM(I142:I155)</f>
        <v>#DIV/0!</v>
      </c>
    </row>
    <row r="157" spans="1:9" ht="15.75" x14ac:dyDescent="0.25">
      <c r="A157" s="146" t="s">
        <v>151</v>
      </c>
      <c r="B157" s="146"/>
      <c r="C157" s="146"/>
      <c r="D157" s="31"/>
      <c r="E157" s="35"/>
      <c r="G157" s="144"/>
      <c r="H157" s="8"/>
      <c r="I157" s="134"/>
    </row>
    <row r="158" spans="1:9" x14ac:dyDescent="0.25">
      <c r="A158" s="3">
        <v>1</v>
      </c>
      <c r="B158" s="3" t="s">
        <v>32</v>
      </c>
      <c r="C158" s="3" t="s">
        <v>84</v>
      </c>
      <c r="D158" s="10">
        <v>45</v>
      </c>
      <c r="E158" s="79"/>
      <c r="F158" s="4">
        <v>200</v>
      </c>
      <c r="G158" s="131" t="e">
        <f t="shared" ref="G158:G171" si="31">D158/E158*F158</f>
        <v>#DIV/0!</v>
      </c>
      <c r="H158" s="11">
        <f t="shared" ref="H158:H168" si="32">$I$1</f>
        <v>0</v>
      </c>
      <c r="I158" s="135" t="e">
        <f t="shared" ref="I158:I170" si="33">G158*H158</f>
        <v>#DIV/0!</v>
      </c>
    </row>
    <row r="159" spans="1:9" x14ac:dyDescent="0.25">
      <c r="A159" s="3">
        <v>2</v>
      </c>
      <c r="B159" s="3" t="s">
        <v>85</v>
      </c>
      <c r="C159" s="3" t="s">
        <v>68</v>
      </c>
      <c r="D159" s="10">
        <v>1.6</v>
      </c>
      <c r="E159" s="79"/>
      <c r="F159" s="4">
        <v>200</v>
      </c>
      <c r="G159" s="131" t="e">
        <f t="shared" si="31"/>
        <v>#DIV/0!</v>
      </c>
      <c r="H159" s="11">
        <f t="shared" si="32"/>
        <v>0</v>
      </c>
      <c r="I159" s="135" t="e">
        <f t="shared" si="33"/>
        <v>#DIV/0!</v>
      </c>
    </row>
    <row r="160" spans="1:9" x14ac:dyDescent="0.25">
      <c r="A160" s="3">
        <v>3</v>
      </c>
      <c r="B160" s="3" t="s">
        <v>34</v>
      </c>
      <c r="C160" s="3" t="s">
        <v>68</v>
      </c>
      <c r="D160" s="10">
        <v>1.6</v>
      </c>
      <c r="E160" s="79"/>
      <c r="F160" s="4">
        <v>200</v>
      </c>
      <c r="G160" s="131" t="e">
        <f t="shared" si="31"/>
        <v>#DIV/0!</v>
      </c>
      <c r="H160" s="11">
        <f t="shared" si="32"/>
        <v>0</v>
      </c>
      <c r="I160" s="135" t="e">
        <f t="shared" si="33"/>
        <v>#DIV/0!</v>
      </c>
    </row>
    <row r="161" spans="1:9" x14ac:dyDescent="0.25">
      <c r="A161" s="3">
        <v>4</v>
      </c>
      <c r="B161" s="3" t="s">
        <v>36</v>
      </c>
      <c r="C161" s="3" t="s">
        <v>68</v>
      </c>
      <c r="D161" s="10">
        <v>31.8</v>
      </c>
      <c r="E161" s="79"/>
      <c r="F161" s="4">
        <v>200</v>
      </c>
      <c r="G161" s="131" t="e">
        <f t="shared" si="31"/>
        <v>#DIV/0!</v>
      </c>
      <c r="H161" s="11">
        <f t="shared" si="32"/>
        <v>0</v>
      </c>
      <c r="I161" s="135" t="e">
        <f t="shared" si="33"/>
        <v>#DIV/0!</v>
      </c>
    </row>
    <row r="162" spans="1:9" x14ac:dyDescent="0.25">
      <c r="A162" s="3">
        <v>5</v>
      </c>
      <c r="B162" s="3" t="s">
        <v>38</v>
      </c>
      <c r="C162" s="3" t="s">
        <v>68</v>
      </c>
      <c r="D162" s="10">
        <v>14.7</v>
      </c>
      <c r="E162" s="79"/>
      <c r="F162" s="4">
        <v>200</v>
      </c>
      <c r="G162" s="131" t="e">
        <f t="shared" si="31"/>
        <v>#DIV/0!</v>
      </c>
      <c r="H162" s="11">
        <f t="shared" si="32"/>
        <v>0</v>
      </c>
      <c r="I162" s="135" t="e">
        <f t="shared" si="33"/>
        <v>#DIV/0!</v>
      </c>
    </row>
    <row r="163" spans="1:9" x14ac:dyDescent="0.25">
      <c r="A163" s="3">
        <v>6</v>
      </c>
      <c r="B163" s="3" t="s">
        <v>39</v>
      </c>
      <c r="C163" s="3" t="s">
        <v>86</v>
      </c>
      <c r="D163" s="10">
        <v>252.05</v>
      </c>
      <c r="E163" s="79"/>
      <c r="F163" s="4">
        <v>200</v>
      </c>
      <c r="G163" s="131" t="e">
        <f t="shared" si="31"/>
        <v>#DIV/0!</v>
      </c>
      <c r="H163" s="11">
        <f t="shared" si="32"/>
        <v>0</v>
      </c>
      <c r="I163" s="135" t="e">
        <f t="shared" si="33"/>
        <v>#DIV/0!</v>
      </c>
    </row>
    <row r="164" spans="1:9" x14ac:dyDescent="0.25">
      <c r="A164" s="3">
        <v>7</v>
      </c>
      <c r="B164" s="3" t="s">
        <v>41</v>
      </c>
      <c r="C164" s="3" t="s">
        <v>86</v>
      </c>
      <c r="D164" s="10">
        <v>32</v>
      </c>
      <c r="E164" s="79"/>
      <c r="F164" s="4">
        <v>200</v>
      </c>
      <c r="G164" s="131" t="e">
        <f t="shared" si="31"/>
        <v>#DIV/0!</v>
      </c>
      <c r="H164" s="11">
        <f t="shared" si="32"/>
        <v>0</v>
      </c>
      <c r="I164" s="135" t="e">
        <f t="shared" si="33"/>
        <v>#DIV/0!</v>
      </c>
    </row>
    <row r="165" spans="1:9" x14ac:dyDescent="0.25">
      <c r="A165" s="3">
        <v>8</v>
      </c>
      <c r="B165" s="3" t="s">
        <v>42</v>
      </c>
      <c r="C165" s="3" t="s">
        <v>68</v>
      </c>
      <c r="D165" s="10">
        <v>5.5</v>
      </c>
      <c r="E165" s="79"/>
      <c r="F165" s="4">
        <v>200</v>
      </c>
      <c r="G165" s="131" t="e">
        <f t="shared" si="31"/>
        <v>#DIV/0!</v>
      </c>
      <c r="H165" s="11">
        <f t="shared" si="32"/>
        <v>0</v>
      </c>
      <c r="I165" s="135" t="e">
        <f t="shared" si="33"/>
        <v>#DIV/0!</v>
      </c>
    </row>
    <row r="166" spans="1:9" x14ac:dyDescent="0.25">
      <c r="A166" s="3">
        <v>9</v>
      </c>
      <c r="B166" s="3" t="s">
        <v>43</v>
      </c>
      <c r="C166" s="3" t="s">
        <v>68</v>
      </c>
      <c r="D166" s="10">
        <v>1.4</v>
      </c>
      <c r="E166" s="79"/>
      <c r="F166" s="4">
        <v>200</v>
      </c>
      <c r="G166" s="131" t="e">
        <f t="shared" si="31"/>
        <v>#DIV/0!</v>
      </c>
      <c r="H166" s="11">
        <f t="shared" si="32"/>
        <v>0</v>
      </c>
      <c r="I166" s="135" t="e">
        <f t="shared" si="33"/>
        <v>#DIV/0!</v>
      </c>
    </row>
    <row r="167" spans="1:9" x14ac:dyDescent="0.25">
      <c r="A167" s="3">
        <v>10</v>
      </c>
      <c r="B167" s="3" t="s">
        <v>44</v>
      </c>
      <c r="C167" s="3" t="s">
        <v>68</v>
      </c>
      <c r="D167" s="10">
        <v>2.5</v>
      </c>
      <c r="E167" s="79"/>
      <c r="F167" s="4">
        <v>200</v>
      </c>
      <c r="G167" s="131" t="e">
        <f t="shared" si="31"/>
        <v>#DIV/0!</v>
      </c>
      <c r="H167" s="11">
        <f t="shared" si="32"/>
        <v>0</v>
      </c>
      <c r="I167" s="135" t="e">
        <f t="shared" si="33"/>
        <v>#DIV/0!</v>
      </c>
    </row>
    <row r="168" spans="1:9" x14ac:dyDescent="0.25">
      <c r="A168" s="3">
        <v>11</v>
      </c>
      <c r="B168" s="3" t="s">
        <v>45</v>
      </c>
      <c r="C168" s="3" t="s">
        <v>68</v>
      </c>
      <c r="D168" s="10">
        <v>31.04</v>
      </c>
      <c r="E168" s="79"/>
      <c r="F168" s="4">
        <v>200</v>
      </c>
      <c r="G168" s="131" t="e">
        <f t="shared" si="31"/>
        <v>#DIV/0!</v>
      </c>
      <c r="H168" s="11">
        <f t="shared" si="32"/>
        <v>0</v>
      </c>
      <c r="I168" s="135" t="e">
        <f t="shared" si="33"/>
        <v>#DIV/0!</v>
      </c>
    </row>
    <row r="169" spans="1:9" x14ac:dyDescent="0.25">
      <c r="A169" s="3">
        <v>12</v>
      </c>
      <c r="B169" s="3" t="s">
        <v>46</v>
      </c>
      <c r="C169" s="3" t="s">
        <v>68</v>
      </c>
      <c r="D169" s="10">
        <v>15.7</v>
      </c>
      <c r="E169" s="79"/>
      <c r="F169" s="4">
        <v>200</v>
      </c>
      <c r="G169" s="131" t="e">
        <f t="shared" si="31"/>
        <v>#DIV/0!</v>
      </c>
      <c r="H169" s="11">
        <f>$I$1</f>
        <v>0</v>
      </c>
      <c r="I169" s="135" t="e">
        <f t="shared" si="33"/>
        <v>#DIV/0!</v>
      </c>
    </row>
    <row r="170" spans="1:9" x14ac:dyDescent="0.25">
      <c r="A170" s="3">
        <v>13</v>
      </c>
      <c r="B170" s="3" t="s">
        <v>47</v>
      </c>
      <c r="C170" s="3" t="s">
        <v>68</v>
      </c>
      <c r="D170" s="10">
        <v>1.6</v>
      </c>
      <c r="E170" s="79"/>
      <c r="F170" s="4">
        <v>200</v>
      </c>
      <c r="G170" s="131" t="e">
        <f t="shared" si="31"/>
        <v>#DIV/0!</v>
      </c>
      <c r="H170" s="11">
        <f>$I$1</f>
        <v>0</v>
      </c>
      <c r="I170" s="135" t="e">
        <f t="shared" si="33"/>
        <v>#DIV/0!</v>
      </c>
    </row>
    <row r="171" spans="1:9" ht="15.75" thickBot="1" x14ac:dyDescent="0.3">
      <c r="A171" s="3">
        <v>14</v>
      </c>
      <c r="B171" s="3" t="s">
        <v>165</v>
      </c>
      <c r="C171" s="3"/>
      <c r="D171" s="61">
        <v>1</v>
      </c>
      <c r="E171" s="129"/>
      <c r="F171" s="4">
        <v>40</v>
      </c>
      <c r="G171" s="131" t="e">
        <f t="shared" si="31"/>
        <v>#DIV/0!</v>
      </c>
      <c r="H171" s="62">
        <f>$I$1</f>
        <v>0</v>
      </c>
      <c r="I171" s="130" t="e">
        <f>G171*H171</f>
        <v>#DIV/0!</v>
      </c>
    </row>
    <row r="172" spans="1:9" ht="15.75" thickBot="1" x14ac:dyDescent="0.3">
      <c r="A172" s="36"/>
      <c r="B172" s="37" t="s">
        <v>87</v>
      </c>
      <c r="C172" s="36"/>
      <c r="D172" s="38">
        <f>SUM(D158:D170)</f>
        <v>436.49</v>
      </c>
      <c r="E172" s="33"/>
      <c r="F172" s="34"/>
      <c r="G172" s="136" t="e">
        <f>SUM(G158:G170)</f>
        <v>#DIV/0!</v>
      </c>
      <c r="H172" s="13"/>
      <c r="I172" s="136" t="e">
        <f>SUM(I158:I171)</f>
        <v>#DIV/0!</v>
      </c>
    </row>
    <row r="173" spans="1:9" ht="15.75" x14ac:dyDescent="0.25">
      <c r="A173" s="146" t="s">
        <v>88</v>
      </c>
      <c r="B173" s="146"/>
      <c r="C173" s="146"/>
      <c r="D173" s="31"/>
      <c r="E173" s="35"/>
      <c r="G173" s="144"/>
      <c r="H173" s="8"/>
      <c r="I173" s="134"/>
    </row>
    <row r="174" spans="1:9" x14ac:dyDescent="0.25">
      <c r="A174" s="3">
        <v>1</v>
      </c>
      <c r="B174" s="3" t="s">
        <v>32</v>
      </c>
      <c r="C174" s="3" t="s">
        <v>68</v>
      </c>
      <c r="D174" s="10">
        <v>26.08</v>
      </c>
      <c r="E174" s="79"/>
      <c r="F174" s="4">
        <v>200</v>
      </c>
      <c r="G174" s="131" t="e">
        <f t="shared" ref="G174:G187" si="34">D174/E174*F174</f>
        <v>#DIV/0!</v>
      </c>
      <c r="H174" s="11">
        <f t="shared" ref="H174:H184" si="35">$I$1</f>
        <v>0</v>
      </c>
      <c r="I174" s="135" t="e">
        <f t="shared" ref="I174:I186" si="36">G174*H174</f>
        <v>#DIV/0!</v>
      </c>
    </row>
    <row r="175" spans="1:9" x14ac:dyDescent="0.25">
      <c r="A175" s="3">
        <v>2</v>
      </c>
      <c r="B175" s="3" t="s">
        <v>85</v>
      </c>
      <c r="C175" s="3" t="s">
        <v>89</v>
      </c>
      <c r="D175" s="10">
        <v>2.5</v>
      </c>
      <c r="E175" s="79"/>
      <c r="F175" s="4">
        <v>200</v>
      </c>
      <c r="G175" s="131" t="e">
        <f t="shared" si="34"/>
        <v>#DIV/0!</v>
      </c>
      <c r="H175" s="11">
        <f t="shared" si="35"/>
        <v>0</v>
      </c>
      <c r="I175" s="135" t="e">
        <f t="shared" si="36"/>
        <v>#DIV/0!</v>
      </c>
    </row>
    <row r="176" spans="1:9" x14ac:dyDescent="0.25">
      <c r="A176" s="3">
        <v>3</v>
      </c>
      <c r="B176" s="3" t="s">
        <v>34</v>
      </c>
      <c r="C176" s="3" t="s">
        <v>89</v>
      </c>
      <c r="D176" s="10">
        <v>1.2</v>
      </c>
      <c r="E176" s="79"/>
      <c r="F176" s="4">
        <v>200</v>
      </c>
      <c r="G176" s="131" t="e">
        <f t="shared" si="34"/>
        <v>#DIV/0!</v>
      </c>
      <c r="H176" s="11">
        <f t="shared" si="35"/>
        <v>0</v>
      </c>
      <c r="I176" s="135" t="e">
        <f t="shared" si="36"/>
        <v>#DIV/0!</v>
      </c>
    </row>
    <row r="177" spans="1:9" x14ac:dyDescent="0.25">
      <c r="A177" s="3">
        <v>4</v>
      </c>
      <c r="B177" s="3" t="s">
        <v>36</v>
      </c>
      <c r="C177" s="3" t="s">
        <v>89</v>
      </c>
      <c r="D177" s="10">
        <v>24.9</v>
      </c>
      <c r="E177" s="79"/>
      <c r="F177" s="4">
        <v>200</v>
      </c>
      <c r="G177" s="131" t="e">
        <f t="shared" si="34"/>
        <v>#DIV/0!</v>
      </c>
      <c r="H177" s="11">
        <f t="shared" si="35"/>
        <v>0</v>
      </c>
      <c r="I177" s="135" t="e">
        <f t="shared" si="36"/>
        <v>#DIV/0!</v>
      </c>
    </row>
    <row r="178" spans="1:9" x14ac:dyDescent="0.25">
      <c r="A178" s="3">
        <v>5</v>
      </c>
      <c r="B178" s="3" t="s">
        <v>38</v>
      </c>
      <c r="C178" s="3" t="s">
        <v>90</v>
      </c>
      <c r="D178" s="10">
        <v>8.8000000000000007</v>
      </c>
      <c r="E178" s="79"/>
      <c r="F178" s="4">
        <v>200</v>
      </c>
      <c r="G178" s="131" t="e">
        <f t="shared" si="34"/>
        <v>#DIV/0!</v>
      </c>
      <c r="H178" s="11">
        <f t="shared" si="35"/>
        <v>0</v>
      </c>
      <c r="I178" s="135" t="e">
        <f t="shared" si="36"/>
        <v>#DIV/0!</v>
      </c>
    </row>
    <row r="179" spans="1:9" x14ac:dyDescent="0.25">
      <c r="A179" s="3">
        <v>6</v>
      </c>
      <c r="B179" s="3" t="s">
        <v>39</v>
      </c>
      <c r="C179" s="3" t="s">
        <v>40</v>
      </c>
      <c r="D179" s="10">
        <v>243</v>
      </c>
      <c r="E179" s="79"/>
      <c r="F179" s="4">
        <v>200</v>
      </c>
      <c r="G179" s="131" t="e">
        <f t="shared" si="34"/>
        <v>#DIV/0!</v>
      </c>
      <c r="H179" s="11">
        <f t="shared" si="35"/>
        <v>0</v>
      </c>
      <c r="I179" s="135" t="e">
        <f t="shared" si="36"/>
        <v>#DIV/0!</v>
      </c>
    </row>
    <row r="180" spans="1:9" x14ac:dyDescent="0.25">
      <c r="A180" s="3">
        <v>7</v>
      </c>
      <c r="B180" s="3" t="s">
        <v>41</v>
      </c>
      <c r="C180" s="3" t="s">
        <v>40</v>
      </c>
      <c r="D180" s="10">
        <v>45</v>
      </c>
      <c r="E180" s="79"/>
      <c r="F180" s="4">
        <v>200</v>
      </c>
      <c r="G180" s="131" t="e">
        <f t="shared" si="34"/>
        <v>#DIV/0!</v>
      </c>
      <c r="H180" s="11">
        <f t="shared" si="35"/>
        <v>0</v>
      </c>
      <c r="I180" s="135" t="e">
        <f t="shared" si="36"/>
        <v>#DIV/0!</v>
      </c>
    </row>
    <row r="181" spans="1:9" x14ac:dyDescent="0.25">
      <c r="A181" s="3">
        <v>8</v>
      </c>
      <c r="B181" s="3" t="s">
        <v>42</v>
      </c>
      <c r="C181" s="3" t="s">
        <v>89</v>
      </c>
      <c r="D181" s="10">
        <v>6</v>
      </c>
      <c r="E181" s="79"/>
      <c r="F181" s="4">
        <v>200</v>
      </c>
      <c r="G181" s="131" t="e">
        <f t="shared" si="34"/>
        <v>#DIV/0!</v>
      </c>
      <c r="H181" s="11">
        <f t="shared" si="35"/>
        <v>0</v>
      </c>
      <c r="I181" s="135" t="e">
        <f t="shared" si="36"/>
        <v>#DIV/0!</v>
      </c>
    </row>
    <row r="182" spans="1:9" x14ac:dyDescent="0.25">
      <c r="A182" s="3">
        <v>9</v>
      </c>
      <c r="B182" s="3" t="s">
        <v>43</v>
      </c>
      <c r="C182" s="3" t="s">
        <v>89</v>
      </c>
      <c r="D182" s="10">
        <v>0.8</v>
      </c>
      <c r="E182" s="79"/>
      <c r="F182" s="4">
        <v>200</v>
      </c>
      <c r="G182" s="131" t="e">
        <f t="shared" si="34"/>
        <v>#DIV/0!</v>
      </c>
      <c r="H182" s="11">
        <f t="shared" si="35"/>
        <v>0</v>
      </c>
      <c r="I182" s="135" t="e">
        <f t="shared" si="36"/>
        <v>#DIV/0!</v>
      </c>
    </row>
    <row r="183" spans="1:9" x14ac:dyDescent="0.25">
      <c r="A183" s="3">
        <v>10</v>
      </c>
      <c r="B183" s="3" t="s">
        <v>91</v>
      </c>
      <c r="C183" s="3" t="s">
        <v>90</v>
      </c>
      <c r="D183" s="10">
        <v>1.6</v>
      </c>
      <c r="E183" s="79"/>
      <c r="F183" s="4">
        <v>200</v>
      </c>
      <c r="G183" s="131" t="e">
        <f t="shared" si="34"/>
        <v>#DIV/0!</v>
      </c>
      <c r="H183" s="11">
        <f t="shared" si="35"/>
        <v>0</v>
      </c>
      <c r="I183" s="135" t="e">
        <f t="shared" si="36"/>
        <v>#DIV/0!</v>
      </c>
    </row>
    <row r="184" spans="1:9" x14ac:dyDescent="0.25">
      <c r="A184" s="3">
        <v>11</v>
      </c>
      <c r="B184" s="3" t="s">
        <v>45</v>
      </c>
      <c r="C184" s="3" t="s">
        <v>89</v>
      </c>
      <c r="D184" s="10">
        <v>24.09</v>
      </c>
      <c r="E184" s="79"/>
      <c r="F184" s="4">
        <v>200</v>
      </c>
      <c r="G184" s="131" t="e">
        <f t="shared" si="34"/>
        <v>#DIV/0!</v>
      </c>
      <c r="H184" s="11">
        <f t="shared" si="35"/>
        <v>0</v>
      </c>
      <c r="I184" s="135" t="e">
        <f t="shared" si="36"/>
        <v>#DIV/0!</v>
      </c>
    </row>
    <row r="185" spans="1:9" x14ac:dyDescent="0.25">
      <c r="A185" s="3">
        <v>12</v>
      </c>
      <c r="B185" s="3" t="s">
        <v>46</v>
      </c>
      <c r="C185" s="3" t="s">
        <v>89</v>
      </c>
      <c r="D185" s="10">
        <v>8.8000000000000007</v>
      </c>
      <c r="E185" s="79"/>
      <c r="F185" s="4">
        <v>200</v>
      </c>
      <c r="G185" s="131" t="e">
        <f t="shared" si="34"/>
        <v>#DIV/0!</v>
      </c>
      <c r="H185" s="11">
        <f>$I$1</f>
        <v>0</v>
      </c>
      <c r="I185" s="135" t="e">
        <f t="shared" si="36"/>
        <v>#DIV/0!</v>
      </c>
    </row>
    <row r="186" spans="1:9" x14ac:dyDescent="0.25">
      <c r="A186" s="3">
        <v>13</v>
      </c>
      <c r="B186" s="3" t="s">
        <v>47</v>
      </c>
      <c r="C186" s="3" t="s">
        <v>90</v>
      </c>
      <c r="D186" s="10">
        <v>1.2</v>
      </c>
      <c r="E186" s="79"/>
      <c r="F186" s="4">
        <v>200</v>
      </c>
      <c r="G186" s="131" t="e">
        <f t="shared" si="34"/>
        <v>#DIV/0!</v>
      </c>
      <c r="H186" s="11">
        <f>$I$1</f>
        <v>0</v>
      </c>
      <c r="I186" s="135" t="e">
        <f t="shared" si="36"/>
        <v>#DIV/0!</v>
      </c>
    </row>
    <row r="187" spans="1:9" ht="15.75" thickBot="1" x14ac:dyDescent="0.3">
      <c r="A187" s="3">
        <v>14</v>
      </c>
      <c r="B187" s="3" t="s">
        <v>165</v>
      </c>
      <c r="C187" s="3"/>
      <c r="D187" s="61">
        <v>1</v>
      </c>
      <c r="E187" s="129"/>
      <c r="F187" s="4">
        <v>40</v>
      </c>
      <c r="G187" s="131" t="e">
        <f t="shared" si="34"/>
        <v>#DIV/0!</v>
      </c>
      <c r="H187" s="62">
        <f>$I$1</f>
        <v>0</v>
      </c>
      <c r="I187" s="130" t="e">
        <f>G187*H187</f>
        <v>#DIV/0!</v>
      </c>
    </row>
    <row r="188" spans="1:9" ht="15.75" thickBot="1" x14ac:dyDescent="0.3">
      <c r="A188" s="36"/>
      <c r="B188" s="37" t="s">
        <v>92</v>
      </c>
      <c r="C188" s="36"/>
      <c r="D188" s="38">
        <f>SUM(D174:D186)</f>
        <v>393.97</v>
      </c>
      <c r="E188" s="33"/>
      <c r="F188" s="34"/>
      <c r="G188" s="136" t="e">
        <f>SUM(G174:G186)</f>
        <v>#DIV/0!</v>
      </c>
      <c r="H188" s="13"/>
      <c r="I188" s="136" t="e">
        <f>SUM(I174:I187)</f>
        <v>#DIV/0!</v>
      </c>
    </row>
    <row r="189" spans="1:9" ht="15.75" x14ac:dyDescent="0.25">
      <c r="A189" s="146" t="s">
        <v>93</v>
      </c>
      <c r="B189" s="146"/>
      <c r="C189" s="146"/>
      <c r="D189" s="31"/>
      <c r="E189" s="35"/>
      <c r="G189" s="144"/>
      <c r="H189" s="8"/>
      <c r="I189" s="134"/>
    </row>
    <row r="190" spans="1:9" x14ac:dyDescent="0.25">
      <c r="A190" s="3">
        <v>1</v>
      </c>
      <c r="B190" s="3" t="s">
        <v>94</v>
      </c>
      <c r="C190" s="3" t="s">
        <v>95</v>
      </c>
      <c r="D190" s="10">
        <v>43</v>
      </c>
      <c r="E190" s="79"/>
      <c r="F190" s="4">
        <v>160</v>
      </c>
      <c r="G190" s="131" t="e">
        <f t="shared" ref="G190:G200" si="37">D190/E190*F190</f>
        <v>#DIV/0!</v>
      </c>
      <c r="H190" s="11">
        <f t="shared" ref="H190:H199" si="38">$I$1</f>
        <v>0</v>
      </c>
      <c r="I190" s="135" t="e">
        <f t="shared" ref="I190:I199" si="39">G190*H190</f>
        <v>#DIV/0!</v>
      </c>
    </row>
    <row r="191" spans="1:9" x14ac:dyDescent="0.25">
      <c r="A191" s="3">
        <v>2</v>
      </c>
      <c r="B191" s="3" t="s">
        <v>96</v>
      </c>
      <c r="C191" s="3" t="s">
        <v>37</v>
      </c>
      <c r="D191" s="10">
        <v>1.2</v>
      </c>
      <c r="E191" s="79"/>
      <c r="F191" s="4">
        <v>160</v>
      </c>
      <c r="G191" s="131" t="e">
        <f t="shared" si="37"/>
        <v>#DIV/0!</v>
      </c>
      <c r="H191" s="11">
        <f t="shared" si="38"/>
        <v>0</v>
      </c>
      <c r="I191" s="135" t="e">
        <f t="shared" si="39"/>
        <v>#DIV/0!</v>
      </c>
    </row>
    <row r="192" spans="1:9" x14ac:dyDescent="0.25">
      <c r="A192" s="3">
        <v>3</v>
      </c>
      <c r="B192" s="3" t="s">
        <v>36</v>
      </c>
      <c r="C192" s="3" t="s">
        <v>37</v>
      </c>
      <c r="D192" s="10">
        <v>18</v>
      </c>
      <c r="E192" s="79"/>
      <c r="F192" s="4">
        <v>160</v>
      </c>
      <c r="G192" s="131" t="e">
        <f t="shared" si="37"/>
        <v>#DIV/0!</v>
      </c>
      <c r="H192" s="11">
        <f t="shared" si="38"/>
        <v>0</v>
      </c>
      <c r="I192" s="135" t="e">
        <f t="shared" si="39"/>
        <v>#DIV/0!</v>
      </c>
    </row>
    <row r="193" spans="1:9" x14ac:dyDescent="0.25">
      <c r="A193" s="3">
        <v>4</v>
      </c>
      <c r="B193" s="3" t="s">
        <v>38</v>
      </c>
      <c r="C193" s="3" t="s">
        <v>37</v>
      </c>
      <c r="D193" s="10">
        <v>16</v>
      </c>
      <c r="E193" s="79"/>
      <c r="F193" s="4">
        <v>160</v>
      </c>
      <c r="G193" s="131" t="e">
        <f t="shared" si="37"/>
        <v>#DIV/0!</v>
      </c>
      <c r="H193" s="11">
        <f t="shared" si="38"/>
        <v>0</v>
      </c>
      <c r="I193" s="135" t="e">
        <f t="shared" si="39"/>
        <v>#DIV/0!</v>
      </c>
    </row>
    <row r="194" spans="1:9" x14ac:dyDescent="0.25">
      <c r="A194" s="3">
        <v>5</v>
      </c>
      <c r="B194" s="3" t="s">
        <v>39</v>
      </c>
      <c r="C194" s="3" t="s">
        <v>40</v>
      </c>
      <c r="D194" s="10">
        <v>247</v>
      </c>
      <c r="E194" s="79"/>
      <c r="F194" s="4">
        <v>160</v>
      </c>
      <c r="G194" s="131" t="e">
        <f t="shared" si="37"/>
        <v>#DIV/0!</v>
      </c>
      <c r="H194" s="11">
        <f t="shared" si="38"/>
        <v>0</v>
      </c>
      <c r="I194" s="135" t="e">
        <f t="shared" si="39"/>
        <v>#DIV/0!</v>
      </c>
    </row>
    <row r="195" spans="1:9" x14ac:dyDescent="0.25">
      <c r="A195" s="3">
        <v>6</v>
      </c>
      <c r="B195" s="3" t="s">
        <v>41</v>
      </c>
      <c r="C195" s="3" t="s">
        <v>40</v>
      </c>
      <c r="D195" s="10">
        <v>36</v>
      </c>
      <c r="E195" s="79"/>
      <c r="F195" s="4">
        <v>160</v>
      </c>
      <c r="G195" s="131" t="e">
        <f t="shared" si="37"/>
        <v>#DIV/0!</v>
      </c>
      <c r="H195" s="11">
        <f t="shared" si="38"/>
        <v>0</v>
      </c>
      <c r="I195" s="135" t="e">
        <f t="shared" si="39"/>
        <v>#DIV/0!</v>
      </c>
    </row>
    <row r="196" spans="1:9" x14ac:dyDescent="0.25">
      <c r="A196" s="3">
        <v>7</v>
      </c>
      <c r="B196" s="3" t="s">
        <v>42</v>
      </c>
      <c r="C196" s="3" t="s">
        <v>97</v>
      </c>
      <c r="D196" s="10">
        <v>7</v>
      </c>
      <c r="E196" s="79"/>
      <c r="F196" s="4">
        <v>160</v>
      </c>
      <c r="G196" s="131" t="e">
        <f t="shared" si="37"/>
        <v>#DIV/0!</v>
      </c>
      <c r="H196" s="11">
        <f t="shared" si="38"/>
        <v>0</v>
      </c>
      <c r="I196" s="135" t="e">
        <f t="shared" si="39"/>
        <v>#DIV/0!</v>
      </c>
    </row>
    <row r="197" spans="1:9" x14ac:dyDescent="0.25">
      <c r="A197" s="3">
        <v>8</v>
      </c>
      <c r="B197" s="3" t="s">
        <v>45</v>
      </c>
      <c r="C197" s="3" t="s">
        <v>37</v>
      </c>
      <c r="D197" s="10">
        <v>21</v>
      </c>
      <c r="E197" s="79"/>
      <c r="F197" s="4">
        <v>160</v>
      </c>
      <c r="G197" s="131" t="e">
        <f t="shared" si="37"/>
        <v>#DIV/0!</v>
      </c>
      <c r="H197" s="11">
        <f t="shared" si="38"/>
        <v>0</v>
      </c>
      <c r="I197" s="135" t="e">
        <f t="shared" si="39"/>
        <v>#DIV/0!</v>
      </c>
    </row>
    <row r="198" spans="1:9" x14ac:dyDescent="0.25">
      <c r="A198" s="3">
        <v>9</v>
      </c>
      <c r="B198" s="3" t="s">
        <v>46</v>
      </c>
      <c r="C198" s="3" t="s">
        <v>37</v>
      </c>
      <c r="D198" s="10">
        <v>20</v>
      </c>
      <c r="E198" s="79"/>
      <c r="F198" s="4">
        <v>160</v>
      </c>
      <c r="G198" s="131" t="e">
        <f t="shared" si="37"/>
        <v>#DIV/0!</v>
      </c>
      <c r="H198" s="11">
        <f t="shared" si="38"/>
        <v>0</v>
      </c>
      <c r="I198" s="135" t="e">
        <f t="shared" si="39"/>
        <v>#DIV/0!</v>
      </c>
    </row>
    <row r="199" spans="1:9" x14ac:dyDescent="0.25">
      <c r="A199" s="3">
        <v>10</v>
      </c>
      <c r="B199" s="3" t="s">
        <v>91</v>
      </c>
      <c r="C199" s="3" t="s">
        <v>37</v>
      </c>
      <c r="D199" s="10">
        <v>4</v>
      </c>
      <c r="E199" s="79"/>
      <c r="F199" s="4">
        <v>200</v>
      </c>
      <c r="G199" s="131" t="e">
        <f t="shared" si="37"/>
        <v>#DIV/0!</v>
      </c>
      <c r="H199" s="11">
        <f t="shared" si="38"/>
        <v>0</v>
      </c>
      <c r="I199" s="135" t="e">
        <f t="shared" si="39"/>
        <v>#DIV/0!</v>
      </c>
    </row>
    <row r="200" spans="1:9" ht="15.75" thickBot="1" x14ac:dyDescent="0.3">
      <c r="A200" s="3">
        <v>11</v>
      </c>
      <c r="B200" s="3" t="s">
        <v>165</v>
      </c>
      <c r="C200" s="3"/>
      <c r="D200" s="61">
        <v>1</v>
      </c>
      <c r="E200" s="129"/>
      <c r="F200" s="4">
        <v>40</v>
      </c>
      <c r="G200" s="131" t="e">
        <f t="shared" si="37"/>
        <v>#DIV/0!</v>
      </c>
      <c r="H200" s="62">
        <f>$I$1</f>
        <v>0</v>
      </c>
      <c r="I200" s="130" t="e">
        <f>G200*H200</f>
        <v>#DIV/0!</v>
      </c>
    </row>
    <row r="201" spans="1:9" ht="15.75" thickBot="1" x14ac:dyDescent="0.3">
      <c r="A201" s="36"/>
      <c r="B201" s="37" t="s">
        <v>98</v>
      </c>
      <c r="C201" s="36"/>
      <c r="D201" s="38">
        <f>SUM(D190:D199)</f>
        <v>413.2</v>
      </c>
      <c r="E201" s="33"/>
      <c r="F201" s="34"/>
      <c r="G201" s="136" t="e">
        <f>SUM(G190:G199)</f>
        <v>#DIV/0!</v>
      </c>
      <c r="H201" s="13"/>
      <c r="I201" s="136" t="e">
        <f>SUM(I190:I200)</f>
        <v>#DIV/0!</v>
      </c>
    </row>
    <row r="202" spans="1:9" ht="15.75" x14ac:dyDescent="0.25">
      <c r="A202" s="146" t="s">
        <v>99</v>
      </c>
      <c r="B202" s="146"/>
      <c r="C202" s="146"/>
      <c r="D202" s="31"/>
      <c r="E202" s="35"/>
      <c r="G202" s="144"/>
      <c r="H202" s="8"/>
      <c r="I202" s="134"/>
    </row>
    <row r="203" spans="1:9" x14ac:dyDescent="0.25">
      <c r="A203" s="3">
        <v>1</v>
      </c>
      <c r="B203" s="3" t="s">
        <v>32</v>
      </c>
      <c r="C203" s="3" t="s">
        <v>68</v>
      </c>
      <c r="D203" s="10">
        <v>28</v>
      </c>
      <c r="E203" s="79"/>
      <c r="F203" s="4">
        <v>120</v>
      </c>
      <c r="G203" s="131" t="e">
        <f t="shared" ref="G203:G213" si="40">D203/E203*F203</f>
        <v>#DIV/0!</v>
      </c>
      <c r="H203" s="11">
        <f t="shared" ref="H203:H212" si="41">$I$1</f>
        <v>0</v>
      </c>
      <c r="I203" s="135" t="e">
        <f t="shared" ref="I203:I212" si="42">G203*H203</f>
        <v>#DIV/0!</v>
      </c>
    </row>
    <row r="204" spans="1:9" x14ac:dyDescent="0.25">
      <c r="A204" s="3">
        <v>2</v>
      </c>
      <c r="B204" s="3" t="s">
        <v>96</v>
      </c>
      <c r="C204" s="3" t="s">
        <v>89</v>
      </c>
      <c r="D204" s="10">
        <v>1.2</v>
      </c>
      <c r="E204" s="79"/>
      <c r="F204" s="4">
        <v>120</v>
      </c>
      <c r="G204" s="131" t="e">
        <f t="shared" si="40"/>
        <v>#DIV/0!</v>
      </c>
      <c r="H204" s="11">
        <f t="shared" si="41"/>
        <v>0</v>
      </c>
      <c r="I204" s="135" t="e">
        <f t="shared" si="42"/>
        <v>#DIV/0!</v>
      </c>
    </row>
    <row r="205" spans="1:9" x14ac:dyDescent="0.25">
      <c r="A205" s="3">
        <v>3</v>
      </c>
      <c r="B205" s="3" t="s">
        <v>36</v>
      </c>
      <c r="C205" s="3" t="s">
        <v>89</v>
      </c>
      <c r="D205" s="10">
        <v>27</v>
      </c>
      <c r="E205" s="79"/>
      <c r="F205" s="4">
        <v>120</v>
      </c>
      <c r="G205" s="131" t="e">
        <f t="shared" si="40"/>
        <v>#DIV/0!</v>
      </c>
      <c r="H205" s="11">
        <f t="shared" si="41"/>
        <v>0</v>
      </c>
      <c r="I205" s="135" t="e">
        <f t="shared" si="42"/>
        <v>#DIV/0!</v>
      </c>
    </row>
    <row r="206" spans="1:9" x14ac:dyDescent="0.25">
      <c r="A206" s="3">
        <v>4</v>
      </c>
      <c r="B206" s="3" t="s">
        <v>38</v>
      </c>
      <c r="C206" s="3" t="s">
        <v>90</v>
      </c>
      <c r="D206" s="10">
        <v>18</v>
      </c>
      <c r="E206" s="79"/>
      <c r="F206" s="4">
        <v>120</v>
      </c>
      <c r="G206" s="131" t="e">
        <f t="shared" si="40"/>
        <v>#DIV/0!</v>
      </c>
      <c r="H206" s="11">
        <f t="shared" si="41"/>
        <v>0</v>
      </c>
      <c r="I206" s="135" t="e">
        <f t="shared" si="42"/>
        <v>#DIV/0!</v>
      </c>
    </row>
    <row r="207" spans="1:9" x14ac:dyDescent="0.25">
      <c r="A207" s="3">
        <v>5</v>
      </c>
      <c r="B207" s="3" t="s">
        <v>39</v>
      </c>
      <c r="C207" s="3" t="s">
        <v>40</v>
      </c>
      <c r="D207" s="10">
        <v>278</v>
      </c>
      <c r="E207" s="79"/>
      <c r="F207" s="4">
        <v>120</v>
      </c>
      <c r="G207" s="131" t="e">
        <f t="shared" si="40"/>
        <v>#DIV/0!</v>
      </c>
      <c r="H207" s="11">
        <f t="shared" si="41"/>
        <v>0</v>
      </c>
      <c r="I207" s="135" t="e">
        <f t="shared" si="42"/>
        <v>#DIV/0!</v>
      </c>
    </row>
    <row r="208" spans="1:9" x14ac:dyDescent="0.25">
      <c r="A208" s="3">
        <v>6</v>
      </c>
      <c r="B208" s="3" t="s">
        <v>41</v>
      </c>
      <c r="C208" s="3" t="s">
        <v>40</v>
      </c>
      <c r="D208" s="10">
        <v>33</v>
      </c>
      <c r="E208" s="79"/>
      <c r="F208" s="4">
        <v>120</v>
      </c>
      <c r="G208" s="131" t="e">
        <f t="shared" si="40"/>
        <v>#DIV/0!</v>
      </c>
      <c r="H208" s="11">
        <f t="shared" si="41"/>
        <v>0</v>
      </c>
      <c r="I208" s="135" t="e">
        <f t="shared" si="42"/>
        <v>#DIV/0!</v>
      </c>
    </row>
    <row r="209" spans="1:11" x14ac:dyDescent="0.25">
      <c r="A209" s="3">
        <v>7</v>
      </c>
      <c r="B209" s="3" t="s">
        <v>42</v>
      </c>
      <c r="C209" s="3" t="s">
        <v>89</v>
      </c>
      <c r="D209" s="10">
        <v>5</v>
      </c>
      <c r="E209" s="79"/>
      <c r="F209" s="4">
        <v>120</v>
      </c>
      <c r="G209" s="131" t="e">
        <f t="shared" si="40"/>
        <v>#DIV/0!</v>
      </c>
      <c r="H209" s="11">
        <f t="shared" si="41"/>
        <v>0</v>
      </c>
      <c r="I209" s="135" t="e">
        <f t="shared" si="42"/>
        <v>#DIV/0!</v>
      </c>
    </row>
    <row r="210" spans="1:11" x14ac:dyDescent="0.25">
      <c r="A210" s="3">
        <v>8</v>
      </c>
      <c r="B210" s="3" t="s">
        <v>43</v>
      </c>
      <c r="C210" s="3" t="s">
        <v>89</v>
      </c>
      <c r="D210" s="10">
        <v>2</v>
      </c>
      <c r="E210" s="79"/>
      <c r="F210" s="4">
        <v>120</v>
      </c>
      <c r="G210" s="131" t="e">
        <f t="shared" si="40"/>
        <v>#DIV/0!</v>
      </c>
      <c r="H210" s="11">
        <f t="shared" si="41"/>
        <v>0</v>
      </c>
      <c r="I210" s="135" t="e">
        <f t="shared" si="42"/>
        <v>#DIV/0!</v>
      </c>
    </row>
    <row r="211" spans="1:11" x14ac:dyDescent="0.25">
      <c r="A211" s="3">
        <v>9</v>
      </c>
      <c r="B211" s="3" t="s">
        <v>45</v>
      </c>
      <c r="C211" s="3" t="s">
        <v>89</v>
      </c>
      <c r="D211" s="10">
        <v>19.600000000000001</v>
      </c>
      <c r="E211" s="79"/>
      <c r="F211" s="4">
        <v>120</v>
      </c>
      <c r="G211" s="131" t="e">
        <f t="shared" si="40"/>
        <v>#DIV/0!</v>
      </c>
      <c r="H211" s="11">
        <f t="shared" si="41"/>
        <v>0</v>
      </c>
      <c r="I211" s="135" t="e">
        <f t="shared" si="42"/>
        <v>#DIV/0!</v>
      </c>
    </row>
    <row r="212" spans="1:11" x14ac:dyDescent="0.25">
      <c r="A212" s="3">
        <v>10</v>
      </c>
      <c r="B212" s="3" t="s">
        <v>46</v>
      </c>
      <c r="C212" s="3" t="s">
        <v>89</v>
      </c>
      <c r="D212" s="10">
        <v>16</v>
      </c>
      <c r="E212" s="79"/>
      <c r="F212" s="4">
        <v>120</v>
      </c>
      <c r="G212" s="131" t="e">
        <f t="shared" si="40"/>
        <v>#DIV/0!</v>
      </c>
      <c r="H212" s="11">
        <f t="shared" si="41"/>
        <v>0</v>
      </c>
      <c r="I212" s="135" t="e">
        <f t="shared" si="42"/>
        <v>#DIV/0!</v>
      </c>
    </row>
    <row r="213" spans="1:11" ht="15.75" thickBot="1" x14ac:dyDescent="0.3">
      <c r="A213" s="3">
        <v>11</v>
      </c>
      <c r="B213" s="3" t="s">
        <v>165</v>
      </c>
      <c r="C213" s="3"/>
      <c r="D213" s="61">
        <v>1</v>
      </c>
      <c r="E213" s="129"/>
      <c r="F213" s="4">
        <v>40</v>
      </c>
      <c r="G213" s="131" t="e">
        <f t="shared" si="40"/>
        <v>#DIV/0!</v>
      </c>
      <c r="H213" s="62">
        <f>$I$1</f>
        <v>0</v>
      </c>
      <c r="I213" s="130" t="e">
        <f>G213*H213</f>
        <v>#DIV/0!</v>
      </c>
    </row>
    <row r="214" spans="1:11" ht="15.75" thickBot="1" x14ac:dyDescent="0.3">
      <c r="A214" s="36"/>
      <c r="B214" s="37" t="s">
        <v>100</v>
      </c>
      <c r="C214" s="36"/>
      <c r="D214" s="38">
        <f>SUM(D203:D212)</f>
        <v>427.8</v>
      </c>
      <c r="E214" s="33"/>
      <c r="F214" s="34"/>
      <c r="G214" s="136" t="e">
        <f>SUM(G203:G212)</f>
        <v>#DIV/0!</v>
      </c>
      <c r="H214" s="13"/>
      <c r="I214" s="136" t="e">
        <f>SUM(I203:I213)</f>
        <v>#DIV/0!</v>
      </c>
    </row>
    <row r="215" spans="1:11" ht="15.75" x14ac:dyDescent="0.25">
      <c r="A215" s="146" t="s">
        <v>101</v>
      </c>
      <c r="B215" s="146"/>
      <c r="C215" s="146"/>
      <c r="D215" s="31"/>
      <c r="E215" s="35"/>
      <c r="G215" s="144"/>
      <c r="H215" s="8"/>
      <c r="I215" s="134"/>
    </row>
    <row r="216" spans="1:11" x14ac:dyDescent="0.25">
      <c r="A216" s="3">
        <v>1</v>
      </c>
      <c r="B216" s="3" t="s">
        <v>32</v>
      </c>
      <c r="C216" s="3" t="s">
        <v>68</v>
      </c>
      <c r="D216" s="10">
        <v>28</v>
      </c>
      <c r="E216" s="79"/>
      <c r="F216" s="4">
        <v>120</v>
      </c>
      <c r="G216" s="131" t="e">
        <f t="shared" ref="G216:G224" si="43">D216/E216*F216</f>
        <v>#DIV/0!</v>
      </c>
      <c r="H216" s="11">
        <f t="shared" ref="H216:H223" si="44">$I$1</f>
        <v>0</v>
      </c>
      <c r="I216" s="135" t="e">
        <f t="shared" ref="I216:I223" si="45">G216*H216</f>
        <v>#DIV/0!</v>
      </c>
    </row>
    <row r="217" spans="1:11" x14ac:dyDescent="0.25">
      <c r="A217" s="3">
        <v>2</v>
      </c>
      <c r="B217" s="3" t="s">
        <v>102</v>
      </c>
      <c r="C217" s="3" t="s">
        <v>89</v>
      </c>
      <c r="D217" s="10">
        <v>1.2</v>
      </c>
      <c r="E217" s="79"/>
      <c r="F217" s="4">
        <v>120</v>
      </c>
      <c r="G217" s="131" t="e">
        <f t="shared" si="43"/>
        <v>#DIV/0!</v>
      </c>
      <c r="H217" s="11">
        <f t="shared" si="44"/>
        <v>0</v>
      </c>
      <c r="I217" s="135" t="e">
        <f t="shared" si="45"/>
        <v>#DIV/0!</v>
      </c>
    </row>
    <row r="218" spans="1:11" x14ac:dyDescent="0.25">
      <c r="A218" s="3">
        <v>3</v>
      </c>
      <c r="B218" s="3" t="s">
        <v>36</v>
      </c>
      <c r="C218" s="3" t="s">
        <v>89</v>
      </c>
      <c r="D218" s="10">
        <v>27</v>
      </c>
      <c r="E218" s="79"/>
      <c r="F218" s="4">
        <v>120</v>
      </c>
      <c r="G218" s="131" t="e">
        <f t="shared" si="43"/>
        <v>#DIV/0!</v>
      </c>
      <c r="H218" s="11">
        <f t="shared" si="44"/>
        <v>0</v>
      </c>
      <c r="I218" s="135" t="e">
        <f t="shared" si="45"/>
        <v>#DIV/0!</v>
      </c>
    </row>
    <row r="219" spans="1:11" x14ac:dyDescent="0.25">
      <c r="A219" s="3">
        <v>4</v>
      </c>
      <c r="B219" s="3" t="s">
        <v>38</v>
      </c>
      <c r="C219" s="3" t="s">
        <v>90</v>
      </c>
      <c r="D219" s="10">
        <v>18</v>
      </c>
      <c r="E219" s="79"/>
      <c r="F219" s="4">
        <v>120</v>
      </c>
      <c r="G219" s="131" t="e">
        <f t="shared" si="43"/>
        <v>#DIV/0!</v>
      </c>
      <c r="H219" s="11">
        <f t="shared" si="44"/>
        <v>0</v>
      </c>
      <c r="I219" s="135" t="e">
        <f t="shared" si="45"/>
        <v>#DIV/0!</v>
      </c>
    </row>
    <row r="220" spans="1:11" x14ac:dyDescent="0.25">
      <c r="A220" s="74">
        <v>5</v>
      </c>
      <c r="B220" s="3" t="s">
        <v>39</v>
      </c>
      <c r="C220" s="3" t="s">
        <v>40</v>
      </c>
      <c r="D220" s="10">
        <v>278</v>
      </c>
      <c r="E220" s="79"/>
      <c r="F220" s="4">
        <v>120</v>
      </c>
      <c r="G220" s="131" t="e">
        <f t="shared" si="43"/>
        <v>#DIV/0!</v>
      </c>
      <c r="H220" s="11">
        <f t="shared" si="44"/>
        <v>0</v>
      </c>
      <c r="I220" s="135" t="e">
        <f t="shared" si="45"/>
        <v>#DIV/0!</v>
      </c>
    </row>
    <row r="221" spans="1:11" x14ac:dyDescent="0.25">
      <c r="A221" s="3">
        <v>6</v>
      </c>
      <c r="B221" s="3" t="s">
        <v>41</v>
      </c>
      <c r="C221" s="3" t="s">
        <v>40</v>
      </c>
      <c r="D221" s="10">
        <v>33</v>
      </c>
      <c r="E221" s="79"/>
      <c r="F221" s="4">
        <v>120</v>
      </c>
      <c r="G221" s="131" t="e">
        <f t="shared" si="43"/>
        <v>#DIV/0!</v>
      </c>
      <c r="H221" s="11">
        <f t="shared" si="44"/>
        <v>0</v>
      </c>
      <c r="I221" s="135" t="e">
        <f t="shared" si="45"/>
        <v>#DIV/0!</v>
      </c>
    </row>
    <row r="222" spans="1:11" x14ac:dyDescent="0.25">
      <c r="A222" s="3">
        <v>7</v>
      </c>
      <c r="B222" s="3" t="s">
        <v>45</v>
      </c>
      <c r="C222" s="3" t="s">
        <v>89</v>
      </c>
      <c r="D222" s="10">
        <v>29.6</v>
      </c>
      <c r="E222" s="79"/>
      <c r="F222" s="4">
        <v>120</v>
      </c>
      <c r="G222" s="131" t="e">
        <f t="shared" si="43"/>
        <v>#DIV/0!</v>
      </c>
      <c r="H222" s="11">
        <f t="shared" si="44"/>
        <v>0</v>
      </c>
      <c r="I222" s="135" t="e">
        <f t="shared" si="45"/>
        <v>#DIV/0!</v>
      </c>
    </row>
    <row r="223" spans="1:11" x14ac:dyDescent="0.25">
      <c r="A223" s="3">
        <v>8</v>
      </c>
      <c r="B223" s="3" t="s">
        <v>46</v>
      </c>
      <c r="C223" s="3" t="s">
        <v>89</v>
      </c>
      <c r="D223" s="10">
        <v>16</v>
      </c>
      <c r="E223" s="79"/>
      <c r="F223" s="4">
        <v>120</v>
      </c>
      <c r="G223" s="131" t="e">
        <f t="shared" si="43"/>
        <v>#DIV/0!</v>
      </c>
      <c r="H223" s="11">
        <f t="shared" si="44"/>
        <v>0</v>
      </c>
      <c r="I223" s="135" t="e">
        <f t="shared" si="45"/>
        <v>#DIV/0!</v>
      </c>
      <c r="K223" t="s">
        <v>103</v>
      </c>
    </row>
    <row r="224" spans="1:11" ht="15.75" thickBot="1" x14ac:dyDescent="0.3">
      <c r="A224" s="3">
        <v>9</v>
      </c>
      <c r="B224" s="3" t="s">
        <v>165</v>
      </c>
      <c r="C224" s="3"/>
      <c r="D224" s="61">
        <v>1</v>
      </c>
      <c r="E224" s="129"/>
      <c r="F224" s="4">
        <v>40</v>
      </c>
      <c r="G224" s="131" t="e">
        <f t="shared" si="43"/>
        <v>#DIV/0!</v>
      </c>
      <c r="H224" s="62">
        <f>$I$1</f>
        <v>0</v>
      </c>
      <c r="I224" s="130" t="e">
        <f>G224*H224</f>
        <v>#DIV/0!</v>
      </c>
    </row>
    <row r="225" spans="1:9" ht="15.75" thickBot="1" x14ac:dyDescent="0.3">
      <c r="A225" s="36"/>
      <c r="B225" s="37" t="s">
        <v>100</v>
      </c>
      <c r="C225" s="36"/>
      <c r="D225" s="38">
        <f>SUM(D216:D223)</f>
        <v>430.8</v>
      </c>
      <c r="E225" s="33"/>
      <c r="F225" s="34"/>
      <c r="G225" s="136" t="e">
        <f>SUM(G216:G223)</f>
        <v>#DIV/0!</v>
      </c>
      <c r="H225" s="13"/>
      <c r="I225" s="136" t="e">
        <f>SUM(I216:I224)</f>
        <v>#DIV/0!</v>
      </c>
    </row>
    <row r="226" spans="1:9" x14ac:dyDescent="0.25">
      <c r="A226" s="75"/>
      <c r="B226" s="75" t="s">
        <v>104</v>
      </c>
      <c r="C226" s="75"/>
      <c r="D226" s="76">
        <f>D18+D36+D53+D69+D84+D99+D113+D125+D140+D156+D172+D188+D201+D214+D225</f>
        <v>6694.58</v>
      </c>
      <c r="E226" s="105"/>
      <c r="F226" s="76"/>
      <c r="G226" s="139" t="e">
        <f>G18+G36+G53+G69+G84+G99+G113+G125+G140+G156+G172+G188+G201+G214+G225</f>
        <v>#DIV/0!</v>
      </c>
      <c r="H226" s="76"/>
      <c r="I226" s="139" t="e">
        <f>I18+I36+I53+I69+I84+I99+I113+I125+I140+I156+I172++I188+I201+I214+I225</f>
        <v>#DIV/0!</v>
      </c>
    </row>
  </sheetData>
  <sheetProtection algorithmName="SHA-512" hashValue="3iUqYaRHcGwc6MYaWvIg4xxRXzKGRIvIFWceIxC5lG9lle4GGhfanoOH74OqNhm3qbejy4KbjNKL+J5eOOoJFw==" saltValue="Lt+wH30S4IOMzv657ESOXA==" spinCount="100000" sheet="1" objects="1" scenarios="1" selectLockedCells="1"/>
  <protectedRanges>
    <protectedRange sqref="F5:I52 F68:I68 F83:I83 F98:I98 F100:I112 F124:I124 F139:I139 F155:I155 F171:I171 F187:I187 F200:I200 F213:I213 F224:I224" name="Bereik2"/>
    <protectedRange algorithmName="SHA-512" hashValue="9h5J30+t8RCanwbiml3I/S4o215J/MA+w3o0a3741cOG+eRxYhpVlDW+b1IrE+FiShpy1BV5U2EkiPqcKOFmFA==" saltValue="DvhVbS2rY1ybSr7jDr//Mw==" spinCount="100000" sqref="C190:C193 C196:C199 A5:D52 A68:D68 A83:D83 A98:D98 A100:D112 A124:D124 A139:D139 A155:D155 A171:D171 A187:D187 A200:D200 A213:D213 A224:D224" name="Bereik1"/>
    <protectedRange sqref="F53:I67 F113:I113 F69:I82 F84:I97 F99:I99" name="Bereik2_1"/>
    <protectedRange algorithmName="SHA-512" hashValue="9h5J30+t8RCanwbiml3I/S4o215J/MA+w3o0a3741cOG+eRxYhpVlDW+b1IrE+FiShpy1BV5U2EkiPqcKOFmFA==" saltValue="DvhVbS2rY1ybSr7jDr//Mw==" spinCount="100000" sqref="A53:D67 A113:D113 A69:D82 A84:D97 A99:D99" name="Bereik1_1"/>
    <protectedRange sqref="D226:I226 F114:I123 F125:I138 F140:I154 F156:I170 F172:I186 F188:I199 F201:I212 F214:I223 F225:I225" name="Bereik2_2"/>
    <protectedRange algorithmName="SHA-512" hashValue="9h5J30+t8RCanwbiml3I/S4o215J/MA+w3o0a3741cOG+eRxYhpVlDW+b1IrE+FiShpy1BV5U2EkiPqcKOFmFA==" saltValue="DvhVbS2rY1ybSr7jDr//Mw==" spinCount="100000" sqref="A226:C226 A114:D123 A194:D195 A190:B193 D190:D193 A201:D212 A196:B199 D196:D199 A125:D138 A140:D154 A156:D170 A172:D186 A188:D189 A214:D223 A225:D225" name="Bereik1_2"/>
  </protectedRanges>
  <mergeCells count="13">
    <mergeCell ref="A141:C141"/>
    <mergeCell ref="A19:C19"/>
    <mergeCell ref="A37:C37"/>
    <mergeCell ref="A54:C54"/>
    <mergeCell ref="A70:C70"/>
    <mergeCell ref="A100:C100"/>
    <mergeCell ref="A114:C114"/>
    <mergeCell ref="A126:C126"/>
    <mergeCell ref="A202:C202"/>
    <mergeCell ref="A215:C215"/>
    <mergeCell ref="A157:C157"/>
    <mergeCell ref="A173:C173"/>
    <mergeCell ref="A189:C18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90CDD-4179-4C80-A53E-D83244245C1A}">
  <sheetPr>
    <tabColor rgb="FFFFC000"/>
  </sheetPr>
  <dimension ref="A1:P21"/>
  <sheetViews>
    <sheetView workbookViewId="0">
      <selection activeCell="C19" sqref="C19"/>
    </sheetView>
  </sheetViews>
  <sheetFormatPr defaultRowHeight="15" x14ac:dyDescent="0.25"/>
  <cols>
    <col min="1" max="1" width="43" customWidth="1"/>
    <col min="2" max="2" width="16.28515625" customWidth="1"/>
    <col min="3" max="3" width="16.28515625" bestFit="1" customWidth="1"/>
    <col min="4" max="5" width="16.28515625" customWidth="1"/>
    <col min="6" max="6" width="14.5703125" bestFit="1" customWidth="1"/>
  </cols>
  <sheetData>
    <row r="1" spans="1:16" ht="16.5" thickBot="1" x14ac:dyDescent="0.3">
      <c r="A1" s="16" t="s">
        <v>105</v>
      </c>
      <c r="B1" s="46"/>
      <c r="C1" s="46"/>
      <c r="D1" s="46"/>
      <c r="E1" s="46"/>
    </row>
    <row r="2" spans="1:16" x14ac:dyDescent="0.25">
      <c r="A2" s="46"/>
      <c r="B2" s="46"/>
      <c r="C2" s="46"/>
      <c r="D2" s="46"/>
      <c r="E2" s="46"/>
    </row>
    <row r="3" spans="1:16" x14ac:dyDescent="0.25">
      <c r="A3" s="98" t="s">
        <v>152</v>
      </c>
      <c r="B3" s="99"/>
      <c r="C3" s="99"/>
      <c r="D3" s="99"/>
      <c r="E3" s="99"/>
      <c r="F3" s="99"/>
      <c r="G3" s="99"/>
      <c r="H3" s="99"/>
      <c r="I3" s="99"/>
      <c r="J3" s="99"/>
      <c r="K3" s="99"/>
      <c r="L3" s="99"/>
      <c r="M3" s="99"/>
      <c r="N3" s="99"/>
      <c r="O3" s="99"/>
      <c r="P3" s="100"/>
    </row>
    <row r="4" spans="1:16" x14ac:dyDescent="0.25">
      <c r="A4" s="93" t="s">
        <v>106</v>
      </c>
      <c r="B4" s="46"/>
      <c r="C4" s="46"/>
      <c r="D4" s="46"/>
      <c r="E4" s="46"/>
      <c r="F4" s="46"/>
      <c r="G4" s="46"/>
      <c r="H4" s="46"/>
      <c r="I4" s="46"/>
      <c r="J4" s="46"/>
      <c r="K4" s="46"/>
      <c r="L4" s="46"/>
      <c r="M4" s="46"/>
      <c r="N4" s="46"/>
      <c r="O4" s="46"/>
      <c r="P4" s="94"/>
    </row>
    <row r="5" spans="1:16" x14ac:dyDescent="0.25">
      <c r="A5" s="93" t="s">
        <v>107</v>
      </c>
      <c r="B5" s="46"/>
      <c r="C5" s="46"/>
      <c r="D5" s="46"/>
      <c r="E5" s="46"/>
      <c r="F5" s="46"/>
      <c r="G5" s="46"/>
      <c r="H5" s="46"/>
      <c r="I5" s="46"/>
      <c r="J5" s="46"/>
      <c r="K5" s="46"/>
      <c r="L5" s="46"/>
      <c r="M5" s="46"/>
      <c r="N5" s="46"/>
      <c r="O5" s="46"/>
      <c r="P5" s="94"/>
    </row>
    <row r="6" spans="1:16" x14ac:dyDescent="0.25">
      <c r="A6" s="95" t="s">
        <v>108</v>
      </c>
      <c r="B6" s="96"/>
      <c r="C6" s="96"/>
      <c r="D6" s="96"/>
      <c r="E6" s="96"/>
      <c r="F6" s="96"/>
      <c r="G6" s="96"/>
      <c r="H6" s="96"/>
      <c r="I6" s="96"/>
      <c r="J6" s="96"/>
      <c r="K6" s="96"/>
      <c r="L6" s="96"/>
      <c r="M6" s="96"/>
      <c r="N6" s="96"/>
      <c r="O6" s="96"/>
      <c r="P6" s="97"/>
    </row>
    <row r="7" spans="1:16" x14ac:dyDescent="0.25">
      <c r="A7" s="46"/>
      <c r="B7" s="46"/>
      <c r="C7" s="46"/>
      <c r="D7" s="46"/>
      <c r="E7" s="46"/>
    </row>
    <row r="8" spans="1:16" ht="15.75" thickBot="1" x14ac:dyDescent="0.3">
      <c r="A8" s="46" t="s">
        <v>109</v>
      </c>
      <c r="B8" s="46"/>
      <c r="C8" s="46"/>
      <c r="D8" s="46"/>
      <c r="E8" s="46"/>
    </row>
    <row r="9" spans="1:16" ht="29.25" customHeight="1" x14ac:dyDescent="0.25">
      <c r="A9" s="80" t="s">
        <v>18</v>
      </c>
      <c r="B9" s="55" t="s">
        <v>110</v>
      </c>
      <c r="C9" s="55" t="s">
        <v>111</v>
      </c>
      <c r="D9" s="90" t="s">
        <v>112</v>
      </c>
      <c r="E9" s="81" t="s">
        <v>113</v>
      </c>
    </row>
    <row r="10" spans="1:16" x14ac:dyDescent="0.25">
      <c r="A10" s="82" t="s">
        <v>114</v>
      </c>
      <c r="B10" s="43"/>
      <c r="C10" s="49">
        <v>1250</v>
      </c>
      <c r="D10" s="92">
        <v>3</v>
      </c>
      <c r="E10" s="83">
        <f>B10*C10*D10</f>
        <v>0</v>
      </c>
    </row>
    <row r="11" spans="1:16" x14ac:dyDescent="0.25">
      <c r="A11" s="82" t="s">
        <v>115</v>
      </c>
      <c r="B11" s="43"/>
      <c r="C11" s="49">
        <v>2250</v>
      </c>
      <c r="D11" s="92">
        <v>3</v>
      </c>
      <c r="E11" s="83">
        <f>B11*C11*D11</f>
        <v>0</v>
      </c>
    </row>
    <row r="12" spans="1:16" ht="15.75" customHeight="1" x14ac:dyDescent="0.25">
      <c r="A12" s="84" t="s">
        <v>116</v>
      </c>
      <c r="B12" s="43"/>
      <c r="C12" s="48">
        <v>500</v>
      </c>
      <c r="D12" s="92">
        <v>3</v>
      </c>
      <c r="E12" s="83">
        <f>B12*C12*D12</f>
        <v>0</v>
      </c>
    </row>
    <row r="13" spans="1:16" ht="15.75" thickBot="1" x14ac:dyDescent="0.3">
      <c r="A13" s="85" t="s">
        <v>113</v>
      </c>
      <c r="B13" s="86"/>
      <c r="C13" s="86"/>
      <c r="D13" s="86"/>
      <c r="E13" s="87">
        <f>SUM(E10:E12)</f>
        <v>0</v>
      </c>
    </row>
    <row r="14" spans="1:16" x14ac:dyDescent="0.25">
      <c r="A14" s="47"/>
      <c r="B14" s="46"/>
      <c r="C14" s="46"/>
      <c r="D14" s="46"/>
      <c r="E14" s="46"/>
    </row>
    <row r="15" spans="1:16" x14ac:dyDescent="0.25">
      <c r="A15" s="47" t="s">
        <v>153</v>
      </c>
      <c r="B15" s="46"/>
      <c r="C15" s="46"/>
      <c r="D15" s="46"/>
      <c r="E15" s="46"/>
    </row>
    <row r="16" spans="1:16" ht="15.75" thickBot="1" x14ac:dyDescent="0.3">
      <c r="A16" s="46" t="s">
        <v>117</v>
      </c>
      <c r="B16" s="46"/>
      <c r="C16" s="46"/>
      <c r="D16" s="46"/>
      <c r="E16" s="46"/>
    </row>
    <row r="17" spans="1:6" ht="26.25" x14ac:dyDescent="0.25">
      <c r="A17" s="80" t="s">
        <v>105</v>
      </c>
      <c r="B17" s="90" t="s">
        <v>112</v>
      </c>
      <c r="C17" s="55" t="s">
        <v>118</v>
      </c>
      <c r="D17" s="90" t="s">
        <v>169</v>
      </c>
      <c r="E17" s="55" t="s">
        <v>170</v>
      </c>
      <c r="F17" s="81" t="s">
        <v>113</v>
      </c>
    </row>
    <row r="18" spans="1:6" x14ac:dyDescent="0.25">
      <c r="A18" s="88" t="s">
        <v>119</v>
      </c>
      <c r="B18" s="91">
        <v>2</v>
      </c>
      <c r="C18" s="44"/>
      <c r="D18" s="45"/>
      <c r="E18" s="150">
        <f>D18*25</f>
        <v>0</v>
      </c>
      <c r="F18" s="89">
        <f>C18*E18*B18</f>
        <v>0</v>
      </c>
    </row>
    <row r="19" spans="1:6" x14ac:dyDescent="0.25">
      <c r="A19" s="88" t="s">
        <v>120</v>
      </c>
      <c r="B19" s="91">
        <v>1</v>
      </c>
      <c r="C19" s="44"/>
      <c r="D19" s="45"/>
      <c r="E19" s="150">
        <f>D19*25</f>
        <v>0</v>
      </c>
      <c r="F19" s="89">
        <f>C19*E19*B19</f>
        <v>0</v>
      </c>
    </row>
    <row r="20" spans="1:6" x14ac:dyDescent="0.25">
      <c r="A20" s="88" t="s">
        <v>121</v>
      </c>
      <c r="B20" s="91">
        <v>2</v>
      </c>
      <c r="C20" s="44"/>
      <c r="D20" s="45"/>
      <c r="E20" s="150">
        <f>D20*25</f>
        <v>0</v>
      </c>
      <c r="F20" s="89">
        <f>C20*E20*B20</f>
        <v>0</v>
      </c>
    </row>
    <row r="21" spans="1:6" ht="15.75" thickBot="1" x14ac:dyDescent="0.3">
      <c r="A21" s="85" t="s">
        <v>113</v>
      </c>
      <c r="B21" s="86"/>
      <c r="C21" s="86"/>
      <c r="D21" s="86"/>
      <c r="E21" s="86"/>
      <c r="F21" s="87">
        <f>SUM(F18:F20)</f>
        <v>0</v>
      </c>
    </row>
  </sheetData>
  <sheetProtection algorithmName="SHA-512" hashValue="j3v3Jq3rJa/WQOnA2/Mf1PKSPguWz3eEftGwpNbtrOcPbUWnShgA+mK28JHZpE5O89bqUua+w4VtyV0CeS+JhQ==" saltValue="kYCpyN7fWeiuxtI3N2YeKg==" spinCount="100000" sheet="1" objects="1" scenarios="1"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7B260-6BF6-4B4A-93E0-FFC93161D33E}">
  <dimension ref="A1:I148"/>
  <sheetViews>
    <sheetView workbookViewId="0">
      <selection activeCell="J12" sqref="J12"/>
    </sheetView>
  </sheetViews>
  <sheetFormatPr defaultRowHeight="15" x14ac:dyDescent="0.25"/>
  <cols>
    <col min="2" max="2" width="31.7109375" bestFit="1" customWidth="1"/>
    <col min="3" max="3" width="26.28515625" bestFit="1" customWidth="1"/>
    <col min="5" max="9" width="0" hidden="1" customWidth="1"/>
  </cols>
  <sheetData>
    <row r="1" spans="1:9" ht="16.5" customHeight="1" thickBot="1" x14ac:dyDescent="0.3">
      <c r="A1" s="16" t="s">
        <v>16</v>
      </c>
      <c r="B1" s="17"/>
      <c r="C1" s="18"/>
      <c r="D1" s="19"/>
      <c r="E1" s="20"/>
      <c r="F1" s="21"/>
      <c r="G1" s="149" t="s">
        <v>22</v>
      </c>
      <c r="H1" s="149"/>
      <c r="I1" s="22">
        <v>35</v>
      </c>
    </row>
    <row r="2" spans="1:9" ht="15.75" thickBot="1" x14ac:dyDescent="0.3"/>
    <row r="3" spans="1:9" ht="15.75" x14ac:dyDescent="0.25">
      <c r="A3" s="120" t="s">
        <v>139</v>
      </c>
      <c r="B3" s="120"/>
      <c r="C3" s="56" t="s">
        <v>25</v>
      </c>
      <c r="D3" s="56" t="s">
        <v>26</v>
      </c>
      <c r="E3" s="35"/>
      <c r="G3" s="8"/>
      <c r="H3" s="8"/>
      <c r="I3" s="9"/>
    </row>
    <row r="4" spans="1:9" x14ac:dyDescent="0.25">
      <c r="A4" s="3">
        <v>1</v>
      </c>
      <c r="B4" s="3" t="s">
        <v>32</v>
      </c>
      <c r="C4" s="3" t="s">
        <v>68</v>
      </c>
      <c r="D4" s="10">
        <v>10.09</v>
      </c>
      <c r="E4" s="32">
        <v>444.96698409774615</v>
      </c>
      <c r="F4" s="4">
        <v>160</v>
      </c>
      <c r="G4" s="11">
        <f t="shared" ref="G4:G15" si="0">D4/E4*F4</f>
        <v>3.6281343508518908</v>
      </c>
      <c r="H4" s="11">
        <f t="shared" ref="H4:H13" si="1">$I$3</f>
        <v>0</v>
      </c>
      <c r="I4" s="12">
        <f t="shared" ref="I4:I15" si="2">G4*H4</f>
        <v>0</v>
      </c>
    </row>
    <row r="5" spans="1:9" x14ac:dyDescent="0.25">
      <c r="A5" s="3">
        <v>2</v>
      </c>
      <c r="B5" s="3" t="s">
        <v>34</v>
      </c>
      <c r="C5" s="3" t="s">
        <v>122</v>
      </c>
      <c r="D5" s="10">
        <v>1.6</v>
      </c>
      <c r="E5" s="32">
        <v>82.784555180976028</v>
      </c>
      <c r="F5" s="4">
        <v>160</v>
      </c>
      <c r="G5" s="11">
        <f t="shared" si="0"/>
        <v>3.0923642633623656</v>
      </c>
      <c r="H5" s="11">
        <f t="shared" si="1"/>
        <v>0</v>
      </c>
      <c r="I5" s="12">
        <f t="shared" si="2"/>
        <v>0</v>
      </c>
    </row>
    <row r="6" spans="1:9" x14ac:dyDescent="0.25">
      <c r="A6" s="3">
        <v>3</v>
      </c>
      <c r="B6" s="3" t="s">
        <v>36</v>
      </c>
      <c r="C6" s="3" t="s">
        <v>122</v>
      </c>
      <c r="D6" s="10">
        <v>31.08</v>
      </c>
      <c r="E6" s="32">
        <v>269.04980433817212</v>
      </c>
      <c r="F6" s="4">
        <v>160</v>
      </c>
      <c r="G6" s="11">
        <f t="shared" si="0"/>
        <v>18.482823327942747</v>
      </c>
      <c r="H6" s="11">
        <f t="shared" si="1"/>
        <v>0</v>
      </c>
      <c r="I6" s="12">
        <f t="shared" si="2"/>
        <v>0</v>
      </c>
    </row>
    <row r="7" spans="1:9" x14ac:dyDescent="0.25">
      <c r="A7" s="3">
        <v>4</v>
      </c>
      <c r="B7" s="3" t="s">
        <v>38</v>
      </c>
      <c r="C7" s="3" t="s">
        <v>122</v>
      </c>
      <c r="D7" s="10">
        <v>14.07</v>
      </c>
      <c r="E7" s="32">
        <v>155.22104096433006</v>
      </c>
      <c r="F7" s="4">
        <v>160</v>
      </c>
      <c r="G7" s="11">
        <f t="shared" si="0"/>
        <v>14.503188395169493</v>
      </c>
      <c r="H7" s="11">
        <f t="shared" si="1"/>
        <v>0</v>
      </c>
      <c r="I7" s="12">
        <f t="shared" si="2"/>
        <v>0</v>
      </c>
    </row>
    <row r="8" spans="1:9" x14ac:dyDescent="0.25">
      <c r="A8" s="3">
        <v>5</v>
      </c>
      <c r="B8" s="3" t="s">
        <v>39</v>
      </c>
      <c r="C8" s="3" t="s">
        <v>86</v>
      </c>
      <c r="D8" s="10">
        <v>252</v>
      </c>
      <c r="E8" s="32">
        <v>465.66312289299015</v>
      </c>
      <c r="F8" s="4">
        <v>160</v>
      </c>
      <c r="G8" s="11">
        <f t="shared" si="0"/>
        <v>86.586199374146219</v>
      </c>
      <c r="H8" s="11">
        <f t="shared" si="1"/>
        <v>0</v>
      </c>
      <c r="I8" s="12">
        <f t="shared" si="2"/>
        <v>0</v>
      </c>
    </row>
    <row r="9" spans="1:9" x14ac:dyDescent="0.25">
      <c r="A9" s="3">
        <v>6</v>
      </c>
      <c r="B9" s="3" t="s">
        <v>41</v>
      </c>
      <c r="C9" s="3" t="s">
        <v>86</v>
      </c>
      <c r="D9" s="10">
        <v>52</v>
      </c>
      <c r="E9" s="32">
        <v>548.44767807396624</v>
      </c>
      <c r="F9" s="4">
        <v>160</v>
      </c>
      <c r="G9" s="11">
        <f t="shared" si="0"/>
        <v>15.170088839136129</v>
      </c>
      <c r="H9" s="11">
        <f t="shared" si="1"/>
        <v>0</v>
      </c>
      <c r="I9" s="12">
        <f t="shared" si="2"/>
        <v>0</v>
      </c>
    </row>
    <row r="10" spans="1:9" x14ac:dyDescent="0.25">
      <c r="A10" s="3">
        <v>7</v>
      </c>
      <c r="B10" s="3" t="s">
        <v>42</v>
      </c>
      <c r="C10" s="3" t="s">
        <v>122</v>
      </c>
      <c r="D10" s="10">
        <v>6</v>
      </c>
      <c r="E10" s="32">
        <v>413.92277590488021</v>
      </c>
      <c r="F10" s="4">
        <v>160</v>
      </c>
      <c r="G10" s="11">
        <f t="shared" si="0"/>
        <v>2.3192731975217735</v>
      </c>
      <c r="H10" s="11">
        <f t="shared" si="1"/>
        <v>0</v>
      </c>
      <c r="I10" s="12">
        <f t="shared" si="2"/>
        <v>0</v>
      </c>
    </row>
    <row r="11" spans="1:9" x14ac:dyDescent="0.25">
      <c r="A11" s="3">
        <v>8</v>
      </c>
      <c r="B11" s="3" t="s">
        <v>43</v>
      </c>
      <c r="C11" s="3" t="s">
        <v>122</v>
      </c>
      <c r="D11" s="10">
        <v>0.8</v>
      </c>
      <c r="E11" s="32">
        <v>155.22104096433006</v>
      </c>
      <c r="F11" s="4">
        <v>160</v>
      </c>
      <c r="G11" s="11">
        <f t="shared" si="0"/>
        <v>0.82463047022996405</v>
      </c>
      <c r="H11" s="11">
        <f t="shared" si="1"/>
        <v>0</v>
      </c>
      <c r="I11" s="12">
        <f t="shared" si="2"/>
        <v>0</v>
      </c>
    </row>
    <row r="12" spans="1:9" x14ac:dyDescent="0.25">
      <c r="A12" s="3">
        <v>9</v>
      </c>
      <c r="B12" s="3" t="s">
        <v>123</v>
      </c>
      <c r="C12" s="3" t="s">
        <v>122</v>
      </c>
      <c r="D12" s="10">
        <v>1.6</v>
      </c>
      <c r="E12" s="32">
        <v>103.48069397622005</v>
      </c>
      <c r="F12" s="4">
        <v>160</v>
      </c>
      <c r="G12" s="11">
        <f t="shared" si="0"/>
        <v>2.4738914106898919</v>
      </c>
      <c r="H12" s="11">
        <f t="shared" si="1"/>
        <v>0</v>
      </c>
      <c r="I12" s="12">
        <f t="shared" si="2"/>
        <v>0</v>
      </c>
    </row>
    <row r="13" spans="1:9" x14ac:dyDescent="0.25">
      <c r="A13" s="3">
        <v>10</v>
      </c>
      <c r="B13" s="3" t="s">
        <v>45</v>
      </c>
      <c r="C13" s="3" t="s">
        <v>122</v>
      </c>
      <c r="D13" s="10">
        <v>15.07</v>
      </c>
      <c r="E13" s="32">
        <v>269.04980433817212</v>
      </c>
      <c r="F13" s="4">
        <v>160</v>
      </c>
      <c r="G13" s="11">
        <f t="shared" si="0"/>
        <v>8.9619095093982377</v>
      </c>
      <c r="H13" s="11">
        <f t="shared" si="1"/>
        <v>0</v>
      </c>
      <c r="I13" s="12">
        <f t="shared" si="2"/>
        <v>0</v>
      </c>
    </row>
    <row r="14" spans="1:9" x14ac:dyDescent="0.25">
      <c r="A14" s="3">
        <v>11</v>
      </c>
      <c r="B14" s="3" t="s">
        <v>46</v>
      </c>
      <c r="C14" s="3" t="s">
        <v>122</v>
      </c>
      <c r="D14" s="10">
        <v>8.8000000000000007</v>
      </c>
      <c r="E14" s="32">
        <v>155.22104096433006</v>
      </c>
      <c r="F14" s="4">
        <v>160</v>
      </c>
      <c r="G14" s="11">
        <f t="shared" si="0"/>
        <v>9.0709351725296052</v>
      </c>
      <c r="H14" s="11">
        <f>$I$3</f>
        <v>0</v>
      </c>
      <c r="I14" s="12">
        <f t="shared" si="2"/>
        <v>0</v>
      </c>
    </row>
    <row r="15" spans="1:9" ht="15.75" thickBot="1" x14ac:dyDescent="0.3">
      <c r="A15" s="3">
        <v>12</v>
      </c>
      <c r="B15" s="3" t="s">
        <v>47</v>
      </c>
      <c r="C15" s="3" t="s">
        <v>122</v>
      </c>
      <c r="D15" s="10">
        <v>1.6</v>
      </c>
      <c r="E15" s="32">
        <v>82.784555180976028</v>
      </c>
      <c r="F15" s="4">
        <v>160</v>
      </c>
      <c r="G15" s="11">
        <f t="shared" si="0"/>
        <v>3.0923642633623656</v>
      </c>
      <c r="H15" s="11">
        <f>$I$3</f>
        <v>0</v>
      </c>
      <c r="I15" s="12">
        <f t="shared" si="2"/>
        <v>0</v>
      </c>
    </row>
    <row r="16" spans="1:9" ht="15.75" thickBot="1" x14ac:dyDescent="0.3">
      <c r="A16" s="36"/>
      <c r="B16" s="37" t="s">
        <v>124</v>
      </c>
      <c r="C16" s="36"/>
      <c r="D16" s="38">
        <f>SUM(D4:D15)</f>
        <v>394.71000000000004</v>
      </c>
      <c r="E16" s="33"/>
      <c r="F16" s="34"/>
      <c r="G16" s="39">
        <f>SUM(G4:G15)</f>
        <v>168.20580257434068</v>
      </c>
      <c r="H16" s="13"/>
      <c r="I16" s="39">
        <f>SUM(I4:I15)</f>
        <v>0</v>
      </c>
    </row>
    <row r="17" spans="1:9" ht="15.75" x14ac:dyDescent="0.25">
      <c r="A17" s="146" t="s">
        <v>140</v>
      </c>
      <c r="B17" s="146"/>
      <c r="C17" s="146"/>
      <c r="D17" s="31"/>
      <c r="E17" s="35"/>
      <c r="G17" s="8"/>
      <c r="H17" s="8"/>
      <c r="I17" s="9"/>
    </row>
    <row r="18" spans="1:9" x14ac:dyDescent="0.25">
      <c r="A18" s="3">
        <v>1</v>
      </c>
      <c r="B18" s="3" t="s">
        <v>32</v>
      </c>
      <c r="C18" s="3" t="s">
        <v>68</v>
      </c>
      <c r="D18" s="10">
        <v>10.09</v>
      </c>
      <c r="E18" s="32">
        <v>479.22876089402456</v>
      </c>
      <c r="F18" s="4">
        <v>160</v>
      </c>
      <c r="G18" s="11">
        <f t="shared" ref="G18:G29" si="3">D18/E18*F18</f>
        <v>3.3687460597904395</v>
      </c>
      <c r="H18" s="11">
        <f t="shared" ref="H18:H27" si="4">$I$3</f>
        <v>0</v>
      </c>
      <c r="I18" s="12">
        <f t="shared" ref="I18:I29" si="5">G18*H18</f>
        <v>0</v>
      </c>
    </row>
    <row r="19" spans="1:9" x14ac:dyDescent="0.25">
      <c r="A19" s="3">
        <v>2</v>
      </c>
      <c r="B19" s="3" t="s">
        <v>34</v>
      </c>
      <c r="C19" s="3" t="s">
        <v>122</v>
      </c>
      <c r="D19" s="10">
        <v>1.6</v>
      </c>
      <c r="E19" s="32">
        <v>89.158839236097592</v>
      </c>
      <c r="F19" s="4">
        <v>160</v>
      </c>
      <c r="G19" s="11">
        <f t="shared" si="3"/>
        <v>2.8712800906043396</v>
      </c>
      <c r="H19" s="11">
        <f t="shared" si="4"/>
        <v>0</v>
      </c>
      <c r="I19" s="12">
        <f t="shared" si="5"/>
        <v>0</v>
      </c>
    </row>
    <row r="20" spans="1:9" x14ac:dyDescent="0.25">
      <c r="A20" s="3">
        <v>3</v>
      </c>
      <c r="B20" s="3" t="s">
        <v>36</v>
      </c>
      <c r="C20" s="3" t="s">
        <v>122</v>
      </c>
      <c r="D20" s="10">
        <v>24.9</v>
      </c>
      <c r="E20" s="32">
        <v>289.76622751731719</v>
      </c>
      <c r="F20" s="4">
        <v>160</v>
      </c>
      <c r="G20" s="11">
        <f t="shared" si="3"/>
        <v>13.749014280009238</v>
      </c>
      <c r="H20" s="11">
        <f t="shared" si="4"/>
        <v>0</v>
      </c>
      <c r="I20" s="12">
        <f t="shared" si="5"/>
        <v>0</v>
      </c>
    </row>
    <row r="21" spans="1:9" x14ac:dyDescent="0.25">
      <c r="A21" s="3">
        <v>4</v>
      </c>
      <c r="B21" s="3" t="s">
        <v>38</v>
      </c>
      <c r="C21" s="3" t="s">
        <v>122</v>
      </c>
      <c r="D21" s="10">
        <v>14.7</v>
      </c>
      <c r="E21" s="32">
        <v>167.17282356768297</v>
      </c>
      <c r="F21" s="4">
        <v>160</v>
      </c>
      <c r="G21" s="11">
        <f t="shared" si="3"/>
        <v>14.069272443961262</v>
      </c>
      <c r="H21" s="11">
        <f t="shared" si="4"/>
        <v>0</v>
      </c>
      <c r="I21" s="12">
        <f t="shared" si="5"/>
        <v>0</v>
      </c>
    </row>
    <row r="22" spans="1:9" x14ac:dyDescent="0.25">
      <c r="A22" s="3">
        <v>5</v>
      </c>
      <c r="B22" s="3" t="s">
        <v>39</v>
      </c>
      <c r="C22" s="3" t="s">
        <v>86</v>
      </c>
      <c r="D22" s="10">
        <v>252.05</v>
      </c>
      <c r="E22" s="32">
        <v>501.51847070304893</v>
      </c>
      <c r="F22" s="4">
        <v>160</v>
      </c>
      <c r="G22" s="11">
        <f t="shared" si="3"/>
        <v>80.411794092980415</v>
      </c>
      <c r="H22" s="11">
        <f t="shared" si="4"/>
        <v>0</v>
      </c>
      <c r="I22" s="12">
        <f t="shared" si="5"/>
        <v>0</v>
      </c>
    </row>
    <row r="23" spans="1:9" x14ac:dyDescent="0.25">
      <c r="A23" s="3">
        <v>6</v>
      </c>
      <c r="B23" s="3" t="s">
        <v>41</v>
      </c>
      <c r="C23" s="3" t="s">
        <v>86</v>
      </c>
      <c r="D23" s="10">
        <v>52</v>
      </c>
      <c r="E23" s="32">
        <v>590.67730993914654</v>
      </c>
      <c r="F23" s="4">
        <v>160</v>
      </c>
      <c r="G23" s="11">
        <f t="shared" si="3"/>
        <v>14.085524972776003</v>
      </c>
      <c r="H23" s="11">
        <f t="shared" si="4"/>
        <v>0</v>
      </c>
      <c r="I23" s="12">
        <f t="shared" si="5"/>
        <v>0</v>
      </c>
    </row>
    <row r="24" spans="1:9" x14ac:dyDescent="0.25">
      <c r="A24" s="3">
        <v>7</v>
      </c>
      <c r="B24" s="3" t="s">
        <v>42</v>
      </c>
      <c r="C24" s="3" t="s">
        <v>122</v>
      </c>
      <c r="D24" s="10">
        <v>6</v>
      </c>
      <c r="E24" s="32">
        <v>445.79419618048792</v>
      </c>
      <c r="F24" s="4">
        <v>160</v>
      </c>
      <c r="G24" s="11">
        <f t="shared" si="3"/>
        <v>2.1534600679532545</v>
      </c>
      <c r="H24" s="11">
        <f t="shared" si="4"/>
        <v>0</v>
      </c>
      <c r="I24" s="12">
        <f t="shared" si="5"/>
        <v>0</v>
      </c>
    </row>
    <row r="25" spans="1:9" x14ac:dyDescent="0.25">
      <c r="A25" s="3">
        <v>8</v>
      </c>
      <c r="B25" s="3" t="s">
        <v>43</v>
      </c>
      <c r="C25" s="3" t="s">
        <v>122</v>
      </c>
      <c r="D25" s="10">
        <v>0.8</v>
      </c>
      <c r="E25" s="32">
        <v>167.17282356768297</v>
      </c>
      <c r="F25" s="4">
        <v>160</v>
      </c>
      <c r="G25" s="11">
        <f t="shared" si="3"/>
        <v>0.76567469082782391</v>
      </c>
      <c r="H25" s="11">
        <f t="shared" si="4"/>
        <v>0</v>
      </c>
      <c r="I25" s="12">
        <f t="shared" si="5"/>
        <v>0</v>
      </c>
    </row>
    <row r="26" spans="1:9" x14ac:dyDescent="0.25">
      <c r="A26" s="3">
        <v>9</v>
      </c>
      <c r="B26" s="3" t="s">
        <v>123</v>
      </c>
      <c r="C26" s="3" t="s">
        <v>122</v>
      </c>
      <c r="D26" s="10">
        <v>1.6</v>
      </c>
      <c r="E26" s="32">
        <v>111.44854904512198</v>
      </c>
      <c r="F26" s="4">
        <v>160</v>
      </c>
      <c r="G26" s="11">
        <f t="shared" si="3"/>
        <v>2.2970240724834716</v>
      </c>
      <c r="H26" s="11">
        <f t="shared" si="4"/>
        <v>0</v>
      </c>
      <c r="I26" s="12">
        <f t="shared" si="5"/>
        <v>0</v>
      </c>
    </row>
    <row r="27" spans="1:9" x14ac:dyDescent="0.25">
      <c r="A27" s="3">
        <v>10</v>
      </c>
      <c r="B27" s="3" t="s">
        <v>45</v>
      </c>
      <c r="C27" s="3" t="s">
        <v>89</v>
      </c>
      <c r="D27" s="10">
        <v>31.04</v>
      </c>
      <c r="E27" s="32">
        <v>289.76622751731719</v>
      </c>
      <c r="F27" s="4">
        <v>160</v>
      </c>
      <c r="G27" s="11">
        <f t="shared" si="3"/>
        <v>17.139333463915129</v>
      </c>
      <c r="H27" s="11">
        <f t="shared" si="4"/>
        <v>0</v>
      </c>
      <c r="I27" s="12">
        <f t="shared" si="5"/>
        <v>0</v>
      </c>
    </row>
    <row r="28" spans="1:9" x14ac:dyDescent="0.25">
      <c r="A28" s="3">
        <v>11</v>
      </c>
      <c r="B28" s="3" t="s">
        <v>46</v>
      </c>
      <c r="C28" s="3" t="s">
        <v>89</v>
      </c>
      <c r="D28" s="10">
        <v>15.07</v>
      </c>
      <c r="E28" s="32">
        <v>167.17282356768297</v>
      </c>
      <c r="F28" s="4">
        <v>160</v>
      </c>
      <c r="G28" s="11">
        <f t="shared" si="3"/>
        <v>14.423396988469133</v>
      </c>
      <c r="H28" s="11">
        <f>$I$3</f>
        <v>0</v>
      </c>
      <c r="I28" s="12">
        <f t="shared" si="5"/>
        <v>0</v>
      </c>
    </row>
    <row r="29" spans="1:9" ht="15.75" thickBot="1" x14ac:dyDescent="0.3">
      <c r="A29" s="3">
        <v>12</v>
      </c>
      <c r="B29" s="3" t="s">
        <v>47</v>
      </c>
      <c r="C29" s="3" t="s">
        <v>90</v>
      </c>
      <c r="D29" s="10">
        <v>1.6</v>
      </c>
      <c r="E29" s="32">
        <v>89.158839236097592</v>
      </c>
      <c r="F29" s="4">
        <v>160</v>
      </c>
      <c r="G29" s="11">
        <f t="shared" si="3"/>
        <v>2.8712800906043396</v>
      </c>
      <c r="H29" s="11">
        <f>$I$3</f>
        <v>0</v>
      </c>
      <c r="I29" s="12">
        <f t="shared" si="5"/>
        <v>0</v>
      </c>
    </row>
    <row r="30" spans="1:9" ht="15.75" thickBot="1" x14ac:dyDescent="0.3">
      <c r="A30" s="36"/>
      <c r="B30" s="37" t="s">
        <v>125</v>
      </c>
      <c r="C30" s="36"/>
      <c r="D30" s="38">
        <f>SUM(D18:D29)</f>
        <v>411.4500000000001</v>
      </c>
      <c r="E30" s="33"/>
      <c r="F30" s="34"/>
      <c r="G30" s="39">
        <f>SUM(G18:G29)</f>
        <v>168.20580131437487</v>
      </c>
      <c r="H30" s="13"/>
      <c r="I30" s="39">
        <f>SUM(I18:I29)</f>
        <v>0</v>
      </c>
    </row>
    <row r="31" spans="1:9" ht="15.75" x14ac:dyDescent="0.25">
      <c r="A31" s="146" t="s">
        <v>141</v>
      </c>
      <c r="B31" s="146"/>
      <c r="C31" s="146"/>
      <c r="D31" s="31"/>
      <c r="E31" s="35"/>
      <c r="G31" s="8"/>
      <c r="H31" s="8"/>
      <c r="I31" s="9"/>
    </row>
    <row r="32" spans="1:9" x14ac:dyDescent="0.25">
      <c r="A32" s="3">
        <v>1</v>
      </c>
      <c r="B32" s="3" t="s">
        <v>32</v>
      </c>
      <c r="C32" s="3" t="s">
        <v>68</v>
      </c>
      <c r="D32" s="10">
        <v>46.34</v>
      </c>
      <c r="E32" s="32">
        <v>536.8404763145636</v>
      </c>
      <c r="F32" s="4">
        <v>200</v>
      </c>
      <c r="G32" s="11">
        <f t="shared" ref="G32:G45" si="6">D32/E32*F32</f>
        <v>17.263973952979995</v>
      </c>
      <c r="H32" s="11">
        <f t="shared" ref="H32:H42" si="7">$I$3</f>
        <v>0</v>
      </c>
      <c r="I32" s="12">
        <f t="shared" ref="I32:I45" si="8">G32*H32</f>
        <v>0</v>
      </c>
    </row>
    <row r="33" spans="1:9" x14ac:dyDescent="0.25">
      <c r="A33" s="3">
        <v>2</v>
      </c>
      <c r="B33" s="3" t="s">
        <v>63</v>
      </c>
      <c r="C33" s="3" t="s">
        <v>68</v>
      </c>
      <c r="D33" s="10">
        <v>1.4</v>
      </c>
      <c r="E33" s="32">
        <v>99.877297918988589</v>
      </c>
      <c r="F33" s="4">
        <v>200</v>
      </c>
      <c r="G33" s="11">
        <f t="shared" si="6"/>
        <v>2.8034398790715245</v>
      </c>
      <c r="H33" s="11">
        <f t="shared" si="7"/>
        <v>0</v>
      </c>
      <c r="I33" s="12">
        <f t="shared" si="8"/>
        <v>0</v>
      </c>
    </row>
    <row r="34" spans="1:9" x14ac:dyDescent="0.25">
      <c r="A34" s="3">
        <v>3</v>
      </c>
      <c r="B34" s="3" t="s">
        <v>34</v>
      </c>
      <c r="C34" s="3" t="s">
        <v>68</v>
      </c>
      <c r="D34" s="10">
        <v>7.6</v>
      </c>
      <c r="E34" s="32">
        <v>99.877297918988589</v>
      </c>
      <c r="F34" s="4">
        <v>200</v>
      </c>
      <c r="G34" s="11">
        <f t="shared" si="6"/>
        <v>15.218673629245419</v>
      </c>
      <c r="H34" s="11">
        <f t="shared" si="7"/>
        <v>0</v>
      </c>
      <c r="I34" s="12">
        <f t="shared" si="8"/>
        <v>0</v>
      </c>
    </row>
    <row r="35" spans="1:9" x14ac:dyDescent="0.25">
      <c r="A35" s="3">
        <v>4</v>
      </c>
      <c r="B35" s="3" t="s">
        <v>36</v>
      </c>
      <c r="C35" s="3" t="s">
        <v>68</v>
      </c>
      <c r="D35" s="10">
        <v>28.3</v>
      </c>
      <c r="E35" s="32">
        <v>324.6012182367129</v>
      </c>
      <c r="F35" s="4">
        <v>200</v>
      </c>
      <c r="G35" s="11">
        <f t="shared" si="6"/>
        <v>17.436779907192122</v>
      </c>
      <c r="H35" s="11">
        <f t="shared" si="7"/>
        <v>0</v>
      </c>
      <c r="I35" s="12">
        <f t="shared" si="8"/>
        <v>0</v>
      </c>
    </row>
    <row r="36" spans="1:9" x14ac:dyDescent="0.25">
      <c r="A36" s="3">
        <v>5</v>
      </c>
      <c r="B36" s="3" t="s">
        <v>38</v>
      </c>
      <c r="C36" s="3" t="s">
        <v>68</v>
      </c>
      <c r="D36" s="10">
        <v>8.6999999999999993</v>
      </c>
      <c r="E36" s="32">
        <v>187.26993359810362</v>
      </c>
      <c r="F36" s="4">
        <v>200</v>
      </c>
      <c r="G36" s="11">
        <f t="shared" si="6"/>
        <v>9.2914007420656226</v>
      </c>
      <c r="H36" s="11">
        <f t="shared" si="7"/>
        <v>0</v>
      </c>
      <c r="I36" s="12">
        <f t="shared" si="8"/>
        <v>0</v>
      </c>
    </row>
    <row r="37" spans="1:9" x14ac:dyDescent="0.25">
      <c r="A37" s="3">
        <v>6</v>
      </c>
      <c r="B37" s="3" t="s">
        <v>39</v>
      </c>
      <c r="C37" s="3" t="s">
        <v>40</v>
      </c>
      <c r="D37" s="10">
        <v>280.8</v>
      </c>
      <c r="E37" s="32">
        <v>561.80980079431083</v>
      </c>
      <c r="F37" s="4">
        <v>200</v>
      </c>
      <c r="G37" s="11">
        <f t="shared" si="6"/>
        <v>99.962656259464637</v>
      </c>
      <c r="H37" s="11">
        <f t="shared" si="7"/>
        <v>0</v>
      </c>
      <c r="I37" s="12">
        <f t="shared" si="8"/>
        <v>0</v>
      </c>
    </row>
    <row r="38" spans="1:9" x14ac:dyDescent="0.25">
      <c r="A38" s="3">
        <v>7</v>
      </c>
      <c r="B38" s="3" t="s">
        <v>41</v>
      </c>
      <c r="C38" s="3" t="s">
        <v>40</v>
      </c>
      <c r="D38" s="10">
        <v>36</v>
      </c>
      <c r="E38" s="32">
        <v>661.68709871329941</v>
      </c>
      <c r="F38" s="4">
        <v>200</v>
      </c>
      <c r="G38" s="11">
        <f t="shared" si="6"/>
        <v>10.881276080493249</v>
      </c>
      <c r="H38" s="11">
        <f t="shared" si="7"/>
        <v>0</v>
      </c>
      <c r="I38" s="12">
        <f t="shared" si="8"/>
        <v>0</v>
      </c>
    </row>
    <row r="39" spans="1:9" x14ac:dyDescent="0.25">
      <c r="A39" s="3">
        <v>8</v>
      </c>
      <c r="B39" s="3" t="s">
        <v>42</v>
      </c>
      <c r="C39" s="3" t="s">
        <v>68</v>
      </c>
      <c r="D39" s="10">
        <v>7</v>
      </c>
      <c r="E39" s="32">
        <v>499.38648959494293</v>
      </c>
      <c r="F39" s="4">
        <v>200</v>
      </c>
      <c r="G39" s="11">
        <f t="shared" si="6"/>
        <v>2.8034398790715245</v>
      </c>
      <c r="H39" s="11">
        <f t="shared" si="7"/>
        <v>0</v>
      </c>
      <c r="I39" s="12">
        <f t="shared" si="8"/>
        <v>0</v>
      </c>
    </row>
    <row r="40" spans="1:9" x14ac:dyDescent="0.25">
      <c r="A40" s="3">
        <v>9</v>
      </c>
      <c r="B40" s="3" t="s">
        <v>43</v>
      </c>
      <c r="C40" s="3" t="s">
        <v>68</v>
      </c>
      <c r="D40" s="10">
        <v>0.7</v>
      </c>
      <c r="E40" s="32">
        <v>187.26993359810362</v>
      </c>
      <c r="F40" s="4">
        <v>200</v>
      </c>
      <c r="G40" s="11">
        <f t="shared" si="6"/>
        <v>0.74758396775240643</v>
      </c>
      <c r="H40" s="11">
        <f t="shared" si="7"/>
        <v>0</v>
      </c>
      <c r="I40" s="12">
        <f t="shared" si="8"/>
        <v>0</v>
      </c>
    </row>
    <row r="41" spans="1:9" x14ac:dyDescent="0.25">
      <c r="A41" s="3">
        <v>10</v>
      </c>
      <c r="B41" s="3" t="s">
        <v>44</v>
      </c>
      <c r="C41" s="3" t="s">
        <v>68</v>
      </c>
      <c r="D41" s="10">
        <v>1.5</v>
      </c>
      <c r="E41" s="32">
        <v>99.877297918988589</v>
      </c>
      <c r="F41" s="4">
        <v>200</v>
      </c>
      <c r="G41" s="11">
        <f t="shared" si="6"/>
        <v>3.0036855847194905</v>
      </c>
      <c r="H41" s="11">
        <f t="shared" si="7"/>
        <v>0</v>
      </c>
      <c r="I41" s="12">
        <f t="shared" si="8"/>
        <v>0</v>
      </c>
    </row>
    <row r="42" spans="1:9" x14ac:dyDescent="0.25">
      <c r="A42" s="3">
        <v>11</v>
      </c>
      <c r="B42" s="3" t="s">
        <v>45</v>
      </c>
      <c r="C42" s="3" t="s">
        <v>68</v>
      </c>
      <c r="D42" s="10">
        <v>28.3</v>
      </c>
      <c r="E42" s="32">
        <v>324.6012182367129</v>
      </c>
      <c r="F42" s="4">
        <v>200</v>
      </c>
      <c r="G42" s="11">
        <f t="shared" si="6"/>
        <v>17.436779907192122</v>
      </c>
      <c r="H42" s="11">
        <f t="shared" si="7"/>
        <v>0</v>
      </c>
      <c r="I42" s="12">
        <f t="shared" si="8"/>
        <v>0</v>
      </c>
    </row>
    <row r="43" spans="1:9" x14ac:dyDescent="0.25">
      <c r="A43" s="3">
        <v>12</v>
      </c>
      <c r="B43" s="3" t="s">
        <v>46</v>
      </c>
      <c r="C43" s="3" t="s">
        <v>68</v>
      </c>
      <c r="D43" s="10">
        <v>8.6999999999999993</v>
      </c>
      <c r="E43" s="32">
        <v>187.26993359810362</v>
      </c>
      <c r="F43" s="4">
        <v>200</v>
      </c>
      <c r="G43" s="11">
        <f t="shared" si="6"/>
        <v>9.2914007420656226</v>
      </c>
      <c r="H43" s="11">
        <f>$I$3</f>
        <v>0</v>
      </c>
      <c r="I43" s="12">
        <f t="shared" si="8"/>
        <v>0</v>
      </c>
    </row>
    <row r="44" spans="1:9" x14ac:dyDescent="0.25">
      <c r="A44" s="3">
        <v>13</v>
      </c>
      <c r="B44" s="3" t="s">
        <v>47</v>
      </c>
      <c r="C44" s="3" t="s">
        <v>68</v>
      </c>
      <c r="D44" s="10">
        <v>1.7</v>
      </c>
      <c r="E44" s="32">
        <v>99.877297918988589</v>
      </c>
      <c r="F44" s="4">
        <v>200</v>
      </c>
      <c r="G44" s="11">
        <f t="shared" si="6"/>
        <v>3.4041769960154227</v>
      </c>
      <c r="H44" s="11">
        <f>$I$3</f>
        <v>0</v>
      </c>
      <c r="I44" s="12">
        <f t="shared" si="8"/>
        <v>0</v>
      </c>
    </row>
    <row r="45" spans="1:9" ht="15.75" thickBot="1" x14ac:dyDescent="0.3">
      <c r="A45" s="3">
        <v>14</v>
      </c>
      <c r="B45" s="3" t="s">
        <v>53</v>
      </c>
      <c r="C45" s="3" t="s">
        <v>126</v>
      </c>
      <c r="D45" s="10">
        <v>1.2</v>
      </c>
      <c r="E45" s="32">
        <v>337.08588047658645</v>
      </c>
      <c r="F45" s="4">
        <v>200</v>
      </c>
      <c r="G45" s="11">
        <f t="shared" si="6"/>
        <v>0.71198473119276817</v>
      </c>
      <c r="H45" s="11">
        <f>$I$3</f>
        <v>0</v>
      </c>
      <c r="I45" s="12">
        <f t="shared" si="8"/>
        <v>0</v>
      </c>
    </row>
    <row r="46" spans="1:9" ht="15.75" thickBot="1" x14ac:dyDescent="0.3">
      <c r="A46" s="36"/>
      <c r="B46" s="37" t="s">
        <v>127</v>
      </c>
      <c r="C46" s="36"/>
      <c r="D46" s="38">
        <f>SUM(D32:D45)</f>
        <v>458.23999999999995</v>
      </c>
      <c r="E46" s="33"/>
      <c r="F46" s="34"/>
      <c r="G46" s="39">
        <f>SUM(G32:G45)</f>
        <v>210.25725225852193</v>
      </c>
      <c r="H46" s="13"/>
      <c r="I46" s="39">
        <f>SUM(I32:I45)</f>
        <v>0</v>
      </c>
    </row>
    <row r="47" spans="1:9" ht="15.75" x14ac:dyDescent="0.25">
      <c r="A47" s="146" t="s">
        <v>142</v>
      </c>
      <c r="B47" s="146"/>
      <c r="C47" s="146"/>
      <c r="D47" s="31"/>
      <c r="E47" s="35"/>
      <c r="G47" s="8"/>
      <c r="H47" s="8"/>
      <c r="I47" s="9"/>
    </row>
    <row r="48" spans="1:9" x14ac:dyDescent="0.25">
      <c r="A48" s="3">
        <v>1</v>
      </c>
      <c r="B48" s="3" t="s">
        <v>32</v>
      </c>
      <c r="C48" s="3" t="s">
        <v>68</v>
      </c>
      <c r="D48" s="10">
        <v>10.09</v>
      </c>
      <c r="E48" s="32">
        <v>488.72381692455212</v>
      </c>
      <c r="F48" s="4">
        <v>200</v>
      </c>
      <c r="G48" s="11">
        <f t="shared" ref="G48:G60" si="9">D48/E48*F48</f>
        <v>4.1291214590254626</v>
      </c>
      <c r="H48" s="11">
        <f t="shared" ref="H48:H58" si="10">$I$3</f>
        <v>0</v>
      </c>
      <c r="I48" s="12">
        <f t="shared" ref="I48:I60" si="11">G48*H48</f>
        <v>0</v>
      </c>
    </row>
    <row r="49" spans="1:9" x14ac:dyDescent="0.25">
      <c r="A49" s="3">
        <v>2</v>
      </c>
      <c r="B49" s="3" t="s">
        <v>63</v>
      </c>
      <c r="C49" s="3" t="s">
        <v>68</v>
      </c>
      <c r="D49" s="10">
        <v>1.4</v>
      </c>
      <c r="E49" s="32">
        <v>90.925361288288784</v>
      </c>
      <c r="F49" s="4">
        <v>200</v>
      </c>
      <c r="G49" s="11">
        <f t="shared" si="9"/>
        <v>3.079448858192924</v>
      </c>
      <c r="H49" s="11">
        <f t="shared" si="10"/>
        <v>0</v>
      </c>
      <c r="I49" s="12">
        <f t="shared" si="11"/>
        <v>0</v>
      </c>
    </row>
    <row r="50" spans="1:9" x14ac:dyDescent="0.25">
      <c r="A50" s="3">
        <v>3</v>
      </c>
      <c r="B50" s="3" t="s">
        <v>34</v>
      </c>
      <c r="C50" s="3" t="s">
        <v>68</v>
      </c>
      <c r="D50" s="10">
        <v>7.6</v>
      </c>
      <c r="E50" s="32">
        <v>90.925361288288784</v>
      </c>
      <c r="F50" s="4">
        <v>200</v>
      </c>
      <c r="G50" s="11">
        <f t="shared" si="9"/>
        <v>16.717008087333017</v>
      </c>
      <c r="H50" s="11">
        <f t="shared" si="10"/>
        <v>0</v>
      </c>
      <c r="I50" s="12">
        <f t="shared" si="11"/>
        <v>0</v>
      </c>
    </row>
    <row r="51" spans="1:9" x14ac:dyDescent="0.25">
      <c r="A51" s="3">
        <v>4</v>
      </c>
      <c r="B51" s="3" t="s">
        <v>36</v>
      </c>
      <c r="C51" s="3" t="s">
        <v>68</v>
      </c>
      <c r="D51" s="10">
        <v>28.3</v>
      </c>
      <c r="E51" s="32">
        <v>295.50742418693852</v>
      </c>
      <c r="F51" s="4">
        <v>200</v>
      </c>
      <c r="G51" s="11">
        <f t="shared" si="9"/>
        <v>19.153495096013135</v>
      </c>
      <c r="H51" s="11">
        <f t="shared" si="10"/>
        <v>0</v>
      </c>
      <c r="I51" s="12">
        <f t="shared" si="11"/>
        <v>0</v>
      </c>
    </row>
    <row r="52" spans="1:9" x14ac:dyDescent="0.25">
      <c r="A52" s="3">
        <v>5</v>
      </c>
      <c r="B52" s="3" t="s">
        <v>38</v>
      </c>
      <c r="C52" s="3" t="s">
        <v>68</v>
      </c>
      <c r="D52" s="10">
        <v>8.6999999999999993</v>
      </c>
      <c r="E52" s="32">
        <v>170.48505241554145</v>
      </c>
      <c r="F52" s="4">
        <v>200</v>
      </c>
      <c r="G52" s="11">
        <f t="shared" si="9"/>
        <v>10.206173358582262</v>
      </c>
      <c r="H52" s="11">
        <f t="shared" si="10"/>
        <v>0</v>
      </c>
      <c r="I52" s="12">
        <f t="shared" si="11"/>
        <v>0</v>
      </c>
    </row>
    <row r="53" spans="1:9" x14ac:dyDescent="0.25">
      <c r="A53" s="3">
        <v>6</v>
      </c>
      <c r="B53" s="3" t="s">
        <v>39</v>
      </c>
      <c r="C53" s="3" t="s">
        <v>40</v>
      </c>
      <c r="D53" s="10">
        <v>280.8</v>
      </c>
      <c r="E53" s="32">
        <v>511.45515724662437</v>
      </c>
      <c r="F53" s="4">
        <v>200</v>
      </c>
      <c r="G53" s="11">
        <f t="shared" si="9"/>
        <v>109.80434785785056</v>
      </c>
      <c r="H53" s="11">
        <f t="shared" si="10"/>
        <v>0</v>
      </c>
      <c r="I53" s="12">
        <f t="shared" si="11"/>
        <v>0</v>
      </c>
    </row>
    <row r="54" spans="1:9" x14ac:dyDescent="0.25">
      <c r="A54" s="3">
        <v>7</v>
      </c>
      <c r="B54" s="3" t="s">
        <v>41</v>
      </c>
      <c r="C54" s="3" t="s">
        <v>40</v>
      </c>
      <c r="D54" s="10">
        <v>24</v>
      </c>
      <c r="E54" s="32">
        <v>602.38051853491311</v>
      </c>
      <c r="F54" s="4">
        <v>200</v>
      </c>
      <c r="G54" s="11">
        <f t="shared" si="9"/>
        <v>7.9683851856205052</v>
      </c>
      <c r="H54" s="11">
        <f t="shared" si="10"/>
        <v>0</v>
      </c>
      <c r="I54" s="12">
        <f t="shared" si="11"/>
        <v>0</v>
      </c>
    </row>
    <row r="55" spans="1:9" x14ac:dyDescent="0.25">
      <c r="A55" s="3">
        <v>8</v>
      </c>
      <c r="B55" s="3" t="s">
        <v>42</v>
      </c>
      <c r="C55" s="3" t="s">
        <v>68</v>
      </c>
      <c r="D55" s="10">
        <v>7</v>
      </c>
      <c r="E55" s="32">
        <v>454.62680644144388</v>
      </c>
      <c r="F55" s="4">
        <v>200</v>
      </c>
      <c r="G55" s="11">
        <f t="shared" si="9"/>
        <v>3.0794488581929245</v>
      </c>
      <c r="H55" s="11">
        <f t="shared" si="10"/>
        <v>0</v>
      </c>
      <c r="I55" s="12">
        <f t="shared" si="11"/>
        <v>0</v>
      </c>
    </row>
    <row r="56" spans="1:9" x14ac:dyDescent="0.25">
      <c r="A56" s="3">
        <v>9</v>
      </c>
      <c r="B56" s="3" t="s">
        <v>43</v>
      </c>
      <c r="C56" s="3" t="s">
        <v>68</v>
      </c>
      <c r="D56" s="10">
        <v>0.7</v>
      </c>
      <c r="E56" s="32">
        <v>170.48505241554145</v>
      </c>
      <c r="F56" s="4">
        <v>200</v>
      </c>
      <c r="G56" s="11">
        <f t="shared" si="9"/>
        <v>0.82118636218477992</v>
      </c>
      <c r="H56" s="11">
        <f t="shared" si="10"/>
        <v>0</v>
      </c>
      <c r="I56" s="12">
        <f t="shared" si="11"/>
        <v>0</v>
      </c>
    </row>
    <row r="57" spans="1:9" x14ac:dyDescent="0.25">
      <c r="A57" s="3">
        <v>10</v>
      </c>
      <c r="B57" s="3" t="s">
        <v>44</v>
      </c>
      <c r="C57" s="3" t="s">
        <v>68</v>
      </c>
      <c r="D57" s="10">
        <v>1.5</v>
      </c>
      <c r="E57" s="32">
        <v>90.925361288288784</v>
      </c>
      <c r="F57" s="4">
        <v>200</v>
      </c>
      <c r="G57" s="11">
        <f t="shared" si="9"/>
        <v>3.2994094909209903</v>
      </c>
      <c r="H57" s="11">
        <f t="shared" si="10"/>
        <v>0</v>
      </c>
      <c r="I57" s="12">
        <f t="shared" si="11"/>
        <v>0</v>
      </c>
    </row>
    <row r="58" spans="1:9" x14ac:dyDescent="0.25">
      <c r="A58" s="3">
        <v>11</v>
      </c>
      <c r="B58" s="3" t="s">
        <v>45</v>
      </c>
      <c r="C58" s="3" t="s">
        <v>68</v>
      </c>
      <c r="D58" s="10">
        <v>28.3</v>
      </c>
      <c r="E58" s="32">
        <v>295.50742418693852</v>
      </c>
      <c r="F58" s="4">
        <v>200</v>
      </c>
      <c r="G58" s="11">
        <f t="shared" si="9"/>
        <v>19.153495096013135</v>
      </c>
      <c r="H58" s="11">
        <f t="shared" si="10"/>
        <v>0</v>
      </c>
      <c r="I58" s="12">
        <f t="shared" si="11"/>
        <v>0</v>
      </c>
    </row>
    <row r="59" spans="1:9" x14ac:dyDescent="0.25">
      <c r="A59" s="3">
        <v>12</v>
      </c>
      <c r="B59" s="3" t="s">
        <v>46</v>
      </c>
      <c r="C59" s="3" t="s">
        <v>68</v>
      </c>
      <c r="D59" s="10">
        <v>8.6999999999999993</v>
      </c>
      <c r="E59" s="32">
        <v>170.48505241554145</v>
      </c>
      <c r="F59" s="4">
        <v>200</v>
      </c>
      <c r="G59" s="11">
        <f t="shared" si="9"/>
        <v>10.206173358582262</v>
      </c>
      <c r="H59" s="11">
        <f>$I$3</f>
        <v>0</v>
      </c>
      <c r="I59" s="12">
        <f t="shared" si="11"/>
        <v>0</v>
      </c>
    </row>
    <row r="60" spans="1:9" ht="15.75" thickBot="1" x14ac:dyDescent="0.3">
      <c r="A60" s="3">
        <v>13</v>
      </c>
      <c r="B60" s="3" t="s">
        <v>47</v>
      </c>
      <c r="C60" s="3" t="s">
        <v>68</v>
      </c>
      <c r="D60" s="10">
        <v>1.2</v>
      </c>
      <c r="E60" s="32">
        <v>90.925361288288784</v>
      </c>
      <c r="F60" s="4">
        <v>200</v>
      </c>
      <c r="G60" s="11">
        <f t="shared" si="9"/>
        <v>2.6395275927367923</v>
      </c>
      <c r="H60" s="11">
        <f>$I$3</f>
        <v>0</v>
      </c>
      <c r="I60" s="12">
        <f t="shared" si="11"/>
        <v>0</v>
      </c>
    </row>
    <row r="61" spans="1:9" ht="15.75" thickBot="1" x14ac:dyDescent="0.3">
      <c r="A61" s="36"/>
      <c r="B61" s="37" t="s">
        <v>128</v>
      </c>
      <c r="C61" s="36"/>
      <c r="D61" s="38">
        <f>SUM(D48:D60)</f>
        <v>408.28999999999996</v>
      </c>
      <c r="E61" s="33"/>
      <c r="F61" s="34"/>
      <c r="G61" s="39">
        <f>SUM(G48:G60)</f>
        <v>210.25722066124871</v>
      </c>
      <c r="H61" s="13"/>
      <c r="I61" s="39">
        <f>SUM(I48:I60)</f>
        <v>0</v>
      </c>
    </row>
    <row r="62" spans="1:9" ht="15.75" x14ac:dyDescent="0.25">
      <c r="A62" s="146" t="s">
        <v>143</v>
      </c>
      <c r="B62" s="146"/>
      <c r="C62" s="146"/>
      <c r="D62" s="31"/>
      <c r="E62" s="35"/>
      <c r="G62" s="8"/>
      <c r="H62" s="8"/>
      <c r="I62" s="9"/>
    </row>
    <row r="63" spans="1:9" x14ac:dyDescent="0.25">
      <c r="A63" s="3">
        <v>1</v>
      </c>
      <c r="B63" s="3" t="s">
        <v>129</v>
      </c>
      <c r="C63" s="3" t="s">
        <v>130</v>
      </c>
      <c r="D63" s="10">
        <v>46.34</v>
      </c>
      <c r="E63" s="32">
        <v>572.08081689652795</v>
      </c>
      <c r="F63" s="4">
        <v>160</v>
      </c>
      <c r="G63" s="11">
        <f t="shared" ref="G63:G77" si="12">D63/E63*F63</f>
        <v>12.960406608671587</v>
      </c>
      <c r="H63" s="11">
        <f t="shared" ref="H63:H77" si="13">$I$3</f>
        <v>0</v>
      </c>
      <c r="I63" s="12">
        <f t="shared" ref="I63:I77" si="14">G63*H63</f>
        <v>0</v>
      </c>
    </row>
    <row r="64" spans="1:9" x14ac:dyDescent="0.25">
      <c r="A64" s="3">
        <v>2</v>
      </c>
      <c r="B64" s="3" t="s">
        <v>63</v>
      </c>
      <c r="C64" s="3" t="s">
        <v>68</v>
      </c>
      <c r="D64" s="10">
        <v>1.4</v>
      </c>
      <c r="E64" s="32">
        <v>106.43364035284239</v>
      </c>
      <c r="F64" s="4">
        <v>160</v>
      </c>
      <c r="G64" s="11">
        <f t="shared" si="12"/>
        <v>2.1045977498975765</v>
      </c>
      <c r="H64" s="11">
        <f t="shared" si="13"/>
        <v>0</v>
      </c>
      <c r="I64" s="12">
        <f t="shared" si="14"/>
        <v>0</v>
      </c>
    </row>
    <row r="65" spans="1:9" x14ac:dyDescent="0.25">
      <c r="A65" s="3">
        <v>3</v>
      </c>
      <c r="B65" s="3" t="s">
        <v>34</v>
      </c>
      <c r="C65" s="3" t="s">
        <v>77</v>
      </c>
      <c r="D65" s="10">
        <v>7.6</v>
      </c>
      <c r="E65" s="32">
        <v>106.43364035284239</v>
      </c>
      <c r="F65" s="4">
        <v>160</v>
      </c>
      <c r="G65" s="11">
        <f t="shared" si="12"/>
        <v>11.424959213729702</v>
      </c>
      <c r="H65" s="11">
        <f t="shared" si="13"/>
        <v>0</v>
      </c>
      <c r="I65" s="12">
        <f t="shared" si="14"/>
        <v>0</v>
      </c>
    </row>
    <row r="66" spans="1:9" x14ac:dyDescent="0.25">
      <c r="A66" s="3">
        <v>4</v>
      </c>
      <c r="B66" s="3" t="s">
        <v>36</v>
      </c>
      <c r="C66" s="3" t="s">
        <v>77</v>
      </c>
      <c r="D66" s="10">
        <v>28.3</v>
      </c>
      <c r="E66" s="32">
        <v>345.90933114673783</v>
      </c>
      <c r="F66" s="4">
        <v>160</v>
      </c>
      <c r="G66" s="11">
        <f t="shared" si="12"/>
        <v>13.090135455406903</v>
      </c>
      <c r="H66" s="11">
        <f t="shared" si="13"/>
        <v>0</v>
      </c>
      <c r="I66" s="12">
        <f t="shared" si="14"/>
        <v>0</v>
      </c>
    </row>
    <row r="67" spans="1:9" x14ac:dyDescent="0.25">
      <c r="A67" s="3">
        <v>5</v>
      </c>
      <c r="B67" s="3" t="s">
        <v>38</v>
      </c>
      <c r="C67" s="3" t="s">
        <v>77</v>
      </c>
      <c r="D67" s="10">
        <v>8.6999999999999993</v>
      </c>
      <c r="E67" s="32">
        <v>199.56307566157949</v>
      </c>
      <c r="F67" s="4">
        <v>160</v>
      </c>
      <c r="G67" s="11">
        <f t="shared" si="12"/>
        <v>6.9752382568033955</v>
      </c>
      <c r="H67" s="11">
        <f t="shared" si="13"/>
        <v>0</v>
      </c>
      <c r="I67" s="12">
        <f t="shared" si="14"/>
        <v>0</v>
      </c>
    </row>
    <row r="68" spans="1:9" x14ac:dyDescent="0.25">
      <c r="A68" s="3">
        <v>6</v>
      </c>
      <c r="B68" s="3" t="s">
        <v>39</v>
      </c>
      <c r="C68" s="3" t="s">
        <v>40</v>
      </c>
      <c r="D68" s="10">
        <v>280.8</v>
      </c>
      <c r="E68" s="32">
        <v>598.68922698473853</v>
      </c>
      <c r="F68" s="4">
        <v>160</v>
      </c>
      <c r="G68" s="11">
        <f t="shared" si="12"/>
        <v>75.043942624919296</v>
      </c>
      <c r="H68" s="11">
        <f t="shared" si="13"/>
        <v>0</v>
      </c>
      <c r="I68" s="12">
        <f t="shared" si="14"/>
        <v>0</v>
      </c>
    </row>
    <row r="69" spans="1:9" x14ac:dyDescent="0.25">
      <c r="A69" s="3">
        <v>7</v>
      </c>
      <c r="B69" s="3" t="s">
        <v>41</v>
      </c>
      <c r="C69" s="3" t="s">
        <v>40</v>
      </c>
      <c r="D69" s="10">
        <v>36</v>
      </c>
      <c r="E69" s="32">
        <v>705.12286733758083</v>
      </c>
      <c r="F69" s="4">
        <v>160</v>
      </c>
      <c r="G69" s="11">
        <f t="shared" si="12"/>
        <v>8.1687891101145826</v>
      </c>
      <c r="H69" s="11">
        <f t="shared" si="13"/>
        <v>0</v>
      </c>
      <c r="I69" s="12">
        <f t="shared" si="14"/>
        <v>0</v>
      </c>
    </row>
    <row r="70" spans="1:9" x14ac:dyDescent="0.25">
      <c r="A70" s="3">
        <v>8</v>
      </c>
      <c r="B70" s="3" t="s">
        <v>42</v>
      </c>
      <c r="C70" s="3" t="s">
        <v>77</v>
      </c>
      <c r="D70" s="10">
        <v>7</v>
      </c>
      <c r="E70" s="32">
        <v>532.16820176421197</v>
      </c>
      <c r="F70" s="4">
        <v>160</v>
      </c>
      <c r="G70" s="11">
        <f t="shared" si="12"/>
        <v>2.1045977498975765</v>
      </c>
      <c r="H70" s="11">
        <f t="shared" si="13"/>
        <v>0</v>
      </c>
      <c r="I70" s="12">
        <f t="shared" si="14"/>
        <v>0</v>
      </c>
    </row>
    <row r="71" spans="1:9" x14ac:dyDescent="0.25">
      <c r="A71" s="3">
        <v>9</v>
      </c>
      <c r="B71" s="3" t="s">
        <v>43</v>
      </c>
      <c r="C71" s="3" t="s">
        <v>77</v>
      </c>
      <c r="D71" s="10">
        <v>0.7</v>
      </c>
      <c r="E71" s="32">
        <v>199.56307566157949</v>
      </c>
      <c r="F71" s="4">
        <v>160</v>
      </c>
      <c r="G71" s="11">
        <f t="shared" si="12"/>
        <v>0.5612260666393537</v>
      </c>
      <c r="H71" s="11">
        <f t="shared" si="13"/>
        <v>0</v>
      </c>
      <c r="I71" s="12">
        <f t="shared" si="14"/>
        <v>0</v>
      </c>
    </row>
    <row r="72" spans="1:9" x14ac:dyDescent="0.25">
      <c r="A72" s="3">
        <v>10</v>
      </c>
      <c r="B72" s="3" t="s">
        <v>44</v>
      </c>
      <c r="C72" s="3" t="s">
        <v>77</v>
      </c>
      <c r="D72" s="10">
        <v>1.5</v>
      </c>
      <c r="E72" s="32">
        <v>106.43364035284239</v>
      </c>
      <c r="F72" s="4">
        <v>160</v>
      </c>
      <c r="G72" s="11">
        <f t="shared" si="12"/>
        <v>2.2549261606045463</v>
      </c>
      <c r="H72" s="11">
        <f t="shared" si="13"/>
        <v>0</v>
      </c>
      <c r="I72" s="12">
        <f t="shared" si="14"/>
        <v>0</v>
      </c>
    </row>
    <row r="73" spans="1:9" x14ac:dyDescent="0.25">
      <c r="A73" s="3">
        <v>11</v>
      </c>
      <c r="B73" s="3" t="s">
        <v>45</v>
      </c>
      <c r="C73" s="3" t="s">
        <v>77</v>
      </c>
      <c r="D73" s="10">
        <v>28.3</v>
      </c>
      <c r="E73" s="32">
        <v>345.90933114673783</v>
      </c>
      <c r="F73" s="4">
        <v>160</v>
      </c>
      <c r="G73" s="11">
        <f t="shared" si="12"/>
        <v>13.090135455406903</v>
      </c>
      <c r="H73" s="11">
        <f t="shared" si="13"/>
        <v>0</v>
      </c>
      <c r="I73" s="12">
        <f t="shared" si="14"/>
        <v>0</v>
      </c>
    </row>
    <row r="74" spans="1:9" x14ac:dyDescent="0.25">
      <c r="A74" s="3">
        <v>12</v>
      </c>
      <c r="B74" s="3" t="s">
        <v>46</v>
      </c>
      <c r="C74" s="3" t="s">
        <v>77</v>
      </c>
      <c r="D74" s="10">
        <v>8.6999999999999993</v>
      </c>
      <c r="E74" s="32">
        <v>199.56307566157949</v>
      </c>
      <c r="F74" s="4">
        <v>160</v>
      </c>
      <c r="G74" s="11">
        <f t="shared" si="12"/>
        <v>6.9752382568033955</v>
      </c>
      <c r="H74" s="11">
        <f t="shared" si="13"/>
        <v>0</v>
      </c>
      <c r="I74" s="12">
        <f t="shared" si="14"/>
        <v>0</v>
      </c>
    </row>
    <row r="75" spans="1:9" x14ac:dyDescent="0.25">
      <c r="A75" s="3">
        <v>13</v>
      </c>
      <c r="B75" s="3" t="s">
        <v>47</v>
      </c>
      <c r="C75" s="3" t="s">
        <v>77</v>
      </c>
      <c r="D75" s="10">
        <v>1.2</v>
      </c>
      <c r="E75" s="32">
        <v>106.43364035284239</v>
      </c>
      <c r="F75" s="4">
        <v>160</v>
      </c>
      <c r="G75" s="11">
        <f t="shared" si="12"/>
        <v>1.803940928483637</v>
      </c>
      <c r="H75" s="11">
        <f t="shared" si="13"/>
        <v>0</v>
      </c>
      <c r="I75" s="12">
        <f t="shared" si="14"/>
        <v>0</v>
      </c>
    </row>
    <row r="76" spans="1:9" x14ac:dyDescent="0.25">
      <c r="A76" s="3">
        <v>14</v>
      </c>
      <c r="B76" s="3" t="s">
        <v>131</v>
      </c>
      <c r="C76" s="3" t="s">
        <v>86</v>
      </c>
      <c r="D76" s="10">
        <v>1.7</v>
      </c>
      <c r="E76" s="32">
        <v>359.21353619084312</v>
      </c>
      <c r="F76" s="4">
        <v>160</v>
      </c>
      <c r="G76" s="11">
        <f t="shared" si="12"/>
        <v>0.7572097724499216</v>
      </c>
      <c r="H76" s="11">
        <f t="shared" si="13"/>
        <v>0</v>
      </c>
      <c r="I76" s="12">
        <f t="shared" si="14"/>
        <v>0</v>
      </c>
    </row>
    <row r="77" spans="1:9" ht="15.75" thickBot="1" x14ac:dyDescent="0.3">
      <c r="A77" s="3">
        <v>15</v>
      </c>
      <c r="B77" s="3" t="s">
        <v>132</v>
      </c>
      <c r="C77" s="3"/>
      <c r="D77" s="10">
        <v>32.6</v>
      </c>
      <c r="E77" s="32">
        <v>478.95138158779082</v>
      </c>
      <c r="F77" s="4">
        <v>160</v>
      </c>
      <c r="G77" s="11">
        <f t="shared" si="12"/>
        <v>10.890458197882698</v>
      </c>
      <c r="H77" s="11">
        <f t="shared" si="13"/>
        <v>0</v>
      </c>
      <c r="I77" s="12">
        <f t="shared" si="14"/>
        <v>0</v>
      </c>
    </row>
    <row r="78" spans="1:9" ht="15.75" thickBot="1" x14ac:dyDescent="0.3">
      <c r="A78" s="36"/>
      <c r="B78" s="37" t="s">
        <v>133</v>
      </c>
      <c r="C78" s="36"/>
      <c r="D78" s="38">
        <f>SUM(D63:D77)</f>
        <v>490.84</v>
      </c>
      <c r="E78" s="33"/>
      <c r="F78" s="34"/>
      <c r="G78" s="39">
        <f>SUM(G63:G77)</f>
        <v>168.20580160771112</v>
      </c>
      <c r="H78" s="13"/>
      <c r="I78" s="39">
        <f>SUM(I63:I77)</f>
        <v>0</v>
      </c>
    </row>
    <row r="79" spans="1:9" ht="15.75" x14ac:dyDescent="0.25">
      <c r="A79" s="148" t="s">
        <v>144</v>
      </c>
      <c r="B79" s="148"/>
      <c r="C79" s="148"/>
      <c r="D79" s="14"/>
      <c r="E79" s="6"/>
      <c r="F79" s="15"/>
      <c r="G79" s="7"/>
      <c r="H79" s="7"/>
      <c r="I79" s="7"/>
    </row>
    <row r="80" spans="1:9" x14ac:dyDescent="0.25">
      <c r="A80" s="3">
        <v>1</v>
      </c>
      <c r="B80" s="3" t="s">
        <v>32</v>
      </c>
      <c r="C80" s="3" t="s">
        <v>33</v>
      </c>
      <c r="D80" s="10">
        <v>46.3</v>
      </c>
      <c r="E80" s="6">
        <v>601.46163425237103</v>
      </c>
      <c r="F80" s="4">
        <v>200</v>
      </c>
      <c r="G80" s="11">
        <f t="shared" ref="G80:G93" si="15">D80/E80*F80</f>
        <v>15.395828216890953</v>
      </c>
      <c r="H80" s="11">
        <f t="shared" ref="H80:H93" si="16">$I$3</f>
        <v>0</v>
      </c>
      <c r="I80" s="12">
        <f t="shared" ref="I80:I93" si="17">G80*H80</f>
        <v>0</v>
      </c>
    </row>
    <row r="81" spans="1:9" x14ac:dyDescent="0.25">
      <c r="A81" s="3">
        <v>2</v>
      </c>
      <c r="B81" s="3" t="s">
        <v>50</v>
      </c>
      <c r="C81" s="3" t="s">
        <v>35</v>
      </c>
      <c r="D81" s="10">
        <v>1.4</v>
      </c>
      <c r="E81" s="6">
        <v>139.87479866334212</v>
      </c>
      <c r="F81" s="4">
        <v>200</v>
      </c>
      <c r="G81" s="11">
        <f t="shared" si="15"/>
        <v>2.0017901914834453</v>
      </c>
      <c r="H81" s="11">
        <f t="shared" si="16"/>
        <v>0</v>
      </c>
      <c r="I81" s="12">
        <f t="shared" si="17"/>
        <v>0</v>
      </c>
    </row>
    <row r="82" spans="1:9" x14ac:dyDescent="0.25">
      <c r="A82" s="3">
        <v>3</v>
      </c>
      <c r="B82" s="3" t="s">
        <v>51</v>
      </c>
      <c r="C82" s="3" t="s">
        <v>35</v>
      </c>
      <c r="D82" s="10">
        <v>7.6</v>
      </c>
      <c r="E82" s="6">
        <v>111.89983893067368</v>
      </c>
      <c r="F82" s="4">
        <v>200</v>
      </c>
      <c r="G82" s="11">
        <f t="shared" si="15"/>
        <v>13.583576299351952</v>
      </c>
      <c r="H82" s="11">
        <f t="shared" si="16"/>
        <v>0</v>
      </c>
      <c r="I82" s="12">
        <f t="shared" si="17"/>
        <v>0</v>
      </c>
    </row>
    <row r="83" spans="1:9" x14ac:dyDescent="0.25">
      <c r="A83" s="3">
        <v>4</v>
      </c>
      <c r="B83" s="3" t="s">
        <v>36</v>
      </c>
      <c r="C83" s="3" t="s">
        <v>37</v>
      </c>
      <c r="D83" s="10">
        <v>28.3</v>
      </c>
      <c r="E83" s="6">
        <v>363.67447652468945</v>
      </c>
      <c r="F83" s="4">
        <v>200</v>
      </c>
      <c r="G83" s="11">
        <f t="shared" si="15"/>
        <v>15.563368796423493</v>
      </c>
      <c r="H83" s="11">
        <f t="shared" si="16"/>
        <v>0</v>
      </c>
      <c r="I83" s="12">
        <f t="shared" si="17"/>
        <v>0</v>
      </c>
    </row>
    <row r="84" spans="1:9" x14ac:dyDescent="0.25">
      <c r="A84" s="3">
        <v>5</v>
      </c>
      <c r="B84" s="3" t="s">
        <v>38</v>
      </c>
      <c r="C84" s="3" t="s">
        <v>37</v>
      </c>
      <c r="D84" s="10">
        <v>8.6999999999999993</v>
      </c>
      <c r="E84" s="6">
        <v>209.81219799501318</v>
      </c>
      <c r="F84" s="4">
        <v>200</v>
      </c>
      <c r="G84" s="11">
        <f t="shared" si="15"/>
        <v>8.2931307932885581</v>
      </c>
      <c r="H84" s="11">
        <f t="shared" si="16"/>
        <v>0</v>
      </c>
      <c r="I84" s="12">
        <f t="shared" si="17"/>
        <v>0</v>
      </c>
    </row>
    <row r="85" spans="1:9" x14ac:dyDescent="0.25">
      <c r="A85" s="3">
        <v>6</v>
      </c>
      <c r="B85" s="3" t="s">
        <v>39</v>
      </c>
      <c r="C85" s="3" t="s">
        <v>40</v>
      </c>
      <c r="D85" s="10">
        <v>280.8</v>
      </c>
      <c r="E85" s="6">
        <v>629.43659398503939</v>
      </c>
      <c r="F85" s="4">
        <v>200</v>
      </c>
      <c r="G85" s="11">
        <f t="shared" si="15"/>
        <v>89.222648534690734</v>
      </c>
      <c r="H85" s="11">
        <f t="shared" si="16"/>
        <v>0</v>
      </c>
      <c r="I85" s="12">
        <f t="shared" si="17"/>
        <v>0</v>
      </c>
    </row>
    <row r="86" spans="1:9" x14ac:dyDescent="0.25">
      <c r="A86" s="3">
        <v>7</v>
      </c>
      <c r="B86" s="3" t="s">
        <v>41</v>
      </c>
      <c r="C86" s="3" t="s">
        <v>40</v>
      </c>
      <c r="D86" s="10">
        <v>76</v>
      </c>
      <c r="E86" s="6">
        <v>741.3364329157132</v>
      </c>
      <c r="F86" s="4">
        <v>200</v>
      </c>
      <c r="G86" s="11">
        <f t="shared" si="15"/>
        <v>20.503511395248228</v>
      </c>
      <c r="H86" s="11">
        <f t="shared" si="16"/>
        <v>0</v>
      </c>
      <c r="I86" s="12">
        <f t="shared" si="17"/>
        <v>0</v>
      </c>
    </row>
    <row r="87" spans="1:9" x14ac:dyDescent="0.25">
      <c r="A87" s="3">
        <v>8</v>
      </c>
      <c r="B87" s="3" t="s">
        <v>42</v>
      </c>
      <c r="C87" s="3" t="s">
        <v>35</v>
      </c>
      <c r="D87" s="10">
        <v>7</v>
      </c>
      <c r="E87" s="6">
        <v>559.49919465336848</v>
      </c>
      <c r="F87" s="4">
        <v>200</v>
      </c>
      <c r="G87" s="11">
        <f t="shared" si="15"/>
        <v>2.5022377393543067</v>
      </c>
      <c r="H87" s="11">
        <f t="shared" si="16"/>
        <v>0</v>
      </c>
      <c r="I87" s="12">
        <f t="shared" si="17"/>
        <v>0</v>
      </c>
    </row>
    <row r="88" spans="1:9" x14ac:dyDescent="0.25">
      <c r="A88" s="3">
        <v>9</v>
      </c>
      <c r="B88" s="3" t="s">
        <v>43</v>
      </c>
      <c r="C88" s="3" t="s">
        <v>35</v>
      </c>
      <c r="D88" s="10">
        <v>0.7</v>
      </c>
      <c r="E88" s="6">
        <v>209.81219799501318</v>
      </c>
      <c r="F88" s="4">
        <v>200</v>
      </c>
      <c r="G88" s="11">
        <f t="shared" si="15"/>
        <v>0.66726339716114846</v>
      </c>
      <c r="H88" s="11">
        <f t="shared" si="16"/>
        <v>0</v>
      </c>
      <c r="I88" s="12">
        <f t="shared" si="17"/>
        <v>0</v>
      </c>
    </row>
    <row r="89" spans="1:9" x14ac:dyDescent="0.25">
      <c r="A89" s="3">
        <v>10</v>
      </c>
      <c r="B89" s="3" t="s">
        <v>44</v>
      </c>
      <c r="C89" s="3" t="s">
        <v>35</v>
      </c>
      <c r="D89" s="10">
        <v>1.5</v>
      </c>
      <c r="E89" s="6">
        <v>111.89983893067368</v>
      </c>
      <c r="F89" s="4">
        <v>200</v>
      </c>
      <c r="G89" s="11">
        <f t="shared" si="15"/>
        <v>2.6809690064510434</v>
      </c>
      <c r="H89" s="11">
        <f t="shared" si="16"/>
        <v>0</v>
      </c>
      <c r="I89" s="12">
        <f t="shared" si="17"/>
        <v>0</v>
      </c>
    </row>
    <row r="90" spans="1:9" x14ac:dyDescent="0.25">
      <c r="A90" s="3">
        <v>11</v>
      </c>
      <c r="B90" s="3" t="s">
        <v>45</v>
      </c>
      <c r="C90" s="3" t="s">
        <v>37</v>
      </c>
      <c r="D90" s="10">
        <v>28.3</v>
      </c>
      <c r="E90" s="6">
        <v>363.67447652468945</v>
      </c>
      <c r="F90" s="4">
        <v>200</v>
      </c>
      <c r="G90" s="11">
        <f t="shared" si="15"/>
        <v>15.563368796423493</v>
      </c>
      <c r="H90" s="11">
        <f t="shared" si="16"/>
        <v>0</v>
      </c>
      <c r="I90" s="12">
        <f t="shared" si="17"/>
        <v>0</v>
      </c>
    </row>
    <row r="91" spans="1:9" x14ac:dyDescent="0.25">
      <c r="A91" s="3">
        <v>12</v>
      </c>
      <c r="B91" s="3" t="s">
        <v>46</v>
      </c>
      <c r="C91" s="3" t="s">
        <v>37</v>
      </c>
      <c r="D91" s="10">
        <v>8.6999999999999993</v>
      </c>
      <c r="E91" s="6">
        <v>209.81219799501318</v>
      </c>
      <c r="F91" s="4">
        <v>200</v>
      </c>
      <c r="G91" s="11">
        <f t="shared" si="15"/>
        <v>8.2931307932885581</v>
      </c>
      <c r="H91" s="11">
        <f t="shared" si="16"/>
        <v>0</v>
      </c>
      <c r="I91" s="12">
        <f t="shared" si="17"/>
        <v>0</v>
      </c>
    </row>
    <row r="92" spans="1:9" x14ac:dyDescent="0.25">
      <c r="A92" s="3">
        <v>13</v>
      </c>
      <c r="B92" s="3" t="s">
        <v>58</v>
      </c>
      <c r="C92" s="3" t="s">
        <v>37</v>
      </c>
      <c r="D92" s="10">
        <v>1.7</v>
      </c>
      <c r="E92" s="6">
        <v>111.89983893067368</v>
      </c>
      <c r="F92" s="4">
        <v>200</v>
      </c>
      <c r="G92" s="11">
        <f t="shared" si="15"/>
        <v>3.0384315406445159</v>
      </c>
      <c r="H92" s="11">
        <f t="shared" si="16"/>
        <v>0</v>
      </c>
      <c r="I92" s="12">
        <f t="shared" si="17"/>
        <v>0</v>
      </c>
    </row>
    <row r="93" spans="1:9" x14ac:dyDescent="0.25">
      <c r="A93" s="3">
        <v>14</v>
      </c>
      <c r="B93" s="3" t="s">
        <v>59</v>
      </c>
      <c r="C93" s="3" t="s">
        <v>60</v>
      </c>
      <c r="D93" s="10">
        <v>32.6</v>
      </c>
      <c r="E93" s="6">
        <v>503.54927518803157</v>
      </c>
      <c r="F93" s="4">
        <v>200</v>
      </c>
      <c r="G93" s="11">
        <f t="shared" si="15"/>
        <v>12.948087349674669</v>
      </c>
      <c r="H93" s="11">
        <f t="shared" si="16"/>
        <v>0</v>
      </c>
      <c r="I93" s="12">
        <f t="shared" si="17"/>
        <v>0</v>
      </c>
    </row>
    <row r="94" spans="1:9" ht="15.75" thickBot="1" x14ac:dyDescent="0.3">
      <c r="A94" s="23"/>
      <c r="B94" s="24" t="s">
        <v>134</v>
      </c>
      <c r="C94" s="23"/>
      <c r="D94" s="25">
        <f>SUM(D81:D93)</f>
        <v>483.3</v>
      </c>
      <c r="E94" s="26"/>
      <c r="F94" s="27"/>
      <c r="G94" s="28">
        <f>SUM(G81:G93)</f>
        <v>194.86151463348418</v>
      </c>
      <c r="H94" s="28"/>
      <c r="I94" s="29">
        <f>SUM(I81:I93)</f>
        <v>0</v>
      </c>
    </row>
    <row r="95" spans="1:9" ht="15.75" x14ac:dyDescent="0.25">
      <c r="A95" s="146" t="s">
        <v>145</v>
      </c>
      <c r="B95" s="146"/>
      <c r="C95" s="146"/>
      <c r="D95" s="31"/>
      <c r="E95" s="35"/>
      <c r="G95" s="8"/>
      <c r="H95" s="8"/>
      <c r="I95" s="9"/>
    </row>
    <row r="96" spans="1:9" x14ac:dyDescent="0.25">
      <c r="A96" s="3">
        <v>1</v>
      </c>
      <c r="B96" s="3" t="s">
        <v>32</v>
      </c>
      <c r="C96" s="3" t="s">
        <v>68</v>
      </c>
      <c r="D96" s="10">
        <v>26.08</v>
      </c>
      <c r="E96" s="32">
        <v>447.56067004770722</v>
      </c>
      <c r="F96" s="4">
        <v>200</v>
      </c>
      <c r="G96" s="11">
        <f t="shared" ref="G96:G107" si="18">D96/E96*F96</f>
        <v>11.654285885853209</v>
      </c>
      <c r="H96" s="11">
        <f t="shared" ref="H96:H106" si="19">$I$3</f>
        <v>0</v>
      </c>
      <c r="I96" s="12">
        <f t="shared" ref="I96:I107" si="20">G96*H96</f>
        <v>0</v>
      </c>
    </row>
    <row r="97" spans="1:9" x14ac:dyDescent="0.25">
      <c r="A97" s="3">
        <v>2</v>
      </c>
      <c r="B97" s="3" t="s">
        <v>34</v>
      </c>
      <c r="C97" s="3" t="s">
        <v>122</v>
      </c>
      <c r="D97" s="10">
        <v>2.5</v>
      </c>
      <c r="E97" s="32">
        <v>83.267101404224604</v>
      </c>
      <c r="F97" s="4">
        <v>200</v>
      </c>
      <c r="G97" s="11">
        <f t="shared" si="18"/>
        <v>6.0047724919920444</v>
      </c>
      <c r="H97" s="11">
        <f t="shared" si="19"/>
        <v>0</v>
      </c>
      <c r="I97" s="12">
        <f t="shared" si="20"/>
        <v>0</v>
      </c>
    </row>
    <row r="98" spans="1:9" x14ac:dyDescent="0.25">
      <c r="A98" s="3">
        <v>3</v>
      </c>
      <c r="B98" s="3" t="s">
        <v>36</v>
      </c>
      <c r="C98" s="3" t="s">
        <v>122</v>
      </c>
      <c r="D98" s="10">
        <v>24.9</v>
      </c>
      <c r="E98" s="32">
        <v>270.61807956372991</v>
      </c>
      <c r="F98" s="4">
        <v>200</v>
      </c>
      <c r="G98" s="11">
        <f t="shared" si="18"/>
        <v>18.402318160074081</v>
      </c>
      <c r="H98" s="11">
        <f t="shared" si="19"/>
        <v>0</v>
      </c>
      <c r="I98" s="12">
        <f t="shared" si="20"/>
        <v>0</v>
      </c>
    </row>
    <row r="99" spans="1:9" x14ac:dyDescent="0.25">
      <c r="A99" s="3">
        <v>4</v>
      </c>
      <c r="B99" s="3" t="s">
        <v>38</v>
      </c>
      <c r="C99" s="3" t="s">
        <v>122</v>
      </c>
      <c r="D99" s="10">
        <v>8.8000000000000007</v>
      </c>
      <c r="E99" s="32">
        <v>156.12581513292113</v>
      </c>
      <c r="F99" s="4">
        <v>200</v>
      </c>
      <c r="G99" s="11">
        <f t="shared" si="18"/>
        <v>11.272959558299732</v>
      </c>
      <c r="H99" s="11">
        <f t="shared" si="19"/>
        <v>0</v>
      </c>
      <c r="I99" s="12">
        <f t="shared" si="20"/>
        <v>0</v>
      </c>
    </row>
    <row r="100" spans="1:9" x14ac:dyDescent="0.25">
      <c r="A100" s="3">
        <v>5</v>
      </c>
      <c r="B100" s="3" t="s">
        <v>39</v>
      </c>
      <c r="C100" s="3" t="s">
        <v>40</v>
      </c>
      <c r="D100" s="10">
        <v>243</v>
      </c>
      <c r="E100" s="32">
        <v>468.37744539876331</v>
      </c>
      <c r="F100" s="4">
        <v>200</v>
      </c>
      <c r="G100" s="11">
        <f t="shared" si="18"/>
        <v>103.76246866162253</v>
      </c>
      <c r="H100" s="11">
        <f t="shared" si="19"/>
        <v>0</v>
      </c>
      <c r="I100" s="12">
        <f t="shared" si="20"/>
        <v>0</v>
      </c>
    </row>
    <row r="101" spans="1:9" x14ac:dyDescent="0.25">
      <c r="A101" s="3">
        <v>6</v>
      </c>
      <c r="B101" s="3" t="s">
        <v>41</v>
      </c>
      <c r="C101" s="3" t="s">
        <v>40</v>
      </c>
      <c r="D101" s="10">
        <v>52</v>
      </c>
      <c r="E101" s="32">
        <v>551.64454680298797</v>
      </c>
      <c r="F101" s="4">
        <v>200</v>
      </c>
      <c r="G101" s="11">
        <f t="shared" si="18"/>
        <v>18.852719672971251</v>
      </c>
      <c r="H101" s="11">
        <f t="shared" si="19"/>
        <v>0</v>
      </c>
      <c r="I101" s="12">
        <f t="shared" si="20"/>
        <v>0</v>
      </c>
    </row>
    <row r="102" spans="1:9" x14ac:dyDescent="0.25">
      <c r="A102" s="3">
        <v>7</v>
      </c>
      <c r="B102" s="3" t="s">
        <v>42</v>
      </c>
      <c r="C102" s="3" t="s">
        <v>122</v>
      </c>
      <c r="D102" s="10">
        <v>6</v>
      </c>
      <c r="E102" s="32">
        <v>416.33550702112296</v>
      </c>
      <c r="F102" s="4">
        <v>200</v>
      </c>
      <c r="G102" s="11">
        <f t="shared" si="18"/>
        <v>2.8822907961561817</v>
      </c>
      <c r="H102" s="11">
        <f t="shared" si="19"/>
        <v>0</v>
      </c>
      <c r="I102" s="12">
        <f t="shared" si="20"/>
        <v>0</v>
      </c>
    </row>
    <row r="103" spans="1:9" x14ac:dyDescent="0.25">
      <c r="A103" s="3">
        <v>8</v>
      </c>
      <c r="B103" s="3" t="s">
        <v>43</v>
      </c>
      <c r="C103" s="3" t="s">
        <v>122</v>
      </c>
      <c r="D103" s="10">
        <v>0.8</v>
      </c>
      <c r="E103" s="32">
        <v>156.12581513292113</v>
      </c>
      <c r="F103" s="4">
        <v>200</v>
      </c>
      <c r="G103" s="11">
        <f t="shared" si="18"/>
        <v>1.0248145052999755</v>
      </c>
      <c r="H103" s="11">
        <f t="shared" si="19"/>
        <v>0</v>
      </c>
      <c r="I103" s="12">
        <f t="shared" si="20"/>
        <v>0</v>
      </c>
    </row>
    <row r="104" spans="1:9" x14ac:dyDescent="0.25">
      <c r="A104" s="3">
        <v>9</v>
      </c>
      <c r="B104" s="3" t="s">
        <v>44</v>
      </c>
      <c r="C104" s="3" t="s">
        <v>122</v>
      </c>
      <c r="D104" s="10">
        <v>1.6</v>
      </c>
      <c r="E104" s="32">
        <v>83.267101404224604</v>
      </c>
      <c r="F104" s="4">
        <v>200</v>
      </c>
      <c r="G104" s="11">
        <f t="shared" si="18"/>
        <v>3.8430543948749083</v>
      </c>
      <c r="H104" s="11">
        <f t="shared" si="19"/>
        <v>0</v>
      </c>
      <c r="I104" s="12">
        <f t="shared" si="20"/>
        <v>0</v>
      </c>
    </row>
    <row r="105" spans="1:9" x14ac:dyDescent="0.25">
      <c r="A105" s="3">
        <v>10</v>
      </c>
      <c r="B105" s="3" t="s">
        <v>45</v>
      </c>
      <c r="C105" s="3" t="s">
        <v>122</v>
      </c>
      <c r="D105" s="10">
        <v>24.9</v>
      </c>
      <c r="E105" s="32">
        <v>270.61807956372991</v>
      </c>
      <c r="F105" s="4">
        <v>200</v>
      </c>
      <c r="G105" s="11">
        <f t="shared" si="18"/>
        <v>18.402318160074081</v>
      </c>
      <c r="H105" s="11">
        <f t="shared" si="19"/>
        <v>0</v>
      </c>
      <c r="I105" s="12">
        <f t="shared" si="20"/>
        <v>0</v>
      </c>
    </row>
    <row r="106" spans="1:9" x14ac:dyDescent="0.25">
      <c r="A106" s="3">
        <v>11</v>
      </c>
      <c r="B106" s="3" t="s">
        <v>46</v>
      </c>
      <c r="C106" s="3" t="s">
        <v>122</v>
      </c>
      <c r="D106" s="10">
        <v>8.8000000000000007</v>
      </c>
      <c r="E106" s="32">
        <v>156.12581513292113</v>
      </c>
      <c r="F106" s="4">
        <v>200</v>
      </c>
      <c r="G106" s="11">
        <f t="shared" si="18"/>
        <v>11.272959558299732</v>
      </c>
      <c r="H106" s="11">
        <f t="shared" si="19"/>
        <v>0</v>
      </c>
      <c r="I106" s="12">
        <f t="shared" si="20"/>
        <v>0</v>
      </c>
    </row>
    <row r="107" spans="1:9" ht="15.75" thickBot="1" x14ac:dyDescent="0.3">
      <c r="A107" s="3">
        <v>12</v>
      </c>
      <c r="B107" s="3" t="s">
        <v>47</v>
      </c>
      <c r="C107" s="3" t="s">
        <v>122</v>
      </c>
      <c r="D107" s="10">
        <v>1.2</v>
      </c>
      <c r="E107" s="32">
        <v>83.267101404224604</v>
      </c>
      <c r="F107" s="4">
        <v>200</v>
      </c>
      <c r="G107" s="11">
        <f t="shared" si="18"/>
        <v>2.8822907961561812</v>
      </c>
      <c r="H107" s="11">
        <f>$I$3</f>
        <v>0</v>
      </c>
      <c r="I107" s="12">
        <f t="shared" si="20"/>
        <v>0</v>
      </c>
    </row>
    <row r="108" spans="1:9" ht="15.75" thickBot="1" x14ac:dyDescent="0.3">
      <c r="A108" s="36"/>
      <c r="B108" s="37" t="s">
        <v>135</v>
      </c>
      <c r="C108" s="36"/>
      <c r="D108" s="38">
        <f>SUM(D96:D107)</f>
        <v>400.58</v>
      </c>
      <c r="E108" s="33"/>
      <c r="F108" s="34"/>
      <c r="G108" s="39">
        <f>SUM(G96:G107)</f>
        <v>210.25725264167394</v>
      </c>
      <c r="H108" s="13"/>
      <c r="I108" s="39">
        <f>SUM(I96:I107)</f>
        <v>0</v>
      </c>
    </row>
    <row r="109" spans="1:9" ht="15.75" x14ac:dyDescent="0.25">
      <c r="A109" s="30" t="s">
        <v>146</v>
      </c>
      <c r="B109" s="30"/>
      <c r="C109" s="30"/>
      <c r="D109" s="31"/>
      <c r="E109" s="35"/>
      <c r="G109" s="8"/>
      <c r="H109" s="8"/>
      <c r="I109" s="9"/>
    </row>
    <row r="110" spans="1:9" x14ac:dyDescent="0.25">
      <c r="A110" s="3">
        <v>1</v>
      </c>
      <c r="B110" s="3" t="s">
        <v>32</v>
      </c>
      <c r="C110" s="3" t="s">
        <v>68</v>
      </c>
      <c r="D110" s="10">
        <v>10.09</v>
      </c>
      <c r="E110" s="32">
        <v>472.54137442123778</v>
      </c>
      <c r="F110" s="4">
        <v>160</v>
      </c>
      <c r="G110" s="11">
        <f t="shared" ref="G110:G120" si="21">D110/E110*F110</f>
        <v>3.4164204181640074</v>
      </c>
      <c r="H110" s="11">
        <f t="shared" ref="H110:H120" si="22">$I$3</f>
        <v>0</v>
      </c>
      <c r="I110" s="12">
        <f t="shared" ref="I110:I120" si="23">G110*H110</f>
        <v>0</v>
      </c>
    </row>
    <row r="111" spans="1:9" x14ac:dyDescent="0.25">
      <c r="A111" s="3">
        <v>2</v>
      </c>
      <c r="B111" s="3" t="s">
        <v>36</v>
      </c>
      <c r="C111" s="3" t="s">
        <v>68</v>
      </c>
      <c r="D111" s="10">
        <v>31.8</v>
      </c>
      <c r="E111" s="32">
        <v>285.72269151051592</v>
      </c>
      <c r="F111" s="4">
        <v>160</v>
      </c>
      <c r="G111" s="11">
        <f t="shared" si="21"/>
        <v>17.807476098945884</v>
      </c>
      <c r="H111" s="11">
        <f t="shared" si="22"/>
        <v>0</v>
      </c>
      <c r="I111" s="12">
        <f t="shared" si="23"/>
        <v>0</v>
      </c>
    </row>
    <row r="112" spans="1:9" x14ac:dyDescent="0.25">
      <c r="A112" s="3">
        <v>3</v>
      </c>
      <c r="B112" s="3" t="s">
        <v>38</v>
      </c>
      <c r="C112" s="3" t="s">
        <v>68</v>
      </c>
      <c r="D112" s="10">
        <v>14.7</v>
      </c>
      <c r="E112" s="32">
        <v>164.84001433298994</v>
      </c>
      <c r="F112" s="4">
        <v>160</v>
      </c>
      <c r="G112" s="11">
        <f t="shared" si="21"/>
        <v>14.268380220161669</v>
      </c>
      <c r="H112" s="11">
        <f t="shared" si="22"/>
        <v>0</v>
      </c>
      <c r="I112" s="12">
        <f t="shared" si="23"/>
        <v>0</v>
      </c>
    </row>
    <row r="113" spans="1:9" x14ac:dyDescent="0.25">
      <c r="A113" s="3">
        <v>4</v>
      </c>
      <c r="B113" s="3" t="s">
        <v>39</v>
      </c>
      <c r="C113" s="3" t="s">
        <v>86</v>
      </c>
      <c r="D113" s="10">
        <v>252.05</v>
      </c>
      <c r="E113" s="32">
        <v>494.52004299896981</v>
      </c>
      <c r="F113" s="4">
        <v>160</v>
      </c>
      <c r="G113" s="11">
        <f t="shared" si="21"/>
        <v>81.549778559903615</v>
      </c>
      <c r="H113" s="11">
        <f t="shared" si="22"/>
        <v>0</v>
      </c>
      <c r="I113" s="12">
        <f t="shared" si="23"/>
        <v>0</v>
      </c>
    </row>
    <row r="114" spans="1:9" x14ac:dyDescent="0.25">
      <c r="A114" s="3">
        <v>5</v>
      </c>
      <c r="B114" s="3" t="s">
        <v>41</v>
      </c>
      <c r="C114" s="3" t="s">
        <v>86</v>
      </c>
      <c r="D114" s="10">
        <v>36</v>
      </c>
      <c r="E114" s="32">
        <v>582.43471730989779</v>
      </c>
      <c r="F114" s="4">
        <v>160</v>
      </c>
      <c r="G114" s="11">
        <f t="shared" si="21"/>
        <v>9.889520368229114</v>
      </c>
      <c r="H114" s="11">
        <f t="shared" si="22"/>
        <v>0</v>
      </c>
      <c r="I114" s="12">
        <f t="shared" si="23"/>
        <v>0</v>
      </c>
    </row>
    <row r="115" spans="1:9" x14ac:dyDescent="0.25">
      <c r="A115" s="3">
        <v>6</v>
      </c>
      <c r="B115" s="3" t="s">
        <v>42</v>
      </c>
      <c r="C115" s="3" t="s">
        <v>68</v>
      </c>
      <c r="D115" s="10">
        <v>5.5</v>
      </c>
      <c r="E115" s="32">
        <v>439.57337155463983</v>
      </c>
      <c r="F115" s="4">
        <v>160</v>
      </c>
      <c r="G115" s="11">
        <f t="shared" si="21"/>
        <v>2.001941102318602</v>
      </c>
      <c r="H115" s="11">
        <f t="shared" si="22"/>
        <v>0</v>
      </c>
      <c r="I115" s="12">
        <f t="shared" si="23"/>
        <v>0</v>
      </c>
    </row>
    <row r="116" spans="1:9" x14ac:dyDescent="0.25">
      <c r="A116" s="3">
        <v>7</v>
      </c>
      <c r="B116" s="3" t="s">
        <v>43</v>
      </c>
      <c r="C116" s="3" t="s">
        <v>68</v>
      </c>
      <c r="D116" s="10">
        <v>1.04</v>
      </c>
      <c r="E116" s="32">
        <v>164.84001433298994</v>
      </c>
      <c r="F116" s="4">
        <v>160</v>
      </c>
      <c r="G116" s="11">
        <f t="shared" si="21"/>
        <v>1.0094636346236829</v>
      </c>
      <c r="H116" s="11">
        <f t="shared" si="22"/>
        <v>0</v>
      </c>
      <c r="I116" s="12">
        <f t="shared" si="23"/>
        <v>0</v>
      </c>
    </row>
    <row r="117" spans="1:9" x14ac:dyDescent="0.25">
      <c r="A117" s="3">
        <v>8</v>
      </c>
      <c r="B117" s="3" t="s">
        <v>44</v>
      </c>
      <c r="C117" s="3" t="s">
        <v>68</v>
      </c>
      <c r="D117" s="10">
        <v>1.5</v>
      </c>
      <c r="E117" s="32">
        <v>87.914674310927978</v>
      </c>
      <c r="F117" s="4">
        <v>160</v>
      </c>
      <c r="G117" s="11">
        <f t="shared" si="21"/>
        <v>2.7299196849799112</v>
      </c>
      <c r="H117" s="11">
        <f t="shared" si="22"/>
        <v>0</v>
      </c>
      <c r="I117" s="12">
        <f t="shared" si="23"/>
        <v>0</v>
      </c>
    </row>
    <row r="118" spans="1:9" x14ac:dyDescent="0.25">
      <c r="A118" s="3">
        <v>9</v>
      </c>
      <c r="B118" s="3" t="s">
        <v>45</v>
      </c>
      <c r="C118" s="3" t="s">
        <v>68</v>
      </c>
      <c r="D118" s="10">
        <v>31.04</v>
      </c>
      <c r="E118" s="32">
        <v>285.72269151051592</v>
      </c>
      <c r="F118" s="4">
        <v>160</v>
      </c>
      <c r="G118" s="11">
        <f t="shared" si="21"/>
        <v>17.381888619851576</v>
      </c>
      <c r="H118" s="11">
        <f t="shared" si="22"/>
        <v>0</v>
      </c>
      <c r="I118" s="12">
        <f t="shared" si="23"/>
        <v>0</v>
      </c>
    </row>
    <row r="119" spans="1:9" x14ac:dyDescent="0.25">
      <c r="A119" s="3">
        <v>10</v>
      </c>
      <c r="B119" s="3" t="s">
        <v>46</v>
      </c>
      <c r="C119" s="3" t="s">
        <v>68</v>
      </c>
      <c r="D119" s="10">
        <v>15.7</v>
      </c>
      <c r="E119" s="32">
        <v>164.84001433298994</v>
      </c>
      <c r="F119" s="4">
        <v>160</v>
      </c>
      <c r="G119" s="11">
        <f t="shared" si="21"/>
        <v>15.23901833037675</v>
      </c>
      <c r="H119" s="11">
        <f t="shared" si="22"/>
        <v>0</v>
      </c>
      <c r="I119" s="12">
        <f t="shared" si="23"/>
        <v>0</v>
      </c>
    </row>
    <row r="120" spans="1:9" ht="15.75" thickBot="1" x14ac:dyDescent="0.3">
      <c r="A120" s="3">
        <v>11</v>
      </c>
      <c r="B120" s="3" t="s">
        <v>47</v>
      </c>
      <c r="C120" s="3" t="s">
        <v>68</v>
      </c>
      <c r="D120" s="10">
        <v>1.6</v>
      </c>
      <c r="E120" s="32">
        <v>87.914674310927978</v>
      </c>
      <c r="F120" s="4">
        <v>160</v>
      </c>
      <c r="G120" s="11">
        <f t="shared" si="21"/>
        <v>2.9119143306452386</v>
      </c>
      <c r="H120" s="11">
        <f t="shared" si="22"/>
        <v>0</v>
      </c>
      <c r="I120" s="12">
        <f t="shared" si="23"/>
        <v>0</v>
      </c>
    </row>
    <row r="121" spans="1:9" ht="15.75" thickBot="1" x14ac:dyDescent="0.3">
      <c r="A121" s="36"/>
      <c r="B121" s="37" t="s">
        <v>136</v>
      </c>
      <c r="C121" s="36"/>
      <c r="D121" s="38">
        <f>SUM(D110:D120)</f>
        <v>401.02000000000004</v>
      </c>
      <c r="E121" s="33"/>
      <c r="F121" s="34"/>
      <c r="G121" s="39">
        <f>SUM(G110:G120)</f>
        <v>168.20572136820002</v>
      </c>
      <c r="H121" s="13"/>
      <c r="I121" s="39">
        <f>SUM(I110:I120)</f>
        <v>0</v>
      </c>
    </row>
    <row r="122" spans="1:9" ht="15.75" x14ac:dyDescent="0.25">
      <c r="A122" s="30" t="s">
        <v>147</v>
      </c>
      <c r="B122" s="30"/>
      <c r="C122" s="30"/>
      <c r="D122" s="31"/>
      <c r="E122" s="35"/>
      <c r="G122" s="8"/>
      <c r="H122" s="8"/>
      <c r="I122" s="9"/>
    </row>
    <row r="123" spans="1:9" x14ac:dyDescent="0.25">
      <c r="A123" s="3">
        <v>1</v>
      </c>
      <c r="B123" s="3" t="s">
        <v>32</v>
      </c>
      <c r="C123" s="3" t="s">
        <v>68</v>
      </c>
      <c r="D123" s="10">
        <v>10.09</v>
      </c>
      <c r="E123" s="32">
        <v>472.54116230862633</v>
      </c>
      <c r="F123" s="4">
        <v>160</v>
      </c>
      <c r="G123" s="11">
        <f t="shared" ref="G123:G133" si="24">D123/E123*F123</f>
        <v>3.4164219517147636</v>
      </c>
      <c r="H123" s="11">
        <f t="shared" ref="H123:H133" si="25">$I$3</f>
        <v>0</v>
      </c>
      <c r="I123" s="12">
        <f t="shared" ref="I123:I133" si="26">G123*H123</f>
        <v>0</v>
      </c>
    </row>
    <row r="124" spans="1:9" x14ac:dyDescent="0.25">
      <c r="A124" s="3">
        <v>2</v>
      </c>
      <c r="B124" s="3" t="s">
        <v>36</v>
      </c>
      <c r="C124" s="3" t="s">
        <v>68</v>
      </c>
      <c r="D124" s="10">
        <v>31.8</v>
      </c>
      <c r="E124" s="32">
        <v>285.72256325637869</v>
      </c>
      <c r="F124" s="4">
        <v>160</v>
      </c>
      <c r="G124" s="11">
        <f t="shared" si="24"/>
        <v>17.807484092302996</v>
      </c>
      <c r="H124" s="11">
        <f t="shared" si="25"/>
        <v>0</v>
      </c>
      <c r="I124" s="12">
        <f t="shared" si="26"/>
        <v>0</v>
      </c>
    </row>
    <row r="125" spans="1:9" x14ac:dyDescent="0.25">
      <c r="A125" s="3">
        <v>3</v>
      </c>
      <c r="B125" s="3" t="s">
        <v>38</v>
      </c>
      <c r="C125" s="3" t="s">
        <v>68</v>
      </c>
      <c r="D125" s="10">
        <v>14.7</v>
      </c>
      <c r="E125" s="32">
        <v>164.83994034021848</v>
      </c>
      <c r="F125" s="4">
        <v>160</v>
      </c>
      <c r="G125" s="11">
        <f t="shared" si="24"/>
        <v>14.268386624901897</v>
      </c>
      <c r="H125" s="11">
        <f t="shared" si="25"/>
        <v>0</v>
      </c>
      <c r="I125" s="12">
        <f t="shared" si="26"/>
        <v>0</v>
      </c>
    </row>
    <row r="126" spans="1:9" x14ac:dyDescent="0.25">
      <c r="A126" s="3">
        <v>4</v>
      </c>
      <c r="B126" s="3" t="s">
        <v>39</v>
      </c>
      <c r="C126" s="3" t="s">
        <v>86</v>
      </c>
      <c r="D126" s="10">
        <v>252.05</v>
      </c>
      <c r="E126" s="32">
        <v>494.5198210206554</v>
      </c>
      <c r="F126" s="4">
        <v>160</v>
      </c>
      <c r="G126" s="11">
        <f t="shared" si="24"/>
        <v>81.549815165680798</v>
      </c>
      <c r="H126" s="11">
        <f t="shared" si="25"/>
        <v>0</v>
      </c>
      <c r="I126" s="12">
        <f t="shared" si="26"/>
        <v>0</v>
      </c>
    </row>
    <row r="127" spans="1:9" x14ac:dyDescent="0.25">
      <c r="A127" s="3">
        <v>5</v>
      </c>
      <c r="B127" s="3" t="s">
        <v>41</v>
      </c>
      <c r="C127" s="3" t="s">
        <v>86</v>
      </c>
      <c r="D127" s="10">
        <v>36</v>
      </c>
      <c r="E127" s="32">
        <v>582.43445586877192</v>
      </c>
      <c r="F127" s="4">
        <v>160</v>
      </c>
      <c r="G127" s="11">
        <f t="shared" si="24"/>
        <v>9.8895248074021627</v>
      </c>
      <c r="H127" s="11">
        <f t="shared" si="25"/>
        <v>0</v>
      </c>
      <c r="I127" s="12">
        <f t="shared" si="26"/>
        <v>0</v>
      </c>
    </row>
    <row r="128" spans="1:9" x14ac:dyDescent="0.25">
      <c r="A128" s="3">
        <v>6</v>
      </c>
      <c r="B128" s="3" t="s">
        <v>42</v>
      </c>
      <c r="C128" s="3" t="s">
        <v>68</v>
      </c>
      <c r="D128" s="10">
        <v>5.5</v>
      </c>
      <c r="E128" s="32">
        <v>439.57317424058266</v>
      </c>
      <c r="F128" s="4">
        <v>160</v>
      </c>
      <c r="G128" s="11">
        <f t="shared" si="24"/>
        <v>2.0019420009428677</v>
      </c>
      <c r="H128" s="11">
        <f t="shared" si="25"/>
        <v>0</v>
      </c>
      <c r="I128" s="12">
        <f t="shared" si="26"/>
        <v>0</v>
      </c>
    </row>
    <row r="129" spans="1:9" x14ac:dyDescent="0.25">
      <c r="A129" s="3">
        <v>7</v>
      </c>
      <c r="B129" s="3" t="s">
        <v>43</v>
      </c>
      <c r="C129" s="3" t="s">
        <v>68</v>
      </c>
      <c r="D129" s="10">
        <v>1.04</v>
      </c>
      <c r="E129" s="32">
        <v>164.83994034021848</v>
      </c>
      <c r="F129" s="4">
        <v>160</v>
      </c>
      <c r="G129" s="11">
        <f t="shared" si="24"/>
        <v>1.0094640877481615</v>
      </c>
      <c r="H129" s="11">
        <f t="shared" si="25"/>
        <v>0</v>
      </c>
      <c r="I129" s="12">
        <f t="shared" si="26"/>
        <v>0</v>
      </c>
    </row>
    <row r="130" spans="1:9" x14ac:dyDescent="0.25">
      <c r="A130" s="3">
        <v>8</v>
      </c>
      <c r="B130" s="3" t="s">
        <v>44</v>
      </c>
      <c r="C130" s="3" t="s">
        <v>68</v>
      </c>
      <c r="D130" s="10">
        <v>1.5</v>
      </c>
      <c r="E130" s="32">
        <v>87.914634848116521</v>
      </c>
      <c r="F130" s="4">
        <v>160</v>
      </c>
      <c r="G130" s="11">
        <f t="shared" si="24"/>
        <v>2.7299209103766389</v>
      </c>
      <c r="H130" s="11">
        <f t="shared" si="25"/>
        <v>0</v>
      </c>
      <c r="I130" s="12">
        <f t="shared" si="26"/>
        <v>0</v>
      </c>
    </row>
    <row r="131" spans="1:9" x14ac:dyDescent="0.25">
      <c r="A131" s="3">
        <v>9</v>
      </c>
      <c r="B131" s="3" t="s">
        <v>45</v>
      </c>
      <c r="C131" s="3" t="s">
        <v>68</v>
      </c>
      <c r="D131" s="10">
        <v>31.04</v>
      </c>
      <c r="E131" s="32">
        <v>285.72256325637869</v>
      </c>
      <c r="F131" s="4">
        <v>160</v>
      </c>
      <c r="G131" s="11">
        <f t="shared" si="24"/>
        <v>17.381896422172481</v>
      </c>
      <c r="H131" s="11">
        <f t="shared" si="25"/>
        <v>0</v>
      </c>
      <c r="I131" s="12">
        <f t="shared" si="26"/>
        <v>0</v>
      </c>
    </row>
    <row r="132" spans="1:9" x14ac:dyDescent="0.25">
      <c r="A132" s="3">
        <v>10</v>
      </c>
      <c r="B132" s="3" t="s">
        <v>46</v>
      </c>
      <c r="C132" s="3" t="s">
        <v>68</v>
      </c>
      <c r="D132" s="10">
        <v>15.7</v>
      </c>
      <c r="E132" s="32">
        <v>164.83994034021848</v>
      </c>
      <c r="F132" s="4">
        <v>160</v>
      </c>
      <c r="G132" s="11">
        <f t="shared" si="24"/>
        <v>15.239025170813589</v>
      </c>
      <c r="H132" s="11">
        <f t="shared" si="25"/>
        <v>0</v>
      </c>
      <c r="I132" s="12">
        <f t="shared" si="26"/>
        <v>0</v>
      </c>
    </row>
    <row r="133" spans="1:9" ht="15.75" thickBot="1" x14ac:dyDescent="0.3">
      <c r="A133" s="3">
        <v>11</v>
      </c>
      <c r="B133" s="3" t="s">
        <v>47</v>
      </c>
      <c r="C133" s="3" t="s">
        <v>68</v>
      </c>
      <c r="D133" s="10">
        <v>1.6</v>
      </c>
      <c r="E133" s="32">
        <v>87.914634848116521</v>
      </c>
      <c r="F133" s="4">
        <v>160</v>
      </c>
      <c r="G133" s="11">
        <f t="shared" si="24"/>
        <v>2.9119156377350812</v>
      </c>
      <c r="H133" s="11">
        <f t="shared" si="25"/>
        <v>0</v>
      </c>
      <c r="I133" s="12">
        <f t="shared" si="26"/>
        <v>0</v>
      </c>
    </row>
    <row r="134" spans="1:9" ht="15.75" thickBot="1" x14ac:dyDescent="0.3">
      <c r="A134" s="36"/>
      <c r="B134" s="37" t="s">
        <v>137</v>
      </c>
      <c r="C134" s="36"/>
      <c r="D134" s="38">
        <f>SUM(D123:D133)</f>
        <v>401.02000000000004</v>
      </c>
      <c r="E134" s="33"/>
      <c r="F134" s="34"/>
      <c r="G134" s="39">
        <f>SUM(G123:G133)</f>
        <v>168.20579687179148</v>
      </c>
      <c r="H134" s="13"/>
      <c r="I134" s="39">
        <f>SUM(I123:I133)</f>
        <v>0</v>
      </c>
    </row>
    <row r="135" spans="1:9" ht="15.75" x14ac:dyDescent="0.25">
      <c r="A135" s="146" t="s">
        <v>148</v>
      </c>
      <c r="B135" s="146"/>
      <c r="C135" s="146"/>
      <c r="D135" s="31"/>
      <c r="E135" s="35"/>
      <c r="G135" s="8"/>
      <c r="H135" s="8"/>
      <c r="I135" s="9"/>
    </row>
    <row r="136" spans="1:9" x14ac:dyDescent="0.25">
      <c r="A136" s="3">
        <v>1</v>
      </c>
      <c r="B136" s="3" t="s">
        <v>32</v>
      </c>
      <c r="C136" s="3" t="s">
        <v>68</v>
      </c>
      <c r="D136" s="10">
        <v>11.4</v>
      </c>
      <c r="E136" s="32">
        <v>502.98978320953574</v>
      </c>
      <c r="F136" s="4">
        <v>160</v>
      </c>
      <c r="G136" s="11">
        <f t="shared" ref="G136:G147" si="27">D136/E136*F136</f>
        <v>3.626316201417072</v>
      </c>
      <c r="H136" s="11">
        <f t="shared" ref="H136:H147" si="28">$I$3</f>
        <v>0</v>
      </c>
      <c r="I136" s="12">
        <f t="shared" ref="I136:I147" si="29">G136*H136</f>
        <v>0</v>
      </c>
    </row>
    <row r="137" spans="1:9" x14ac:dyDescent="0.25">
      <c r="A137" s="3">
        <v>2</v>
      </c>
      <c r="B137" s="3" t="s">
        <v>34</v>
      </c>
      <c r="C137" s="3" t="s">
        <v>68</v>
      </c>
      <c r="D137" s="10">
        <v>1.7</v>
      </c>
      <c r="E137" s="32">
        <v>93.579494550611301</v>
      </c>
      <c r="F137" s="4">
        <v>160</v>
      </c>
      <c r="G137" s="11">
        <f t="shared" si="27"/>
        <v>2.9066196746007451</v>
      </c>
      <c r="H137" s="11">
        <f t="shared" si="28"/>
        <v>0</v>
      </c>
      <c r="I137" s="12">
        <f t="shared" si="29"/>
        <v>0</v>
      </c>
    </row>
    <row r="138" spans="1:9" x14ac:dyDescent="0.25">
      <c r="A138" s="3">
        <v>3</v>
      </c>
      <c r="B138" s="3" t="s">
        <v>36</v>
      </c>
      <c r="C138" s="3" t="s">
        <v>68</v>
      </c>
      <c r="D138" s="10">
        <v>27.6</v>
      </c>
      <c r="E138" s="32">
        <v>304.13335728948675</v>
      </c>
      <c r="F138" s="4">
        <v>160</v>
      </c>
      <c r="G138" s="11">
        <f t="shared" si="27"/>
        <v>14.519946247779288</v>
      </c>
      <c r="H138" s="11">
        <f t="shared" si="28"/>
        <v>0</v>
      </c>
      <c r="I138" s="12">
        <f t="shared" si="29"/>
        <v>0</v>
      </c>
    </row>
    <row r="139" spans="1:9" x14ac:dyDescent="0.25">
      <c r="A139" s="3">
        <v>4</v>
      </c>
      <c r="B139" s="3" t="s">
        <v>38</v>
      </c>
      <c r="C139" s="3" t="s">
        <v>68</v>
      </c>
      <c r="D139" s="10">
        <v>19.600000000000001</v>
      </c>
      <c r="E139" s="32">
        <v>175.46155228239621</v>
      </c>
      <c r="F139" s="4">
        <v>160</v>
      </c>
      <c r="G139" s="11">
        <f t="shared" si="27"/>
        <v>17.872861371662619</v>
      </c>
      <c r="H139" s="11">
        <f t="shared" si="28"/>
        <v>0</v>
      </c>
      <c r="I139" s="12">
        <f t="shared" si="29"/>
        <v>0</v>
      </c>
    </row>
    <row r="140" spans="1:9" x14ac:dyDescent="0.25">
      <c r="A140" s="3">
        <v>5</v>
      </c>
      <c r="B140" s="3" t="s">
        <v>39</v>
      </c>
      <c r="C140" s="3" t="s">
        <v>86</v>
      </c>
      <c r="D140" s="10">
        <v>252.05</v>
      </c>
      <c r="E140" s="32">
        <v>526.38465684718858</v>
      </c>
      <c r="F140" s="4">
        <v>160</v>
      </c>
      <c r="G140" s="11">
        <f t="shared" si="27"/>
        <v>76.613175318495976</v>
      </c>
      <c r="H140" s="11">
        <f t="shared" si="28"/>
        <v>0</v>
      </c>
      <c r="I140" s="12">
        <f t="shared" si="29"/>
        <v>0</v>
      </c>
    </row>
    <row r="141" spans="1:9" x14ac:dyDescent="0.25">
      <c r="A141" s="3">
        <v>6</v>
      </c>
      <c r="B141" s="3" t="s">
        <v>41</v>
      </c>
      <c r="C141" s="3" t="s">
        <v>86</v>
      </c>
      <c r="D141" s="10">
        <v>40</v>
      </c>
      <c r="E141" s="32">
        <v>619.96415139779992</v>
      </c>
      <c r="F141" s="4">
        <v>160</v>
      </c>
      <c r="G141" s="11">
        <f t="shared" si="27"/>
        <v>10.323177534653034</v>
      </c>
      <c r="H141" s="11">
        <f t="shared" si="28"/>
        <v>0</v>
      </c>
      <c r="I141" s="12">
        <f t="shared" si="29"/>
        <v>0</v>
      </c>
    </row>
    <row r="142" spans="1:9" x14ac:dyDescent="0.25">
      <c r="A142" s="3">
        <v>7</v>
      </c>
      <c r="B142" s="3" t="s">
        <v>42</v>
      </c>
      <c r="C142" s="3" t="s">
        <v>68</v>
      </c>
      <c r="D142" s="10">
        <v>2.2000000000000002</v>
      </c>
      <c r="E142" s="32">
        <v>467.89747275305649</v>
      </c>
      <c r="F142" s="4">
        <v>160</v>
      </c>
      <c r="G142" s="11">
        <f t="shared" si="27"/>
        <v>0.75230156283783989</v>
      </c>
      <c r="H142" s="11">
        <f t="shared" si="28"/>
        <v>0</v>
      </c>
      <c r="I142" s="12">
        <f t="shared" si="29"/>
        <v>0</v>
      </c>
    </row>
    <row r="143" spans="1:9" x14ac:dyDescent="0.25">
      <c r="A143" s="3">
        <v>8</v>
      </c>
      <c r="B143" s="3" t="s">
        <v>43</v>
      </c>
      <c r="C143" s="3" t="s">
        <v>68</v>
      </c>
      <c r="D143" s="10">
        <v>2.4</v>
      </c>
      <c r="E143" s="32">
        <v>175.46155228239621</v>
      </c>
      <c r="F143" s="4">
        <v>160</v>
      </c>
      <c r="G143" s="11">
        <f t="shared" si="27"/>
        <v>2.1885136373464427</v>
      </c>
      <c r="H143" s="11">
        <f t="shared" si="28"/>
        <v>0</v>
      </c>
      <c r="I143" s="12">
        <f t="shared" si="29"/>
        <v>0</v>
      </c>
    </row>
    <row r="144" spans="1:9" x14ac:dyDescent="0.25">
      <c r="A144" s="3">
        <v>9</v>
      </c>
      <c r="B144" s="3" t="s">
        <v>44</v>
      </c>
      <c r="C144" s="3" t="s">
        <v>68</v>
      </c>
      <c r="D144" s="10">
        <v>2.4</v>
      </c>
      <c r="E144" s="32">
        <v>93.579494550611301</v>
      </c>
      <c r="F144" s="4">
        <v>160</v>
      </c>
      <c r="G144" s="11">
        <f t="shared" si="27"/>
        <v>4.1034630700245813</v>
      </c>
      <c r="H144" s="11">
        <f t="shared" si="28"/>
        <v>0</v>
      </c>
      <c r="I144" s="12">
        <f t="shared" si="29"/>
        <v>0</v>
      </c>
    </row>
    <row r="145" spans="1:9" x14ac:dyDescent="0.25">
      <c r="A145" s="3">
        <v>10</v>
      </c>
      <c r="B145" s="3" t="s">
        <v>45</v>
      </c>
      <c r="C145" s="3" t="s">
        <v>68</v>
      </c>
      <c r="D145" s="10">
        <v>27.6</v>
      </c>
      <c r="E145" s="32">
        <v>304.13335728948675</v>
      </c>
      <c r="F145" s="4">
        <v>160</v>
      </c>
      <c r="G145" s="11">
        <f t="shared" si="27"/>
        <v>14.519946247779288</v>
      </c>
      <c r="H145" s="11">
        <f t="shared" si="28"/>
        <v>0</v>
      </c>
      <c r="I145" s="12">
        <f t="shared" si="29"/>
        <v>0</v>
      </c>
    </row>
    <row r="146" spans="1:9" x14ac:dyDescent="0.25">
      <c r="A146" s="3">
        <v>11</v>
      </c>
      <c r="B146" s="3" t="s">
        <v>46</v>
      </c>
      <c r="C146" s="3" t="s">
        <v>68</v>
      </c>
      <c r="D146" s="10">
        <v>19.600000000000001</v>
      </c>
      <c r="E146" s="32">
        <v>175.46155228239621</v>
      </c>
      <c r="F146" s="4">
        <v>160</v>
      </c>
      <c r="G146" s="11">
        <f t="shared" si="27"/>
        <v>17.872861371662619</v>
      </c>
      <c r="H146" s="11">
        <f t="shared" si="28"/>
        <v>0</v>
      </c>
      <c r="I146" s="12">
        <f t="shared" si="29"/>
        <v>0</v>
      </c>
    </row>
    <row r="147" spans="1:9" ht="15.75" thickBot="1" x14ac:dyDescent="0.3">
      <c r="A147" s="3">
        <v>12</v>
      </c>
      <c r="B147" s="3" t="s">
        <v>47</v>
      </c>
      <c r="C147" s="3" t="s">
        <v>68</v>
      </c>
      <c r="D147" s="10">
        <v>1.7</v>
      </c>
      <c r="E147" s="32">
        <v>93.579494550611301</v>
      </c>
      <c r="F147" s="4">
        <v>160</v>
      </c>
      <c r="G147" s="11">
        <f t="shared" si="27"/>
        <v>2.9066196746007451</v>
      </c>
      <c r="H147" s="11">
        <f t="shared" si="28"/>
        <v>0</v>
      </c>
      <c r="I147" s="12">
        <f t="shared" si="29"/>
        <v>0</v>
      </c>
    </row>
    <row r="148" spans="1:9" ht="15.75" thickBot="1" x14ac:dyDescent="0.3">
      <c r="A148" s="36"/>
      <c r="B148" s="37" t="s">
        <v>138</v>
      </c>
      <c r="C148" s="36"/>
      <c r="D148" s="38">
        <f>SUM(D136:D147)</f>
        <v>408.25</v>
      </c>
      <c r="E148" s="33"/>
      <c r="F148" s="34"/>
      <c r="G148" s="39">
        <f>SUM(G136:G147)</f>
        <v>168.20580191286024</v>
      </c>
      <c r="H148" s="13"/>
      <c r="I148" s="39">
        <f>SUM(I136:I147)</f>
        <v>0</v>
      </c>
    </row>
  </sheetData>
  <sheetProtection algorithmName="SHA-512" hashValue="jNRY6J80bmmPedls5SUGQOxCL0/I5uQUKkgBUa9d92Kpd7eyuZna9UrZzFJHP3Ssr5FV7J5DVH+frGkjSlvuwg==" saltValue="vcQbfcdGWLEvWAgF15/M0w==" spinCount="100000" sheet="1" objects="1" scenarios="1"/>
  <protectedRanges>
    <protectedRange sqref="F3:I30" name="Bereik2_2"/>
    <protectedRange algorithmName="SHA-512" hashValue="9h5J30+t8RCanwbiml3I/S4o215J/MA+w3o0a3741cOG+eRxYhpVlDW+b1IrE+FiShpy1BV5U2EkiPqcKOFmFA==" saltValue="DvhVbS2rY1ybSr7jDr//Mw==" spinCount="100000" sqref="A4:D30 A3:C3" name="Bereik1_2"/>
    <protectedRange sqref="F31:I61" name="Bereik2_2_1"/>
    <protectedRange algorithmName="SHA-512" hashValue="9h5J30+t8RCanwbiml3I/S4o215J/MA+w3o0a3741cOG+eRxYhpVlDW+b1IrE+FiShpy1BV5U2EkiPqcKOFmFA==" saltValue="DvhVbS2rY1ybSr7jDr//Mw==" spinCount="100000" sqref="A31:D61" name="Bereik1_2_1"/>
    <protectedRange sqref="F62:I78" name="Bereik2_2_2"/>
    <protectedRange algorithmName="SHA-512" hashValue="9h5J30+t8RCanwbiml3I/S4o215J/MA+w3o0a3741cOG+eRxYhpVlDW+b1IrE+FiShpy1BV5U2EkiPqcKOFmFA==" saltValue="DvhVbS2rY1ybSr7jDr//Mw==" spinCount="100000" sqref="A62:D78" name="Bereik1_2_2"/>
    <protectedRange sqref="F79:I93" name="Bereik2"/>
    <protectedRange algorithmName="SHA-512" hashValue="9h5J30+t8RCanwbiml3I/S4o215J/MA+w3o0a3741cOG+eRxYhpVlDW+b1IrE+FiShpy1BV5U2EkiPqcKOFmFA==" saltValue="DvhVbS2rY1ybSr7jDr//Mw==" spinCount="100000" sqref="A79:D93" name="Bereik1_1"/>
    <protectedRange sqref="F94:I94" name="Bereik2_1"/>
    <protectedRange algorithmName="SHA-512" hashValue="9h5J30+t8RCanwbiml3I/S4o215J/MA+w3o0a3741cOG+eRxYhpVlDW+b1IrE+FiShpy1BV5U2EkiPqcKOFmFA==" saltValue="DvhVbS2rY1ybSr7jDr//Mw==" spinCount="100000" sqref="A94:D94" name="Bereik1_1_1"/>
    <protectedRange sqref="F95:I108" name="Bereik2_2_3"/>
    <protectedRange algorithmName="SHA-512" hashValue="9h5J30+t8RCanwbiml3I/S4o215J/MA+w3o0a3741cOG+eRxYhpVlDW+b1IrE+FiShpy1BV5U2EkiPqcKOFmFA==" saltValue="DvhVbS2rY1ybSr7jDr//Mw==" spinCount="100000" sqref="A95:D108" name="Bereik1_2_3"/>
    <protectedRange sqref="F109:I134" name="Bereik2_2_4"/>
    <protectedRange algorithmName="SHA-512" hashValue="9h5J30+t8RCanwbiml3I/S4o215J/MA+w3o0a3741cOG+eRxYhpVlDW+b1IrE+FiShpy1BV5U2EkiPqcKOFmFA==" saltValue="DvhVbS2rY1ybSr7jDr//Mw==" spinCount="100000" sqref="A109:D134" name="Bereik1_2_4"/>
    <protectedRange sqref="F135:I148" name="Bereik2_2_5"/>
    <protectedRange algorithmName="SHA-512" hashValue="9h5J30+t8RCanwbiml3I/S4o215J/MA+w3o0a3741cOG+eRxYhpVlDW+b1IrE+FiShpy1BV5U2EkiPqcKOFmFA==" saltValue="DvhVbS2rY1ybSr7jDr//Mw==" spinCount="100000" sqref="A135:D148" name="Bereik1_2_5"/>
  </protectedRanges>
  <mergeCells count="8">
    <mergeCell ref="G1:H1"/>
    <mergeCell ref="A95:C95"/>
    <mergeCell ref="A135:C135"/>
    <mergeCell ref="A17:C17"/>
    <mergeCell ref="A31:C31"/>
    <mergeCell ref="A47:C47"/>
    <mergeCell ref="A62:C62"/>
    <mergeCell ref="A79:C7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969DDD72D91A4AAB52B20792F0E3C0" ma:contentTypeVersion="11" ma:contentTypeDescription="Een nieuw document maken." ma:contentTypeScope="" ma:versionID="e460629b450bedb2f2aec548cc20642e">
  <xsd:schema xmlns:xsd="http://www.w3.org/2001/XMLSchema" xmlns:xs="http://www.w3.org/2001/XMLSchema" xmlns:p="http://schemas.microsoft.com/office/2006/metadata/properties" xmlns:ns2="387fc265-e3ff-48b5-a3db-356adc1f94a3" xmlns:ns3="f298541a-8205-4781-8988-61668106106d" targetNamespace="http://schemas.microsoft.com/office/2006/metadata/properties" ma:root="true" ma:fieldsID="1d9998c86dc2c477805b31599fa6fe7e" ns2:_="" ns3:_="">
    <xsd:import namespace="387fc265-e3ff-48b5-a3db-356adc1f94a3"/>
    <xsd:import namespace="f298541a-8205-4781-8988-6166810610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fc265-e3ff-48b5-a3db-356adc1f9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8541a-8205-4781-8988-61668106106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7fc265-e3ff-48b5-a3db-356adc1f94a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377D90-E856-435E-8CA9-C6A2EE2380DB}">
  <ds:schemaRefs>
    <ds:schemaRef ds:uri="http://schemas.microsoft.com/sharepoint/v3/contenttype/forms"/>
  </ds:schemaRefs>
</ds:datastoreItem>
</file>

<file path=customXml/itemProps2.xml><?xml version="1.0" encoding="utf-8"?>
<ds:datastoreItem xmlns:ds="http://schemas.openxmlformats.org/officeDocument/2006/customXml" ds:itemID="{0ABB064B-8084-4909-8D72-4D9BD4E02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7fc265-e3ff-48b5-a3db-356adc1f94a3"/>
    <ds:schemaRef ds:uri="f298541a-8205-4781-8988-616681061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032562-B2A7-40A8-8278-AFC958C90385}">
  <ds:schemaRefs>
    <ds:schemaRef ds:uri="387fc265-e3ff-48b5-a3db-356adc1f94a3"/>
    <ds:schemaRef ds:uri="http://www.w3.org/XML/1998/namespace"/>
    <ds:schemaRef ds:uri="http://purl.org/dc/dcmitype/"/>
    <ds:schemaRef ds:uri="http://schemas.microsoft.com/office/2006/metadata/properties"/>
    <ds:schemaRef ds:uri="http://schemas.openxmlformats.org/package/2006/metadata/core-properties"/>
    <ds:schemaRef ds:uri="http://purl.org/dc/elements/1.1/"/>
    <ds:schemaRef ds:uri="http://purl.org/dc/terms/"/>
    <ds:schemaRef ds:uri="http://schemas.microsoft.com/office/2006/documentManagement/types"/>
    <ds:schemaRef ds:uri="f298541a-8205-4781-8988-61668106106d"/>
    <ds:schemaRef ds:uri="http://schemas.microsoft.com/office/infopath/2007/PartnerControls"/>
  </ds:schemaRefs>
</ds:datastoreItem>
</file>

<file path=docMetadata/LabelInfo.xml><?xml version="1.0" encoding="utf-8"?>
<clbl:labelList xmlns:clbl="http://schemas.microsoft.com/office/2020/mipLabelMetadata">
  <clbl:label id="{c0c7dc89-3ca5-4565-aac6-397d06363c8e}" enabled="0" method="" siteId="{c0c7dc89-3ca5-4565-aac6-397d06363c8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Legenda</vt:lpstr>
      <vt:lpstr>Totaaloverzicht schoonmaak</vt:lpstr>
      <vt:lpstr>Gymzalen ruimtestaat 15st.</vt:lpstr>
      <vt:lpstr>Periodieke schoonmaak</vt:lpstr>
      <vt:lpstr>Meetstaat 10 gymzalen, ter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Leonie Houtenbos</cp:lastModifiedBy>
  <cp:revision/>
  <dcterms:created xsi:type="dcterms:W3CDTF">2025-09-20T13:39:06Z</dcterms:created>
  <dcterms:modified xsi:type="dcterms:W3CDTF">2025-10-21T14:48:47Z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0x010100E3969DDD72D91A4AAB52B20792F0E3C0</vt:lpwstr>
  </property>
  <property fmtid="{D5CDD505-2E9C-101B-9397-08002B2CF9AE}" pid="3" name="MediaServiceImageTags">
    <vt:lpwstr/>
  </property>
</Properties>
</file>