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cogonderwijs.sharepoint.com/sites/coginkoop/Aanbestedingen/2025 EA Afvalinname, en verwerking/5. Europese Aanbesteding/1. Leidraad en bijlagen/TenderNed- finale documenten/"/>
    </mc:Choice>
  </mc:AlternateContent>
  <xr:revisionPtr revIDLastSave="0" documentId="8_{39C240BB-6DD9-4DC4-BD1C-1075CB01CF68}" xr6:coauthVersionLast="47" xr6:coauthVersionMax="47" xr10:uidLastSave="{00000000-0000-0000-0000-000000000000}"/>
  <bookViews>
    <workbookView xWindow="-120" yWindow="-120" windowWidth="29040" windowHeight="15720" activeTab="2" xr2:uid="{174F6C16-7547-4C25-BE10-68580CFF376A}"/>
  </bookViews>
  <sheets>
    <sheet name="Hoofdblad" sheetId="2" r:id="rId1"/>
    <sheet name="Rekenmodel huidige situatie" sheetId="6" r:id="rId2"/>
    <sheet name="Tarievenblad "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4" i="5" l="1"/>
  <c r="I85" i="5"/>
  <c r="F92" i="5"/>
  <c r="G78" i="5"/>
  <c r="G73" i="5"/>
  <c r="L58" i="5"/>
  <c r="F98" i="5"/>
  <c r="F116" i="5"/>
  <c r="F111" i="5"/>
  <c r="P28" i="5"/>
  <c r="P29" i="5"/>
  <c r="P26" i="5"/>
  <c r="P22" i="5"/>
  <c r="P21" i="5"/>
  <c r="P7" i="5"/>
  <c r="D6" i="5"/>
  <c r="G68" i="5"/>
  <c r="L54" i="5"/>
  <c r="L50" i="5"/>
  <c r="L49" i="5"/>
  <c r="L59" i="5"/>
  <c r="E59" i="5"/>
  <c r="K59" i="5" s="1"/>
  <c r="D59" i="5"/>
  <c r="E58" i="5"/>
  <c r="K58" i="5" s="1"/>
  <c r="D58" i="5"/>
  <c r="E54" i="5"/>
  <c r="K54" i="5" s="1"/>
  <c r="D54" i="5"/>
  <c r="K42" i="5"/>
  <c r="L42" i="5"/>
  <c r="L36" i="5"/>
  <c r="L35" i="5"/>
  <c r="K36" i="5"/>
  <c r="K35" i="5"/>
  <c r="P12" i="5"/>
  <c r="P13" i="5"/>
  <c r="E6" i="5"/>
  <c r="E13" i="5"/>
  <c r="O13" i="5" s="1"/>
  <c r="D13" i="5"/>
  <c r="E12" i="5"/>
  <c r="O12" i="5" s="1"/>
  <c r="D12" i="5"/>
  <c r="E11" i="5"/>
  <c r="D11" i="5"/>
  <c r="E10" i="5"/>
  <c r="D10" i="5"/>
  <c r="E9" i="5"/>
  <c r="D9" i="5"/>
  <c r="E8" i="5"/>
  <c r="D8" i="5"/>
  <c r="E7" i="5"/>
  <c r="O7" i="5" s="1"/>
  <c r="D7" i="5"/>
  <c r="D21" i="5"/>
  <c r="E21" i="5"/>
  <c r="O21" i="5" s="1"/>
  <c r="D22" i="5"/>
  <c r="E22" i="5"/>
  <c r="O22" i="5" s="1"/>
  <c r="D23" i="5"/>
  <c r="E23" i="5"/>
  <c r="D24" i="5"/>
  <c r="E24" i="5"/>
  <c r="D25" i="5"/>
  <c r="E25" i="5"/>
  <c r="D26" i="5"/>
  <c r="E26" i="5"/>
  <c r="O26" i="5" s="1"/>
  <c r="D27" i="5"/>
  <c r="E27" i="5"/>
  <c r="E28" i="5"/>
  <c r="O28" i="5" s="1"/>
  <c r="D28" i="5"/>
  <c r="E48" i="5"/>
  <c r="E50" i="5"/>
  <c r="K50" i="5" s="1"/>
  <c r="E49" i="5"/>
  <c r="K49" i="5" s="1"/>
  <c r="D50" i="5"/>
  <c r="D49" i="5"/>
  <c r="D48" i="5"/>
  <c r="E30" i="5"/>
  <c r="E29" i="5"/>
  <c r="O29" i="5" s="1"/>
  <c r="E20" i="5"/>
  <c r="E19" i="5"/>
  <c r="D20" i="5"/>
  <c r="D29" i="5"/>
  <c r="D30" i="5"/>
  <c r="D19" i="5"/>
  <c r="N50" i="5" l="1"/>
  <c r="N42" i="5"/>
  <c r="R12" i="5"/>
  <c r="R28" i="5"/>
  <c r="R29" i="5"/>
  <c r="R26" i="5"/>
  <c r="R22" i="5"/>
  <c r="R21" i="5"/>
  <c r="R7" i="5"/>
  <c r="N49" i="5"/>
  <c r="N36" i="5"/>
  <c r="R13" i="5"/>
  <c r="N58" i="5"/>
  <c r="N54" i="5"/>
  <c r="N59" i="5"/>
  <c r="N35" i="5"/>
  <c r="I116" i="5"/>
  <c r="I98" i="5"/>
  <c r="I78" i="5"/>
  <c r="R31" i="5" l="1"/>
  <c r="E131" i="5" s="1"/>
  <c r="N6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 Mos</author>
  </authors>
  <commentList>
    <comment ref="C6" authorId="0" shapeId="0" xr:uid="{BAB0E9E0-F865-4044-870E-E6DDE830EBAE}">
      <text>
        <r>
          <rPr>
            <sz val="9"/>
            <color indexed="81"/>
            <rFont val="Tahoma"/>
            <family val="2"/>
          </rPr>
          <t xml:space="preserve">2x 660L intern transport (lediging nvt). Deze worden nu gehuurd. </t>
        </r>
      </text>
    </comment>
    <comment ref="C30" authorId="0" shapeId="0" xr:uid="{63AF6C23-8225-4DBD-A8FA-18C271AA1428}">
      <text>
        <r>
          <rPr>
            <sz val="9"/>
            <color indexed="81"/>
            <rFont val="Tahoma"/>
            <family val="2"/>
          </rPr>
          <t xml:space="preserve">In de toekomst kan dit via Verpact verlopen. </t>
        </r>
      </text>
    </comment>
  </commentList>
</comments>
</file>

<file path=xl/sharedStrings.xml><?xml version="1.0" encoding="utf-8"?>
<sst xmlns="http://schemas.openxmlformats.org/spreadsheetml/2006/main" count="319" uniqueCount="131">
  <si>
    <t>Toelichting op het invullen van het prijzenblad</t>
  </si>
  <si>
    <t>Tarieven zijn geldig t/m 31-12-2026</t>
  </si>
  <si>
    <t>Restafval</t>
  </si>
  <si>
    <t>Aantal</t>
  </si>
  <si>
    <t>Abonnement per jaar- op basis van 42 weken</t>
  </si>
  <si>
    <t>1 x per week</t>
  </si>
  <si>
    <t>2 x per week</t>
  </si>
  <si>
    <t>5 x per week</t>
  </si>
  <si>
    <t>660L</t>
  </si>
  <si>
    <t>1600L Metaal</t>
  </si>
  <si>
    <t>2500L Metaal</t>
  </si>
  <si>
    <t>Tarieven papier/karton per maand</t>
  </si>
  <si>
    <t>770L</t>
  </si>
  <si>
    <t>1300L Metaal</t>
  </si>
  <si>
    <t>1700L</t>
  </si>
  <si>
    <t xml:space="preserve">Tarieven vertrouwelijk papier </t>
  </si>
  <si>
    <t>Op afroep</t>
  </si>
  <si>
    <t>Prijs per ledeiging incl. verwerking</t>
  </si>
  <si>
    <t>240L</t>
  </si>
  <si>
    <t>500L</t>
  </si>
  <si>
    <t xml:space="preserve">Tarieven glas </t>
  </si>
  <si>
    <t>Tarieven swill/bio per maand</t>
  </si>
  <si>
    <t>Koop</t>
  </si>
  <si>
    <t>1 x per 2 weken</t>
  </si>
  <si>
    <t>120L</t>
  </si>
  <si>
    <t>Tarieven frituurvet</t>
  </si>
  <si>
    <t>1 x per 12 weken</t>
  </si>
  <si>
    <t>60L</t>
  </si>
  <si>
    <t>150L</t>
  </si>
  <si>
    <t>Tarieven Perscontainer(s)- afzetcontainers- portaalcontainers</t>
  </si>
  <si>
    <t>Perscontainers</t>
  </si>
  <si>
    <t>10m3 pers</t>
  </si>
  <si>
    <t>15m3</t>
  </si>
  <si>
    <t>20m3 pers</t>
  </si>
  <si>
    <t xml:space="preserve">Aantal containers restafval </t>
  </si>
  <si>
    <t>Tonnage totaal grof vuil per jaar</t>
  </si>
  <si>
    <t xml:space="preserve">Transport per jaar </t>
  </si>
  <si>
    <t>Afzetontainers</t>
  </si>
  <si>
    <t>20m3 afzetcontainer</t>
  </si>
  <si>
    <t>30m3 afzetcontainer</t>
  </si>
  <si>
    <t>40m3 afzetcontainer</t>
  </si>
  <si>
    <t>Aantal containers grof vuil</t>
  </si>
  <si>
    <t>2.6</t>
  </si>
  <si>
    <t>Portaalcontainers</t>
  </si>
  <si>
    <t>10m3 portaalcontainer</t>
  </si>
  <si>
    <t>Hout B</t>
  </si>
  <si>
    <t>Toelichting</t>
  </si>
  <si>
    <t xml:space="preserve">Bovenstaande gegevens zijn op basis van de ledigingsfrequenties en het aantal in- en externe inzamelmiddelen zoals op dit moment van toepassing is bij COG. </t>
  </si>
  <si>
    <t xml:space="preserve">Huur container- per jaar </t>
  </si>
  <si>
    <t>Abonnement per jaar- incl. transport lediging en verwerking excl. huur op basis van 42 weken</t>
  </si>
  <si>
    <t>Per maand</t>
  </si>
  <si>
    <t>Per kwartaal</t>
  </si>
  <si>
    <t>Per jaar</t>
  </si>
  <si>
    <t>1 x per 4 weken</t>
  </si>
  <si>
    <t>3 x per week</t>
  </si>
  <si>
    <t>4 x per week</t>
  </si>
  <si>
    <t>Materiaal per jaar</t>
  </si>
  <si>
    <t>Abonnement per jaar</t>
  </si>
  <si>
    <t>1100L</t>
  </si>
  <si>
    <t>1100L Metaal</t>
  </si>
  <si>
    <t>1600L</t>
  </si>
  <si>
    <t>Huur container- per jaar</t>
  </si>
  <si>
    <t>360L</t>
  </si>
  <si>
    <t>1300L</t>
  </si>
  <si>
    <t>2500L</t>
  </si>
  <si>
    <t xml:space="preserve">Tarieven PD </t>
  </si>
  <si>
    <t>1100L Kunststof</t>
  </si>
  <si>
    <t>Huur vat - per jaar</t>
  </si>
  <si>
    <t>Tarieven Perscontainer(s)- afzetcontainers</t>
  </si>
  <si>
    <t>Tarief (stuk/keer/maand)</t>
  </si>
  <si>
    <t>Huur per maand</t>
  </si>
  <si>
    <t>Minipers</t>
  </si>
  <si>
    <t>15m3 pers</t>
  </si>
  <si>
    <t>Per Jaar</t>
  </si>
  <si>
    <t>Papier/karton</t>
  </si>
  <si>
    <t xml:space="preserve">Restafval </t>
  </si>
  <si>
    <t>Verwerking per ton</t>
  </si>
  <si>
    <t>Per transport</t>
  </si>
  <si>
    <t xml:space="preserve">Huur incl. plaatsing </t>
  </si>
  <si>
    <t>15m3 portaalcontainer</t>
  </si>
  <si>
    <t>20m3 portaalcontainer</t>
  </si>
  <si>
    <t>Hout-A of B</t>
  </si>
  <si>
    <t>Hout-A</t>
  </si>
  <si>
    <t>wegingsfactor (in te vullen in TenderNed)</t>
  </si>
  <si>
    <t>Hout-B</t>
  </si>
  <si>
    <t>Afzetcontainers</t>
  </si>
  <si>
    <t>Bouw- en sloopafval</t>
  </si>
  <si>
    <t>Grof vuil</t>
  </si>
  <si>
    <t>Grofvuil</t>
  </si>
  <si>
    <t>Overige</t>
  </si>
  <si>
    <t>1 liter kan (t.b.v. specials)</t>
  </si>
  <si>
    <t>5 liter kan (t.b.v. specials)</t>
  </si>
  <si>
    <t>34 liter dekselvat (t.b.v. specials)</t>
  </si>
  <si>
    <t>50 liter dekselvat (t.b.v. specials)</t>
  </si>
  <si>
    <t>60 liter dekselvat (t.b.v. specials)</t>
  </si>
  <si>
    <t>200 liter dekselvat (t.b.v. specials)</t>
  </si>
  <si>
    <t>Specials</t>
  </si>
  <si>
    <t xml:space="preserve">Transport </t>
  </si>
  <si>
    <t>Per kilo</t>
  </si>
  <si>
    <t>Afgewerkte olie</t>
  </si>
  <si>
    <t>Metaal</t>
  </si>
  <si>
    <t>Oliehoudend afval</t>
  </si>
  <si>
    <t>Oplosmiddelen</t>
  </si>
  <si>
    <t>Chemicaliën</t>
  </si>
  <si>
    <t>Lege metalen vp 60-200L</t>
  </si>
  <si>
    <t>Accu's</t>
  </si>
  <si>
    <t>Vloeistoffen</t>
  </si>
  <si>
    <t>Batterijen</t>
  </si>
  <si>
    <t>Afvalolie (geen afgewerkte olie)</t>
  </si>
  <si>
    <t>Oliefilters</t>
  </si>
  <si>
    <t>Oplosmiddelen halogeenarm (kvp bijv. koelvloeistof)</t>
  </si>
  <si>
    <r>
      <t xml:space="preserve">De oranje gemarkeerde cellen bevatten de berekeningen die leiden tot de waarden in de blauwe cellen. De groene is de wegingsfactor en moet door de inschrijver worden ingevuld in TenderNed. Alle kosten zijn op jaarbasis berekend, waarbij rekening dient gehouden te met de MBO-VO vakanties. </t>
    </r>
    <r>
      <rPr>
        <b/>
        <sz val="11"/>
        <color theme="1"/>
        <rFont val="Aptos Narrow"/>
        <family val="2"/>
        <scheme val="minor"/>
      </rPr>
      <t xml:space="preserve">Let op: inschrijvende partijen dienen alle grijze en oranje cellen in te vullen waarbij alleen de oranje cellen worden meegewogen voor prijs. In tabblad rekenmodel huidige situatie - de transportmiddelen op dit moment aanwezig bij COG. Voor specials geldt dat meerdere afvalstromen gecombineerd opgehaald mogen worden. </t>
    </r>
  </si>
  <si>
    <t>20m3 afzetcontainer- per dag</t>
  </si>
  <si>
    <t>20m3 afzetcontainer- per maand</t>
  </si>
  <si>
    <t>30m3 afzetcontainer- per dag</t>
  </si>
  <si>
    <t>30m3 afzetcontainer- per maand</t>
  </si>
  <si>
    <t>40m3 afzetcontainer- per dag</t>
  </si>
  <si>
    <t>40m3 afzetcontainer- per maand</t>
  </si>
  <si>
    <t>15m3 portaalcontainer- per dag</t>
  </si>
  <si>
    <t>15m3 portaalcontainer- per maand</t>
  </si>
  <si>
    <t>10m3 portaalcontainer- per dag</t>
  </si>
  <si>
    <t>10m3 portaalcontainer- per maand</t>
  </si>
  <si>
    <t xml:space="preserve">Verlichting </t>
  </si>
  <si>
    <t>Elektronica</t>
  </si>
  <si>
    <t>Tonnage totaal restafval</t>
  </si>
  <si>
    <t>Totaal</t>
  </si>
  <si>
    <t>Weging</t>
  </si>
  <si>
    <t>Huidige tonnage hout (zie rekenmodel huidige situatie)</t>
  </si>
  <si>
    <t>Huidige aantallen  transport (zie rekenmodel huidige situatie)</t>
  </si>
  <si>
    <t>Huidige aantallen transport (zie rekenmodel huidige situatie)</t>
  </si>
  <si>
    <t>Huidige tonnage (zie rekenmodel huidige situatie)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</si>
</sst>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8"/>
      <name val="Calibri"/>
      <family val="2"/>
    </font>
    <font>
      <b/>
      <sz val="8"/>
      <name val="Calibri"/>
      <family val="2"/>
    </font>
    <font>
      <sz val="10"/>
      <name val="Calibri"/>
      <family val="2"/>
    </font>
    <font>
      <b/>
      <sz val="10"/>
      <name val="Calibri"/>
      <family val="2"/>
    </font>
    <font>
      <sz val="12"/>
      <color theme="1"/>
      <name val="Aptos Narrow"/>
      <family val="2"/>
      <scheme val="minor"/>
    </font>
    <font>
      <b/>
      <sz val="16"/>
      <color theme="0"/>
      <name val="Aptos Narrow"/>
      <family val="2"/>
      <scheme val="minor"/>
    </font>
    <font>
      <b/>
      <u/>
      <sz val="11"/>
      <color theme="1"/>
      <name val="Aptos Narrow"/>
      <family val="2"/>
      <scheme val="minor"/>
    </font>
    <font>
      <b/>
      <sz val="16"/>
      <name val="Calibri"/>
      <family val="2"/>
    </font>
    <font>
      <sz val="16"/>
      <name val="Calibri"/>
      <family val="2"/>
    </font>
    <font>
      <b/>
      <sz val="11"/>
      <color theme="1"/>
      <name val="Aptos Narrow"/>
      <family val="2"/>
      <scheme val="minor"/>
    </font>
    <font>
      <sz val="9"/>
      <color indexed="81"/>
      <name val="Tahoma"/>
      <family val="2"/>
    </font>
  </fonts>
  <fills count="17">
    <fill>
      <patternFill patternType="none"/>
    </fill>
    <fill>
      <patternFill patternType="gray125"/>
    </fill>
    <fill>
      <patternFill patternType="solid">
        <fgColor rgb="FF990033"/>
        <bgColor indexed="64"/>
      </patternFill>
    </fill>
    <fill>
      <patternFill patternType="solid">
        <fgColor theme="0"/>
        <bgColor indexed="64"/>
      </patternFill>
    </fill>
    <fill>
      <patternFill patternType="solid">
        <fgColor rgb="FFADADAD"/>
        <bgColor rgb="FF000000"/>
      </patternFill>
    </fill>
    <fill>
      <patternFill patternType="solid">
        <fgColor theme="2" tint="-0.499984740745262"/>
        <bgColor indexed="64"/>
      </patternFill>
    </fill>
    <fill>
      <patternFill patternType="solid">
        <fgColor rgb="FFFFC000"/>
        <bgColor indexed="64"/>
      </patternFill>
    </fill>
    <fill>
      <patternFill patternType="solid">
        <fgColor rgb="FF00B0F0"/>
        <bgColor indexed="64"/>
      </patternFill>
    </fill>
    <fill>
      <patternFill patternType="solid">
        <fgColor rgb="FFFF0000"/>
        <bgColor indexed="64"/>
      </patternFill>
    </fill>
    <fill>
      <patternFill patternType="solid">
        <fgColor rgb="FF00B050"/>
        <bgColor indexed="64"/>
      </patternFill>
    </fill>
    <fill>
      <patternFill patternType="solid">
        <fgColor theme="2" tint="-0.249977111117893"/>
        <bgColor rgb="FF000000"/>
      </patternFill>
    </fill>
    <fill>
      <patternFill patternType="solid">
        <fgColor rgb="FFFFC000"/>
        <bgColor rgb="FF000000"/>
      </patternFill>
    </fill>
    <fill>
      <patternFill patternType="solid">
        <fgColor theme="8" tint="0.39997558519241921"/>
        <bgColor indexed="64"/>
      </patternFill>
    </fill>
    <fill>
      <patternFill patternType="solid">
        <fgColor theme="5" tint="0.39997558519241921"/>
        <bgColor rgb="FF000000"/>
      </patternFill>
    </fill>
    <fill>
      <patternFill patternType="solid">
        <fgColor theme="2" tint="-9.9978637043366805E-2"/>
        <bgColor rgb="FF000000"/>
      </patternFill>
    </fill>
    <fill>
      <patternFill patternType="solid">
        <fgColor theme="2" tint="-9.9978637043366805E-2"/>
        <bgColor indexed="64"/>
      </patternFill>
    </fill>
    <fill>
      <patternFill patternType="solid">
        <fgColor theme="0" tint="-0.499984740745262"/>
        <bgColor indexed="64"/>
      </patternFill>
    </fill>
  </fills>
  <borders count="2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rgb="FF000000"/>
      </right>
      <top style="thin">
        <color rgb="FF000000"/>
      </top>
      <bottom/>
      <diagonal/>
    </border>
    <border>
      <left/>
      <right style="thin">
        <color rgb="FF000000"/>
      </right>
      <top/>
      <bottom style="thin">
        <color rgb="FF000000"/>
      </bottom>
      <diagonal/>
    </border>
  </borders>
  <cellStyleXfs count="2">
    <xf numFmtId="0" fontId="0" fillId="0" borderId="0"/>
    <xf numFmtId="0" fontId="5" fillId="0" borderId="0"/>
  </cellStyleXfs>
  <cellXfs count="93">
    <xf numFmtId="0" fontId="0" fillId="0" borderId="0" xfId="0"/>
    <xf numFmtId="0" fontId="5" fillId="3" borderId="0" xfId="1" applyFill="1"/>
    <xf numFmtId="0" fontId="5" fillId="0" borderId="0" xfId="1"/>
    <xf numFmtId="0" fontId="3" fillId="0" borderId="0" xfId="0" applyFont="1" applyAlignment="1">
      <alignment vertical="top"/>
    </xf>
    <xf numFmtId="0" fontId="0" fillId="0" borderId="0" xfId="0" applyAlignment="1">
      <alignment vertical="top"/>
    </xf>
    <xf numFmtId="0" fontId="2" fillId="0" borderId="0" xfId="0" applyFont="1" applyAlignment="1">
      <alignment horizontal="left" vertical="top"/>
    </xf>
    <xf numFmtId="0" fontId="1" fillId="0" borderId="0" xfId="0" applyFont="1" applyAlignment="1">
      <alignment horizontal="left" vertical="top"/>
    </xf>
    <xf numFmtId="0" fontId="1" fillId="0" borderId="0" xfId="0" applyFont="1" applyAlignment="1">
      <alignment vertical="top"/>
    </xf>
    <xf numFmtId="0" fontId="2" fillId="0" borderId="0" xfId="0" applyFont="1" applyAlignment="1">
      <alignment vertical="top"/>
    </xf>
    <xf numFmtId="0" fontId="1" fillId="4" borderId="2" xfId="0" applyFont="1" applyFill="1" applyBorder="1" applyAlignment="1">
      <alignment vertical="top"/>
    </xf>
    <xf numFmtId="0" fontId="2" fillId="0" borderId="1" xfId="0" applyFont="1" applyBorder="1" applyAlignment="1">
      <alignment horizontal="left" vertical="top"/>
    </xf>
    <xf numFmtId="0" fontId="4" fillId="0" borderId="0" xfId="0" applyFont="1" applyAlignment="1">
      <alignment horizontal="left" vertical="top"/>
    </xf>
    <xf numFmtId="0" fontId="4" fillId="0" borderId="0" xfId="0" applyFont="1" applyAlignment="1">
      <alignment horizontal="center" vertical="top"/>
    </xf>
    <xf numFmtId="0" fontId="2" fillId="0" borderId="2" xfId="0" applyFont="1" applyBorder="1" applyAlignment="1">
      <alignment horizontal="center" vertical="top"/>
    </xf>
    <xf numFmtId="0" fontId="2" fillId="0" borderId="2" xfId="0" applyFont="1" applyBorder="1" applyAlignment="1">
      <alignment horizontal="left" vertical="top"/>
    </xf>
    <xf numFmtId="0" fontId="2" fillId="0" borderId="2" xfId="0" applyFont="1" applyBorder="1" applyAlignment="1">
      <alignment horizontal="center" vertical="center"/>
    </xf>
    <xf numFmtId="0" fontId="0" fillId="5" borderId="2" xfId="0" applyFill="1" applyBorder="1"/>
    <xf numFmtId="0" fontId="0" fillId="5" borderId="2" xfId="0" applyFill="1" applyBorder="1" applyAlignment="1">
      <alignment vertical="top"/>
    </xf>
    <xf numFmtId="0" fontId="1" fillId="7" borderId="2" xfId="0" applyFont="1" applyFill="1" applyBorder="1" applyAlignment="1">
      <alignment vertical="top"/>
    </xf>
    <xf numFmtId="0" fontId="7" fillId="8" borderId="0" xfId="0" applyFont="1" applyFill="1" applyAlignment="1">
      <alignment vertical="top"/>
    </xf>
    <xf numFmtId="0" fontId="2" fillId="0" borderId="2" xfId="0" applyFont="1" applyBorder="1" applyAlignment="1">
      <alignment vertical="top"/>
    </xf>
    <xf numFmtId="0" fontId="1" fillId="4" borderId="2" xfId="0" applyFont="1" applyFill="1" applyBorder="1" applyAlignment="1">
      <alignment horizontal="center" vertical="top"/>
    </xf>
    <xf numFmtId="0" fontId="1" fillId="10" borderId="2" xfId="0" applyFont="1" applyFill="1" applyBorder="1" applyAlignment="1">
      <alignment horizontal="center" vertical="top"/>
    </xf>
    <xf numFmtId="0" fontId="1" fillId="11" borderId="2" xfId="0" applyFont="1" applyFill="1" applyBorder="1" applyAlignment="1">
      <alignment vertical="top"/>
    </xf>
    <xf numFmtId="0" fontId="2" fillId="0" borderId="6" xfId="0" applyFont="1" applyBorder="1" applyAlignment="1">
      <alignment horizontal="center" vertical="top"/>
    </xf>
    <xf numFmtId="0" fontId="1" fillId="11" borderId="4" xfId="0" applyFont="1" applyFill="1" applyBorder="1" applyAlignment="1">
      <alignment vertical="top"/>
    </xf>
    <xf numFmtId="0" fontId="1" fillId="4" borderId="4" xfId="0" applyFont="1" applyFill="1" applyBorder="1" applyAlignment="1">
      <alignment horizontal="center" vertical="top"/>
    </xf>
    <xf numFmtId="0" fontId="1" fillId="0" borderId="2" xfId="0" applyFont="1" applyBorder="1" applyAlignment="1">
      <alignment vertical="top"/>
    </xf>
    <xf numFmtId="0" fontId="2" fillId="12" borderId="2" xfId="0" applyFont="1" applyFill="1" applyBorder="1" applyAlignment="1">
      <alignment horizontal="left" vertical="top"/>
    </xf>
    <xf numFmtId="0" fontId="2" fillId="12" borderId="2" xfId="0" applyFont="1" applyFill="1" applyBorder="1" applyAlignment="1">
      <alignment horizontal="center" vertical="top"/>
    </xf>
    <xf numFmtId="0" fontId="2" fillId="0" borderId="8" xfId="0" applyFont="1" applyBorder="1" applyAlignment="1">
      <alignment horizontal="center" vertical="top"/>
    </xf>
    <xf numFmtId="0" fontId="2" fillId="12" borderId="4" xfId="0" applyFont="1" applyFill="1" applyBorder="1" applyAlignment="1">
      <alignment horizontal="center" vertical="top"/>
    </xf>
    <xf numFmtId="0" fontId="1" fillId="6" borderId="2" xfId="0" applyFont="1" applyFill="1" applyBorder="1" applyAlignment="1">
      <alignment vertical="top"/>
    </xf>
    <xf numFmtId="0" fontId="1" fillId="0" borderId="2" xfId="0" applyFont="1" applyBorder="1" applyAlignment="1">
      <alignment horizontal="center" vertical="top"/>
    </xf>
    <xf numFmtId="0" fontId="2" fillId="0" borderId="6" xfId="0" applyFont="1" applyBorder="1" applyAlignment="1">
      <alignment horizontal="center" vertical="center"/>
    </xf>
    <xf numFmtId="0" fontId="2" fillId="0" borderId="2" xfId="0" applyFont="1" applyBorder="1" applyAlignment="1">
      <alignment horizontal="center" vertical="top" wrapText="1"/>
    </xf>
    <xf numFmtId="0" fontId="4" fillId="13" borderId="0" xfId="0" applyFont="1" applyFill="1" applyAlignment="1">
      <alignment vertical="top" wrapText="1"/>
    </xf>
    <xf numFmtId="0" fontId="6" fillId="2" borderId="0" xfId="1" applyFont="1" applyFill="1" applyAlignment="1">
      <alignment horizontal="center" vertical="center"/>
    </xf>
    <xf numFmtId="0" fontId="5" fillId="2" borderId="0" xfId="1" applyFill="1" applyAlignment="1">
      <alignment horizontal="center"/>
    </xf>
    <xf numFmtId="0" fontId="3" fillId="0" borderId="0" xfId="0" applyFont="1" applyAlignment="1">
      <alignment vertical="top"/>
    </xf>
    <xf numFmtId="0" fontId="4" fillId="13" borderId="0" xfId="0" applyFont="1" applyFill="1" applyAlignment="1">
      <alignment horizontal="center" vertical="center" wrapText="1"/>
    </xf>
    <xf numFmtId="0" fontId="2" fillId="0" borderId="3" xfId="0" applyFont="1" applyBorder="1" applyAlignment="1">
      <alignment horizontal="center" vertical="top"/>
    </xf>
    <xf numFmtId="0" fontId="2" fillId="0" borderId="4" xfId="0" applyFont="1" applyBorder="1" applyAlignment="1">
      <alignment horizontal="center" vertical="top"/>
    </xf>
    <xf numFmtId="0" fontId="1" fillId="0" borderId="0" xfId="0" applyFont="1" applyAlignment="1">
      <alignment horizontal="left" vertical="top"/>
    </xf>
    <xf numFmtId="0" fontId="0" fillId="0" borderId="2" xfId="0" applyBorder="1" applyAlignment="1">
      <alignment horizontal="left" vertical="top" wrapText="1"/>
    </xf>
    <xf numFmtId="0" fontId="2" fillId="0" borderId="9" xfId="0" applyFont="1" applyBorder="1" applyAlignment="1">
      <alignment horizontal="center" vertical="top"/>
    </xf>
    <xf numFmtId="0" fontId="2" fillId="0" borderId="10" xfId="0" applyFont="1" applyBorder="1" applyAlignment="1">
      <alignment horizontal="center" vertical="top"/>
    </xf>
    <xf numFmtId="0" fontId="2" fillId="0" borderId="1" xfId="0" applyFont="1" applyBorder="1" applyAlignment="1">
      <alignment horizontal="left" vertical="top"/>
    </xf>
    <xf numFmtId="0" fontId="4" fillId="13" borderId="0" xfId="0" applyFont="1" applyFill="1" applyAlignment="1">
      <alignment horizontal="center" vertical="top" wrapText="1"/>
    </xf>
    <xf numFmtId="0" fontId="2" fillId="0" borderId="8" xfId="0" applyFont="1" applyBorder="1" applyAlignment="1">
      <alignment horizontal="center" vertical="top"/>
    </xf>
    <xf numFmtId="0" fontId="2" fillId="0" borderId="6" xfId="0" applyFont="1" applyBorder="1" applyAlignment="1">
      <alignment horizontal="center" vertical="top"/>
    </xf>
    <xf numFmtId="0" fontId="2" fillId="0" borderId="2" xfId="0" applyFont="1" applyBorder="1" applyAlignment="1">
      <alignment horizontal="center" vertical="top"/>
    </xf>
    <xf numFmtId="0" fontId="2" fillId="0" borderId="11" xfId="0" applyFont="1" applyBorder="1" applyAlignment="1">
      <alignment horizontal="center" vertical="top" wrapText="1"/>
    </xf>
    <xf numFmtId="0" fontId="2" fillId="0" borderId="12" xfId="0" applyFont="1" applyBorder="1" applyAlignment="1">
      <alignment horizontal="center" vertical="top" wrapText="1"/>
    </xf>
    <xf numFmtId="0" fontId="2" fillId="0" borderId="8" xfId="0" applyFont="1" applyBorder="1" applyAlignment="1">
      <alignment horizontal="center" vertical="top" wrapText="1"/>
    </xf>
    <xf numFmtId="0" fontId="2" fillId="0" borderId="5" xfId="0" applyFont="1" applyBorder="1" applyAlignment="1">
      <alignment horizontal="center" vertical="top" wrapText="1"/>
    </xf>
    <xf numFmtId="0" fontId="2" fillId="0" borderId="6" xfId="0" applyFont="1" applyBorder="1" applyAlignment="1">
      <alignment horizontal="center" vertical="top" wrapText="1"/>
    </xf>
    <xf numFmtId="0" fontId="8" fillId="6" borderId="13"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6" borderId="14" xfId="0" applyFont="1" applyFill="1" applyBorder="1" applyAlignment="1">
      <alignment horizontal="center" vertical="center" wrapText="1"/>
    </xf>
    <xf numFmtId="0" fontId="8" fillId="6" borderId="15" xfId="0" applyFont="1" applyFill="1" applyBorder="1" applyAlignment="1">
      <alignment horizontal="center" vertical="center" wrapText="1"/>
    </xf>
    <xf numFmtId="0" fontId="8" fillId="6" borderId="0" xfId="0" applyFont="1" applyFill="1" applyAlignment="1">
      <alignment horizontal="center" vertical="center" wrapText="1"/>
    </xf>
    <xf numFmtId="0" fontId="8" fillId="6" borderId="16" xfId="0" applyFont="1" applyFill="1" applyBorder="1" applyAlignment="1">
      <alignment horizontal="center" vertical="center" wrapText="1"/>
    </xf>
    <xf numFmtId="0" fontId="8" fillId="6" borderId="17"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6" borderId="18" xfId="0" applyFont="1" applyFill="1" applyBorder="1" applyAlignment="1">
      <alignment horizontal="center" vertical="center" wrapText="1"/>
    </xf>
    <xf numFmtId="0" fontId="9" fillId="9" borderId="7" xfId="0" applyFont="1" applyFill="1" applyBorder="1" applyAlignment="1">
      <alignment horizontal="center" vertical="center" wrapText="1"/>
    </xf>
    <xf numFmtId="0" fontId="9" fillId="9" borderId="0" xfId="0" applyFont="1" applyFill="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1" fillId="0" borderId="2" xfId="0" applyFont="1" applyFill="1" applyBorder="1" applyAlignment="1">
      <alignment vertical="top"/>
    </xf>
    <xf numFmtId="0" fontId="0" fillId="0" borderId="0" xfId="0" applyFill="1" applyAlignment="1">
      <alignment vertical="top"/>
    </xf>
    <xf numFmtId="0" fontId="0" fillId="0" borderId="0" xfId="0" applyFill="1"/>
    <xf numFmtId="0" fontId="2" fillId="0" borderId="2" xfId="0" applyFont="1" applyFill="1" applyBorder="1" applyAlignment="1">
      <alignment horizontal="center" vertical="top"/>
    </xf>
    <xf numFmtId="0" fontId="3" fillId="7" borderId="2" xfId="0" applyFont="1" applyFill="1" applyBorder="1" applyAlignment="1">
      <alignment vertical="top"/>
    </xf>
    <xf numFmtId="0" fontId="1" fillId="0" borderId="0" xfId="0" applyFont="1" applyFill="1" applyAlignment="1">
      <alignment vertical="top"/>
    </xf>
    <xf numFmtId="0" fontId="1" fillId="14" borderId="2" xfId="0" applyFont="1" applyFill="1" applyBorder="1" applyAlignment="1">
      <alignment vertical="top"/>
    </xf>
    <xf numFmtId="0" fontId="1" fillId="15" borderId="2" xfId="0" applyFont="1" applyFill="1" applyBorder="1" applyAlignment="1">
      <alignment vertical="top"/>
    </xf>
    <xf numFmtId="0" fontId="1" fillId="16" borderId="2" xfId="0" applyFont="1" applyFill="1" applyBorder="1" applyAlignment="1">
      <alignment vertical="top"/>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Border="1" applyAlignment="1">
      <alignment vertical="center" wrapText="1"/>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1" fillId="14" borderId="18" xfId="0" applyFont="1" applyFill="1" applyBorder="1" applyAlignment="1">
      <alignment vertical="top"/>
    </xf>
    <xf numFmtId="0" fontId="3" fillId="0" borderId="2" xfId="0" applyFont="1" applyBorder="1" applyAlignment="1">
      <alignment vertical="top"/>
    </xf>
    <xf numFmtId="0" fontId="2" fillId="0" borderId="2" xfId="0" applyFont="1" applyBorder="1" applyAlignment="1">
      <alignment horizontal="left" vertical="top" wrapText="1"/>
    </xf>
    <xf numFmtId="0" fontId="4" fillId="13" borderId="2" xfId="0" applyFont="1" applyFill="1" applyBorder="1" applyAlignment="1">
      <alignment vertical="top" wrapText="1"/>
    </xf>
    <xf numFmtId="0" fontId="9" fillId="9" borderId="0" xfId="0" applyFont="1" applyFill="1" applyBorder="1" applyAlignment="1">
      <alignment horizontal="center" vertical="center" wrapText="1"/>
    </xf>
  </cellXfs>
  <cellStyles count="2">
    <cellStyle name="Normal" xfId="0" builtinId="0"/>
    <cellStyle name="Normal 2" xfId="1" xr:uid="{DA5C963A-C05C-45C1-853B-549FD76FC5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19049</xdr:colOff>
      <xdr:row>3</xdr:row>
      <xdr:rowOff>66675</xdr:rowOff>
    </xdr:from>
    <xdr:to>
      <xdr:col>13</xdr:col>
      <xdr:colOff>47625</xdr:colOff>
      <xdr:row>23</xdr:row>
      <xdr:rowOff>948268</xdr:rowOff>
    </xdr:to>
    <xdr:sp macro="" textlink="">
      <xdr:nvSpPr>
        <xdr:cNvPr id="2" name="Tekstvak 6">
          <a:extLst>
            <a:ext uri="{FF2B5EF4-FFF2-40B4-BE49-F238E27FC236}">
              <a16:creationId xmlns:a16="http://schemas.microsoft.com/office/drawing/2014/main" id="{F8F9BBFA-259F-414A-B2CD-D8250F217C14}"/>
            </a:ext>
          </a:extLst>
        </xdr:cNvPr>
        <xdr:cNvSpPr txBox="1"/>
      </xdr:nvSpPr>
      <xdr:spPr>
        <a:xfrm>
          <a:off x="857249" y="663575"/>
          <a:ext cx="10086976" cy="48609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b="1"/>
            <a:t>Instructie voor het invullen van het prijzenblad (Bijlage C – Prijzenblad COG 2025)</a:t>
          </a:r>
        </a:p>
        <a:p>
          <a:r>
            <a:rPr lang="nl-NL"/>
            <a:t>Inschrijvers wordt verzocht het bijgevoegde prijzenblad volledig, correct en in het juiste formaat in te vullen. Het prijzenblad bevat een overzicht van afvalstromen, bijbehorende eenheden en de door u aangeboden tarieven. Deze tarieven dienen te worden opgegeven in euro’s (€) per genoemde eenheid, bijvoorbeeld per kilogram, per lediging of per container, en exclusief btw, tenzij anders aangegeven. Een juiste en volledige invulling van het prijzenblad is essentieel voor de beoordeling van uw inschrijving.</a:t>
          </a:r>
        </a:p>
        <a:p>
          <a:endParaRPr lang="nl-NL"/>
        </a:p>
        <a:p>
          <a:r>
            <a:rPr lang="nl-NL"/>
            <a:t>De beoordeling op prijs vindt plaats op basis van een aantal specifieke onderdelen. Het gaat om tarieven die structureel deel uitmaken van de dienstverlening en die van toepassing zijn op vaste, veelvoorkomende afvalstromen. De oranje</a:t>
          </a:r>
          <a:r>
            <a:rPr lang="nl-NL" baseline="0"/>
            <a:t> cellen  in tabblad tarievenblad </a:t>
          </a:r>
          <a:r>
            <a:rPr lang="nl-NL"/>
            <a:t>tellen mee in de prijsweging:</a:t>
          </a:r>
        </a:p>
        <a:p>
          <a:endParaRPr lang="nl-NL"/>
        </a:p>
        <a:p>
          <a:endParaRPr lang="nl-NL"/>
        </a:p>
        <a:p>
          <a:r>
            <a:rPr lang="nl-NL"/>
            <a:t>Deze tarieven worden vergeleken op basis van vooraf vastgestelde fictieve afnames die voor alle inschrijvers gelijk zijn.</a:t>
          </a:r>
        </a:p>
        <a:p>
          <a:r>
            <a:rPr lang="nl-NL"/>
            <a:t>Daarnaast bevat het prijzenblad onderdelen die niet meetellen in de prijsbeoordeling, maar die wel verplicht ingevuld moeten worden. Dit betreft onder andere aanvullende of duurzame inzamelvormen, tarieven voor optionele afvalstromen. Deze informatie wordt niet beoordeeld, maar kan tijdens de looptijd van de overeenkomst relevant zijn voor uitbreiding of maatwerk. Indien een onderdeel niet op uw dienstverlening van toepassing is, verzoeken wij u dit expliciet aan te geven met “n.v.t.” in het betreffende veld.</a:t>
          </a:r>
        </a:p>
        <a:p>
          <a:endParaRPr lang="nl-NL"/>
        </a:p>
        <a:p>
          <a:r>
            <a:rPr lang="nl-NL" b="1"/>
            <a:t>Let op:</a:t>
          </a:r>
          <a:r>
            <a:rPr lang="nl-NL"/>
            <a:t> </a:t>
          </a:r>
        </a:p>
        <a:p>
          <a:r>
            <a:rPr lang="nl-NL"/>
            <a:t>onvolledig of foutief ingevulde prijzenbladen kunnen leiden tot uitsluiting van uw inschrijving. U wordt daarom dringend geadviseerd het prijzenblad grondig te controleren op volledigheid, correctheid en duidelijkheid vóór indiening.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0F205-21F3-432F-89BF-6B5BCF5003EF}">
  <sheetPr codeName="Blad3"/>
  <dimension ref="A1:M31"/>
  <sheetViews>
    <sheetView workbookViewId="0">
      <selection activeCell="B28" sqref="B28"/>
    </sheetView>
  </sheetViews>
  <sheetFormatPr defaultColWidth="11.7109375" defaultRowHeight="15.75" x14ac:dyDescent="0.25"/>
  <cols>
    <col min="1" max="16384" width="11.7109375" style="2"/>
  </cols>
  <sheetData>
    <row r="1" spans="1:13" x14ac:dyDescent="0.25">
      <c r="A1" s="1"/>
      <c r="B1" s="1"/>
      <c r="C1" s="1"/>
      <c r="D1" s="1"/>
      <c r="E1" s="1"/>
      <c r="F1" s="1"/>
      <c r="G1" s="1"/>
      <c r="H1" s="1"/>
      <c r="I1" s="1"/>
      <c r="J1" s="1"/>
      <c r="K1" s="1"/>
      <c r="L1" s="1"/>
      <c r="M1" s="1"/>
    </row>
    <row r="2" spans="1:13" x14ac:dyDescent="0.25">
      <c r="A2" s="1"/>
      <c r="B2" s="37" t="s">
        <v>0</v>
      </c>
      <c r="C2" s="37"/>
      <c r="D2" s="37"/>
      <c r="E2" s="37"/>
      <c r="F2" s="37"/>
      <c r="G2" s="37"/>
      <c r="H2" s="37"/>
      <c r="I2" s="37"/>
      <c r="J2" s="37"/>
      <c r="K2" s="37"/>
      <c r="L2" s="37"/>
      <c r="M2" s="37"/>
    </row>
    <row r="3" spans="1:13" x14ac:dyDescent="0.25">
      <c r="A3" s="1"/>
      <c r="B3" s="37"/>
      <c r="C3" s="37"/>
      <c r="D3" s="37"/>
      <c r="E3" s="37"/>
      <c r="F3" s="37"/>
      <c r="G3" s="37"/>
      <c r="H3" s="37"/>
      <c r="I3" s="37"/>
      <c r="J3" s="37"/>
      <c r="K3" s="37"/>
      <c r="L3" s="37"/>
      <c r="M3" s="37"/>
    </row>
    <row r="4" spans="1:13" x14ac:dyDescent="0.25">
      <c r="A4" s="1"/>
      <c r="B4" s="1"/>
      <c r="C4" s="1"/>
      <c r="D4" s="1"/>
      <c r="E4" s="1"/>
      <c r="F4" s="1"/>
      <c r="G4" s="1"/>
      <c r="H4" s="1"/>
      <c r="I4" s="1"/>
      <c r="J4" s="1"/>
      <c r="K4" s="1"/>
      <c r="L4" s="1"/>
      <c r="M4" s="1"/>
    </row>
    <row r="5" spans="1:13" x14ac:dyDescent="0.25">
      <c r="A5" s="1"/>
      <c r="B5" s="1"/>
      <c r="C5" s="1"/>
      <c r="D5" s="1"/>
      <c r="E5" s="1"/>
      <c r="F5" s="1"/>
      <c r="G5" s="1"/>
      <c r="H5" s="1"/>
      <c r="I5" s="1"/>
      <c r="J5" s="1"/>
      <c r="K5" s="1"/>
      <c r="L5" s="1"/>
      <c r="M5" s="1"/>
    </row>
    <row r="6" spans="1:13" x14ac:dyDescent="0.25">
      <c r="A6" s="1"/>
      <c r="B6" s="1"/>
      <c r="C6" s="1"/>
      <c r="D6" s="1"/>
      <c r="E6" s="1"/>
      <c r="F6" s="1"/>
      <c r="G6" s="1"/>
      <c r="H6" s="1"/>
      <c r="I6" s="1"/>
      <c r="J6" s="1"/>
      <c r="K6" s="1"/>
      <c r="L6" s="1"/>
      <c r="M6" s="1"/>
    </row>
    <row r="7" spans="1:13" x14ac:dyDescent="0.25">
      <c r="A7" s="1"/>
      <c r="B7" s="1"/>
      <c r="C7" s="1"/>
      <c r="D7" s="1"/>
      <c r="E7" s="1"/>
      <c r="F7" s="1"/>
      <c r="G7" s="1"/>
      <c r="H7" s="1"/>
      <c r="I7" s="1"/>
      <c r="J7" s="1"/>
      <c r="K7" s="1"/>
      <c r="L7" s="1"/>
      <c r="M7" s="1"/>
    </row>
    <row r="8" spans="1:13" x14ac:dyDescent="0.25">
      <c r="A8" s="1"/>
      <c r="B8" s="1"/>
      <c r="C8" s="1"/>
      <c r="D8" s="1"/>
      <c r="E8" s="1"/>
      <c r="F8" s="1"/>
      <c r="G8" s="1"/>
      <c r="H8" s="1"/>
      <c r="I8" s="1"/>
      <c r="J8" s="1"/>
      <c r="K8" s="1"/>
      <c r="L8" s="1"/>
      <c r="M8" s="1"/>
    </row>
    <row r="9" spans="1:13" x14ac:dyDescent="0.25">
      <c r="A9" s="1"/>
      <c r="B9" s="1"/>
      <c r="C9" s="1"/>
      <c r="D9" s="1"/>
      <c r="E9" s="1"/>
      <c r="F9" s="1"/>
      <c r="G9" s="1"/>
      <c r="H9" s="1"/>
      <c r="I9" s="1"/>
      <c r="J9" s="1"/>
      <c r="K9" s="1"/>
      <c r="L9" s="1"/>
      <c r="M9" s="1"/>
    </row>
    <row r="10" spans="1:13" x14ac:dyDescent="0.25">
      <c r="A10" s="1"/>
      <c r="B10" s="1"/>
      <c r="C10" s="1"/>
      <c r="D10" s="1"/>
      <c r="E10" s="1"/>
      <c r="F10" s="1"/>
      <c r="G10" s="1"/>
      <c r="H10" s="1"/>
      <c r="I10" s="1"/>
      <c r="J10" s="1"/>
      <c r="K10" s="1"/>
      <c r="L10" s="1"/>
      <c r="M10" s="1"/>
    </row>
    <row r="11" spans="1:13" x14ac:dyDescent="0.25">
      <c r="A11" s="1"/>
      <c r="B11" s="1"/>
      <c r="C11" s="1"/>
      <c r="D11" s="1"/>
      <c r="E11" s="1"/>
      <c r="F11" s="1"/>
      <c r="G11" s="1"/>
      <c r="H11" s="1"/>
      <c r="I11" s="1"/>
      <c r="J11" s="1"/>
      <c r="K11" s="1"/>
      <c r="L11" s="1"/>
      <c r="M11" s="1"/>
    </row>
    <row r="12" spans="1:13" x14ac:dyDescent="0.25">
      <c r="A12" s="1"/>
      <c r="B12" s="1"/>
      <c r="C12" s="1"/>
      <c r="D12" s="1"/>
      <c r="E12" s="1"/>
      <c r="F12" s="1"/>
      <c r="G12" s="1"/>
      <c r="H12" s="1"/>
      <c r="I12" s="1"/>
      <c r="J12" s="1"/>
      <c r="K12" s="1"/>
      <c r="L12" s="1"/>
      <c r="M12" s="1"/>
    </row>
    <row r="13" spans="1:13" x14ac:dyDescent="0.25">
      <c r="A13" s="1"/>
      <c r="B13" s="1"/>
      <c r="C13" s="1"/>
      <c r="D13" s="1"/>
      <c r="E13" s="1"/>
      <c r="F13" s="1"/>
      <c r="G13" s="1"/>
      <c r="H13" s="1"/>
      <c r="I13" s="1"/>
      <c r="J13" s="1"/>
      <c r="K13" s="1"/>
      <c r="L13" s="1"/>
      <c r="M13" s="1"/>
    </row>
    <row r="14" spans="1:13" x14ac:dyDescent="0.25">
      <c r="A14" s="1"/>
      <c r="B14" s="1"/>
      <c r="C14" s="1"/>
      <c r="D14" s="1"/>
      <c r="E14" s="1"/>
      <c r="F14" s="1"/>
      <c r="G14" s="1"/>
      <c r="H14" s="1"/>
      <c r="I14" s="1"/>
      <c r="J14" s="1"/>
      <c r="K14" s="1"/>
      <c r="L14" s="1"/>
      <c r="M14" s="1"/>
    </row>
    <row r="15" spans="1:13" x14ac:dyDescent="0.25">
      <c r="A15" s="1"/>
      <c r="B15" s="1"/>
      <c r="C15" s="1"/>
      <c r="D15" s="1"/>
      <c r="E15" s="1"/>
      <c r="F15" s="1"/>
      <c r="G15" s="1"/>
      <c r="H15" s="1"/>
      <c r="I15" s="1"/>
      <c r="J15" s="1"/>
      <c r="K15" s="1"/>
      <c r="L15" s="1"/>
      <c r="M15" s="1"/>
    </row>
    <row r="16" spans="1:13" x14ac:dyDescent="0.25">
      <c r="A16" s="1"/>
      <c r="B16" s="1"/>
      <c r="C16" s="1"/>
      <c r="D16" s="1"/>
      <c r="E16" s="1"/>
      <c r="F16" s="1"/>
      <c r="G16" s="1"/>
      <c r="H16" s="1"/>
      <c r="I16" s="1"/>
      <c r="J16" s="1"/>
      <c r="K16" s="1"/>
      <c r="L16" s="1"/>
      <c r="M16" s="1"/>
    </row>
    <row r="17" spans="1:13" x14ac:dyDescent="0.25">
      <c r="A17" s="1"/>
      <c r="B17" s="1"/>
      <c r="C17" s="1"/>
      <c r="D17" s="1"/>
      <c r="E17" s="1"/>
      <c r="F17" s="1"/>
      <c r="G17" s="1"/>
      <c r="H17" s="1"/>
      <c r="I17" s="1"/>
      <c r="J17" s="1"/>
      <c r="K17" s="1"/>
      <c r="L17" s="1"/>
      <c r="M17" s="1"/>
    </row>
    <row r="18" spans="1:13" x14ac:dyDescent="0.25">
      <c r="A18" s="1"/>
      <c r="B18" s="1"/>
      <c r="C18" s="1"/>
      <c r="D18" s="1"/>
      <c r="E18" s="1"/>
      <c r="F18" s="1"/>
      <c r="G18" s="1"/>
      <c r="H18" s="1"/>
      <c r="I18" s="1"/>
      <c r="J18" s="1"/>
      <c r="K18" s="1"/>
      <c r="L18" s="1"/>
      <c r="M18" s="1"/>
    </row>
    <row r="19" spans="1:13" x14ac:dyDescent="0.25">
      <c r="A19" s="1"/>
      <c r="B19" s="1"/>
      <c r="C19" s="1"/>
      <c r="D19" s="1"/>
      <c r="E19" s="1"/>
      <c r="F19" s="1"/>
      <c r="G19" s="1"/>
      <c r="H19" s="1"/>
      <c r="I19" s="1"/>
      <c r="J19" s="1"/>
      <c r="K19" s="1"/>
      <c r="L19" s="1"/>
      <c r="M19" s="1"/>
    </row>
    <row r="20" spans="1:13" x14ac:dyDescent="0.25">
      <c r="A20" s="1"/>
      <c r="B20" s="1"/>
      <c r="C20" s="1"/>
      <c r="D20" s="1"/>
      <c r="E20" s="1"/>
      <c r="F20" s="1"/>
      <c r="G20" s="1"/>
      <c r="H20" s="1"/>
      <c r="I20" s="1"/>
      <c r="J20" s="1"/>
      <c r="K20" s="1"/>
      <c r="L20" s="1"/>
      <c r="M20" s="1"/>
    </row>
    <row r="21" spans="1:13" x14ac:dyDescent="0.25">
      <c r="A21" s="1"/>
      <c r="B21" s="1"/>
      <c r="C21" s="1"/>
      <c r="D21" s="1"/>
      <c r="E21" s="1"/>
      <c r="F21" s="1"/>
      <c r="G21" s="1"/>
      <c r="H21" s="1"/>
      <c r="I21" s="1"/>
      <c r="J21" s="1"/>
      <c r="K21" s="1"/>
      <c r="L21" s="1"/>
      <c r="M21" s="1"/>
    </row>
    <row r="22" spans="1:13" x14ac:dyDescent="0.25">
      <c r="A22" s="1"/>
      <c r="B22" s="1"/>
      <c r="C22" s="1"/>
      <c r="D22" s="1"/>
      <c r="E22" s="1"/>
      <c r="F22" s="1"/>
      <c r="G22" s="1"/>
      <c r="H22" s="1"/>
      <c r="I22" s="1"/>
      <c r="J22" s="1"/>
      <c r="K22" s="1"/>
      <c r="L22" s="1"/>
      <c r="M22" s="1"/>
    </row>
    <row r="23" spans="1:13" x14ac:dyDescent="0.25">
      <c r="A23" s="1"/>
      <c r="B23" s="1"/>
      <c r="C23" s="1"/>
      <c r="D23" s="1"/>
      <c r="E23" s="1"/>
      <c r="F23" s="1"/>
      <c r="G23" s="1"/>
      <c r="H23" s="1"/>
      <c r="I23" s="1"/>
      <c r="J23" s="1"/>
      <c r="K23" s="1"/>
      <c r="L23" s="1"/>
      <c r="M23" s="1"/>
    </row>
    <row r="24" spans="1:13" ht="99.75" customHeight="1" x14ac:dyDescent="0.25">
      <c r="A24" s="1"/>
      <c r="B24" s="1"/>
      <c r="C24" s="1"/>
      <c r="D24" s="1"/>
      <c r="E24" s="1"/>
      <c r="F24" s="1"/>
      <c r="G24" s="1"/>
      <c r="H24" s="1"/>
      <c r="I24" s="1"/>
      <c r="J24" s="1"/>
      <c r="K24" s="1"/>
      <c r="L24" s="1"/>
      <c r="M24" s="1"/>
    </row>
    <row r="25" spans="1:13" x14ac:dyDescent="0.25">
      <c r="A25" s="1"/>
      <c r="B25" s="38"/>
      <c r="C25" s="38"/>
      <c r="D25" s="38"/>
      <c r="E25" s="38"/>
      <c r="F25" s="38"/>
      <c r="G25" s="38"/>
      <c r="H25" s="38"/>
      <c r="I25" s="38"/>
      <c r="J25" s="38"/>
      <c r="K25" s="38"/>
      <c r="L25" s="38"/>
      <c r="M25" s="38"/>
    </row>
    <row r="26" spans="1:13" x14ac:dyDescent="0.25">
      <c r="A26" s="1"/>
    </row>
    <row r="27" spans="1:13" x14ac:dyDescent="0.25">
      <c r="A27" s="1"/>
    </row>
    <row r="28" spans="1:13" x14ac:dyDescent="0.25">
      <c r="A28" s="1"/>
    </row>
    <row r="29" spans="1:13" x14ac:dyDescent="0.25">
      <c r="A29" s="1"/>
    </row>
    <row r="30" spans="1:13" x14ac:dyDescent="0.25">
      <c r="A30" s="1"/>
    </row>
    <row r="31" spans="1:13" x14ac:dyDescent="0.25">
      <c r="A31" s="1"/>
    </row>
  </sheetData>
  <mergeCells count="2">
    <mergeCell ref="B2:M3"/>
    <mergeCell ref="B25:M2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74B05-8DD6-4F83-B20F-488A200AE222}">
  <dimension ref="A1:T71"/>
  <sheetViews>
    <sheetView topLeftCell="A46" zoomScale="160" zoomScaleNormal="160" workbookViewId="0">
      <selection activeCell="C63" sqref="C63"/>
    </sheetView>
  </sheetViews>
  <sheetFormatPr defaultColWidth="9.140625" defaultRowHeight="15" x14ac:dyDescent="0.25"/>
  <cols>
    <col min="1" max="1" width="9.140625" style="4"/>
    <col min="2" max="2" width="30.28515625" style="4" customWidth="1"/>
    <col min="3" max="3" width="16.42578125" style="4" bestFit="1" customWidth="1"/>
    <col min="4" max="4" width="30" style="4" customWidth="1"/>
    <col min="5" max="5" width="30.5703125" style="4" customWidth="1"/>
    <col min="6" max="6" width="17.7109375" style="4" bestFit="1" customWidth="1"/>
    <col min="7" max="7" width="23.28515625" style="4" customWidth="1"/>
    <col min="8" max="10" width="11.28515625" style="4" bestFit="1" customWidth="1"/>
    <col min="11" max="14" width="9.28515625" style="4" bestFit="1" customWidth="1"/>
    <col min="15" max="15" width="9.140625" style="4"/>
    <col min="16" max="16" width="13.42578125" style="4" customWidth="1"/>
    <col min="17" max="17" width="32.140625" style="4" bestFit="1" customWidth="1"/>
    <col min="18" max="18" width="5.5703125" style="4" bestFit="1" customWidth="1"/>
    <col min="19" max="16384" width="9.140625" style="4"/>
  </cols>
  <sheetData>
    <row r="1" spans="1:18" x14ac:dyDescent="0.25">
      <c r="A1" s="39"/>
      <c r="B1" s="39"/>
      <c r="C1" s="3"/>
      <c r="D1" s="3"/>
      <c r="E1" s="3"/>
      <c r="F1" s="3"/>
      <c r="G1" s="3"/>
      <c r="H1" s="3"/>
      <c r="I1" s="3"/>
      <c r="J1" s="3"/>
      <c r="K1" s="3"/>
      <c r="L1" s="3"/>
      <c r="M1" s="3"/>
      <c r="N1" s="3"/>
      <c r="O1" s="3"/>
    </row>
    <row r="2" spans="1:18" ht="14.45" customHeight="1" x14ac:dyDescent="0.25">
      <c r="A2" s="3"/>
      <c r="B2" s="48" t="s">
        <v>1</v>
      </c>
      <c r="C2" s="48"/>
      <c r="D2" s="48"/>
      <c r="E2" s="48"/>
      <c r="F2" s="48"/>
      <c r="G2" s="3"/>
      <c r="H2" s="3"/>
      <c r="I2" s="3"/>
      <c r="J2" s="3"/>
      <c r="K2" s="3"/>
      <c r="L2" s="3"/>
      <c r="M2" s="3"/>
      <c r="N2" s="3"/>
      <c r="O2" s="3"/>
    </row>
    <row r="3" spans="1:18" x14ac:dyDescent="0.25">
      <c r="A3" s="39"/>
      <c r="B3" s="39"/>
      <c r="C3" s="3"/>
      <c r="D3" s="3"/>
      <c r="E3" s="3"/>
      <c r="G3" s="3"/>
      <c r="H3" s="3"/>
      <c r="I3" s="3"/>
      <c r="J3" s="3"/>
      <c r="K3" s="3"/>
      <c r="L3" s="3"/>
      <c r="M3" s="3"/>
      <c r="N3" s="3"/>
    </row>
    <row r="4" spans="1:18" x14ac:dyDescent="0.25">
      <c r="A4" s="5"/>
      <c r="B4" s="5" t="s">
        <v>2</v>
      </c>
      <c r="C4" s="41" t="s">
        <v>3</v>
      </c>
      <c r="D4" s="51" t="s">
        <v>4</v>
      </c>
      <c r="E4" s="51"/>
      <c r="F4" s="51"/>
      <c r="G4" s="3"/>
      <c r="H4" s="3"/>
      <c r="I4" s="3"/>
      <c r="J4" s="3"/>
      <c r="K4" s="3"/>
      <c r="L4" s="3"/>
      <c r="M4" s="3"/>
      <c r="N4" s="3"/>
    </row>
    <row r="5" spans="1:18" x14ac:dyDescent="0.25">
      <c r="A5" s="43"/>
      <c r="B5" s="43"/>
      <c r="C5" s="42"/>
      <c r="D5" s="14" t="s">
        <v>5</v>
      </c>
      <c r="E5" s="14" t="s">
        <v>6</v>
      </c>
      <c r="F5" s="14" t="s">
        <v>7</v>
      </c>
      <c r="G5" s="7"/>
    </row>
    <row r="6" spans="1:18" x14ac:dyDescent="0.25">
      <c r="A6" s="6"/>
      <c r="B6" s="8" t="s">
        <v>8</v>
      </c>
      <c r="C6" s="9">
        <v>7</v>
      </c>
      <c r="D6" s="21"/>
      <c r="E6" s="21">
        <v>5</v>
      </c>
      <c r="F6" s="21"/>
      <c r="G6" s="7"/>
      <c r="J6"/>
      <c r="K6"/>
    </row>
    <row r="7" spans="1:18" x14ac:dyDescent="0.25">
      <c r="A7" s="6"/>
      <c r="B7" s="8" t="s">
        <v>9</v>
      </c>
      <c r="C7" s="9">
        <v>2</v>
      </c>
      <c r="D7" s="21"/>
      <c r="E7" s="21">
        <v>1</v>
      </c>
      <c r="F7" s="21">
        <v>1</v>
      </c>
      <c r="G7" s="7"/>
    </row>
    <row r="8" spans="1:18" x14ac:dyDescent="0.25">
      <c r="A8" s="6"/>
      <c r="B8" s="8" t="s">
        <v>10</v>
      </c>
      <c r="C8" s="9">
        <v>1</v>
      </c>
      <c r="D8" s="21">
        <v>1</v>
      </c>
      <c r="E8" s="21"/>
      <c r="F8" s="21"/>
      <c r="G8" s="7"/>
    </row>
    <row r="9" spans="1:18" x14ac:dyDescent="0.25">
      <c r="A9" s="43"/>
      <c r="B9" s="43"/>
      <c r="C9" s="8"/>
      <c r="D9" s="8"/>
      <c r="E9" s="8"/>
      <c r="G9" s="7"/>
    </row>
    <row r="10" spans="1:18" x14ac:dyDescent="0.25">
      <c r="A10" s="43"/>
      <c r="B10" s="43"/>
      <c r="C10" s="7"/>
      <c r="D10" s="7"/>
      <c r="E10" s="7"/>
      <c r="F10" s="7"/>
      <c r="G10" s="7"/>
      <c r="H10" s="7"/>
      <c r="I10" s="7"/>
      <c r="J10" s="7"/>
      <c r="K10" s="7"/>
      <c r="L10" s="7"/>
      <c r="M10" s="7"/>
      <c r="O10"/>
      <c r="P10"/>
      <c r="Q10"/>
      <c r="R10"/>
    </row>
    <row r="11" spans="1:18" x14ac:dyDescent="0.25">
      <c r="A11" s="43"/>
      <c r="B11" s="43"/>
      <c r="C11" s="5"/>
      <c r="D11" s="5"/>
      <c r="E11" s="7"/>
      <c r="F11" s="7"/>
      <c r="G11" s="7"/>
      <c r="H11" s="7"/>
      <c r="I11" s="7"/>
      <c r="J11" s="7"/>
      <c r="K11" s="7"/>
    </row>
    <row r="12" spans="1:18" x14ac:dyDescent="0.25">
      <c r="A12" s="6"/>
      <c r="B12" s="5" t="s">
        <v>11</v>
      </c>
      <c r="C12" s="41" t="s">
        <v>3</v>
      </c>
      <c r="D12" s="49" t="s">
        <v>4</v>
      </c>
      <c r="E12" s="50"/>
    </row>
    <row r="13" spans="1:18" x14ac:dyDescent="0.25">
      <c r="A13" s="43"/>
      <c r="B13" s="43"/>
      <c r="C13" s="42"/>
      <c r="D13" s="14" t="s">
        <v>5</v>
      </c>
      <c r="E13" s="14" t="s">
        <v>6</v>
      </c>
    </row>
    <row r="14" spans="1:18" x14ac:dyDescent="0.25">
      <c r="A14" s="6"/>
      <c r="B14" s="8" t="s">
        <v>8</v>
      </c>
      <c r="C14" s="21">
        <v>10</v>
      </c>
      <c r="D14" s="21">
        <v>10</v>
      </c>
      <c r="E14" s="21"/>
    </row>
    <row r="15" spans="1:18" x14ac:dyDescent="0.25">
      <c r="A15" s="6"/>
      <c r="B15" s="8" t="s">
        <v>12</v>
      </c>
      <c r="C15" s="21">
        <v>3</v>
      </c>
      <c r="D15" s="21">
        <v>3</v>
      </c>
      <c r="E15" s="21"/>
    </row>
    <row r="16" spans="1:18" x14ac:dyDescent="0.25">
      <c r="A16" s="6"/>
      <c r="B16" s="8" t="s">
        <v>13</v>
      </c>
      <c r="C16" s="21">
        <v>1</v>
      </c>
      <c r="D16" s="21"/>
      <c r="E16" s="21">
        <v>1</v>
      </c>
      <c r="F16"/>
      <c r="G16"/>
      <c r="H16"/>
      <c r="I16"/>
      <c r="J16"/>
    </row>
    <row r="17" spans="1:20" x14ac:dyDescent="0.25">
      <c r="A17" s="6"/>
      <c r="B17" s="8" t="s">
        <v>9</v>
      </c>
      <c r="C17" s="21">
        <v>4</v>
      </c>
      <c r="D17" s="21">
        <v>3</v>
      </c>
      <c r="E17" s="21">
        <v>1</v>
      </c>
      <c r="F17"/>
      <c r="G17"/>
      <c r="H17"/>
      <c r="I17"/>
      <c r="J17"/>
    </row>
    <row r="18" spans="1:20" x14ac:dyDescent="0.25">
      <c r="A18" s="6"/>
      <c r="B18" s="8" t="s">
        <v>14</v>
      </c>
      <c r="C18" s="21">
        <v>2</v>
      </c>
      <c r="D18" s="21">
        <v>2</v>
      </c>
      <c r="E18" s="21"/>
      <c r="F18"/>
      <c r="G18"/>
      <c r="H18"/>
      <c r="I18"/>
      <c r="J18"/>
    </row>
    <row r="19" spans="1:20" x14ac:dyDescent="0.25">
      <c r="A19" s="43"/>
      <c r="B19" s="43"/>
      <c r="C19" s="7"/>
      <c r="D19" s="7"/>
      <c r="E19" s="7"/>
      <c r="F19" s="7"/>
      <c r="G19" s="7"/>
      <c r="H19" s="7"/>
      <c r="I19" s="7"/>
    </row>
    <row r="20" spans="1:20" x14ac:dyDescent="0.25">
      <c r="A20" s="43"/>
      <c r="B20" s="43"/>
      <c r="C20" s="7"/>
      <c r="D20" s="7"/>
      <c r="E20" s="7"/>
      <c r="F20" s="7"/>
      <c r="G20" s="7"/>
      <c r="H20" s="7"/>
      <c r="I20" s="7"/>
      <c r="J20" s="7"/>
      <c r="K20" s="7"/>
    </row>
    <row r="21" spans="1:20" x14ac:dyDescent="0.25">
      <c r="A21" s="6"/>
      <c r="B21" s="5" t="s">
        <v>15</v>
      </c>
      <c r="C21" s="33" t="s">
        <v>3</v>
      </c>
      <c r="D21" s="15" t="s">
        <v>16</v>
      </c>
      <c r="E21" s="7"/>
    </row>
    <row r="22" spans="1:20" x14ac:dyDescent="0.25">
      <c r="A22" s="43"/>
      <c r="B22" s="43"/>
      <c r="C22" s="33"/>
      <c r="D22" s="13" t="s">
        <v>17</v>
      </c>
      <c r="E22"/>
      <c r="F22"/>
      <c r="G22"/>
      <c r="H22"/>
      <c r="I22"/>
      <c r="J22"/>
    </row>
    <row r="23" spans="1:20" x14ac:dyDescent="0.25">
      <c r="A23" s="6"/>
      <c r="B23" s="8" t="s">
        <v>18</v>
      </c>
      <c r="C23" s="21">
        <v>21</v>
      </c>
      <c r="D23" s="21">
        <v>21</v>
      </c>
      <c r="E23"/>
      <c r="F23"/>
      <c r="G23"/>
      <c r="H23"/>
      <c r="I23"/>
      <c r="J23"/>
    </row>
    <row r="24" spans="1:20" x14ac:dyDescent="0.25">
      <c r="A24" s="6"/>
      <c r="B24" s="8" t="s">
        <v>19</v>
      </c>
      <c r="C24" s="21">
        <v>3</v>
      </c>
      <c r="D24" s="21">
        <v>3</v>
      </c>
      <c r="E24"/>
      <c r="F24"/>
      <c r="G24"/>
      <c r="H24"/>
      <c r="I24"/>
      <c r="J24"/>
    </row>
    <row r="25" spans="1:20" x14ac:dyDescent="0.25">
      <c r="A25" s="43"/>
      <c r="B25" s="43"/>
      <c r="C25" s="6"/>
      <c r="D25" s="7"/>
      <c r="E25" s="7"/>
      <c r="F25" s="7"/>
      <c r="I25"/>
      <c r="J25"/>
      <c r="K25"/>
      <c r="L25"/>
      <c r="M25"/>
      <c r="N25"/>
    </row>
    <row r="26" spans="1:20" x14ac:dyDescent="0.25">
      <c r="A26" s="43"/>
      <c r="B26" s="43"/>
      <c r="C26" s="7"/>
      <c r="D26" s="7"/>
      <c r="E26" s="7"/>
      <c r="F26" s="7"/>
      <c r="G26" s="7"/>
      <c r="H26" s="7"/>
      <c r="I26" s="7"/>
      <c r="J26" s="7"/>
      <c r="K26" s="7"/>
      <c r="L26" s="7"/>
      <c r="O26"/>
      <c r="P26"/>
      <c r="Q26"/>
      <c r="R26"/>
      <c r="S26"/>
      <c r="T26"/>
    </row>
    <row r="27" spans="1:20" x14ac:dyDescent="0.25">
      <c r="A27" s="43"/>
      <c r="B27" s="43"/>
      <c r="C27" s="7"/>
      <c r="D27" s="7"/>
      <c r="E27" s="7"/>
      <c r="F27" s="7"/>
      <c r="G27" s="7"/>
      <c r="H27" s="7"/>
      <c r="I27" s="7"/>
      <c r="J27" s="7"/>
      <c r="K27" s="7"/>
      <c r="L27" s="7"/>
      <c r="M27" s="7"/>
      <c r="N27" s="7"/>
      <c r="O27" s="7"/>
    </row>
    <row r="28" spans="1:20" x14ac:dyDescent="0.25">
      <c r="A28" s="6"/>
      <c r="B28" s="5" t="s">
        <v>20</v>
      </c>
      <c r="C28" s="45" t="s">
        <v>3</v>
      </c>
      <c r="D28" s="24" t="s">
        <v>16</v>
      </c>
      <c r="E28" s="7"/>
      <c r="F28" s="8"/>
    </row>
    <row r="29" spans="1:20" x14ac:dyDescent="0.25">
      <c r="A29" s="43"/>
      <c r="B29" s="43"/>
      <c r="C29" s="46"/>
      <c r="D29" s="24" t="s">
        <v>17</v>
      </c>
      <c r="E29" s="7"/>
      <c r="F29" s="7"/>
    </row>
    <row r="30" spans="1:20" x14ac:dyDescent="0.25">
      <c r="A30" s="6"/>
      <c r="B30" s="8" t="s">
        <v>18</v>
      </c>
      <c r="C30" s="26">
        <v>1</v>
      </c>
      <c r="D30" s="22">
        <v>1</v>
      </c>
      <c r="E30" s="7"/>
      <c r="F30"/>
      <c r="G30"/>
      <c r="H30"/>
      <c r="I30"/>
    </row>
    <row r="31" spans="1:20" x14ac:dyDescent="0.25">
      <c r="A31" s="43"/>
      <c r="B31" s="43"/>
      <c r="C31" s="7"/>
      <c r="D31" s="7"/>
      <c r="E31" s="7"/>
      <c r="F31"/>
    </row>
    <row r="32" spans="1:20" x14ac:dyDescent="0.25">
      <c r="A32" s="43"/>
      <c r="B32" s="43"/>
      <c r="C32" s="7"/>
      <c r="D32" s="7"/>
      <c r="E32" s="7"/>
      <c r="F32" s="7"/>
      <c r="G32" s="7"/>
      <c r="H32" s="7"/>
      <c r="I32" s="7"/>
    </row>
    <row r="33" spans="1:16" x14ac:dyDescent="0.25">
      <c r="A33" s="43"/>
      <c r="B33" s="43"/>
      <c r="C33" s="7"/>
      <c r="D33" s="7"/>
      <c r="E33" s="7"/>
      <c r="F33" s="7"/>
      <c r="G33" s="7"/>
      <c r="H33" s="7"/>
      <c r="I33" s="7"/>
      <c r="J33" s="7"/>
      <c r="K33" s="7"/>
      <c r="M33" s="7"/>
    </row>
    <row r="34" spans="1:16" x14ac:dyDescent="0.25">
      <c r="A34" s="6"/>
      <c r="B34" s="5" t="s">
        <v>21</v>
      </c>
      <c r="C34" s="41" t="s">
        <v>22</v>
      </c>
      <c r="D34" s="20" t="s">
        <v>4</v>
      </c>
      <c r="E34" s="7"/>
      <c r="F34" s="7"/>
      <c r="G34" s="7"/>
      <c r="H34" s="7"/>
      <c r="J34" s="8"/>
    </row>
    <row r="35" spans="1:16" x14ac:dyDescent="0.25">
      <c r="A35" s="43"/>
      <c r="B35" s="43"/>
      <c r="C35" s="42"/>
      <c r="D35" s="13" t="s">
        <v>23</v>
      </c>
      <c r="E35" s="7"/>
      <c r="F35" s="7"/>
      <c r="G35" s="7"/>
      <c r="H35" s="7"/>
      <c r="I35" s="7"/>
      <c r="J35" s="8"/>
    </row>
    <row r="36" spans="1:16" x14ac:dyDescent="0.25">
      <c r="A36" s="6"/>
      <c r="B36" s="8" t="s">
        <v>24</v>
      </c>
      <c r="C36" s="21">
        <v>2</v>
      </c>
      <c r="D36" s="22">
        <v>2</v>
      </c>
      <c r="E36" s="7"/>
      <c r="F36" s="7"/>
      <c r="G36" s="7"/>
      <c r="H36"/>
      <c r="I36"/>
      <c r="J36"/>
      <c r="K36"/>
      <c r="L36"/>
    </row>
    <row r="37" spans="1:16" x14ac:dyDescent="0.25">
      <c r="A37" s="43"/>
      <c r="B37" s="43"/>
      <c r="C37" s="8"/>
      <c r="D37" s="7"/>
      <c r="E37" s="7"/>
      <c r="G37" s="7"/>
    </row>
    <row r="38" spans="1:16" x14ac:dyDescent="0.25">
      <c r="A38" s="6"/>
      <c r="B38" s="5" t="s">
        <v>25</v>
      </c>
      <c r="C38" s="45" t="s">
        <v>3</v>
      </c>
      <c r="D38" s="24" t="s">
        <v>16</v>
      </c>
      <c r="E38" s="20" t="s">
        <v>4</v>
      </c>
      <c r="F38" s="7"/>
      <c r="G38" s="7"/>
    </row>
    <row r="39" spans="1:16" x14ac:dyDescent="0.25">
      <c r="A39" s="43"/>
      <c r="B39" s="43"/>
      <c r="C39" s="46"/>
      <c r="D39" s="24" t="s">
        <v>17</v>
      </c>
      <c r="E39" s="13" t="s">
        <v>26</v>
      </c>
      <c r="F39" s="7"/>
      <c r="G39" s="7"/>
    </row>
    <row r="40" spans="1:16" x14ac:dyDescent="0.25">
      <c r="A40" s="6"/>
      <c r="B40" s="8" t="s">
        <v>27</v>
      </c>
      <c r="C40" s="26">
        <v>1</v>
      </c>
      <c r="D40" s="22"/>
      <c r="E40" s="22">
        <v>1</v>
      </c>
      <c r="F40"/>
      <c r="G40"/>
      <c r="H40"/>
      <c r="I40"/>
    </row>
    <row r="41" spans="1:16" x14ac:dyDescent="0.25">
      <c r="A41" s="6"/>
      <c r="B41" s="8" t="s">
        <v>28</v>
      </c>
      <c r="C41" s="21">
        <v>1</v>
      </c>
      <c r="D41" s="22">
        <v>1</v>
      </c>
      <c r="E41" s="22"/>
      <c r="F41"/>
      <c r="G41"/>
      <c r="H41"/>
      <c r="I41"/>
    </row>
    <row r="42" spans="1:16" x14ac:dyDescent="0.25">
      <c r="A42" s="43"/>
      <c r="B42" s="43"/>
      <c r="C42" s="7"/>
      <c r="D42" s="7"/>
      <c r="E42" s="7"/>
      <c r="F42" s="7"/>
    </row>
    <row r="43" spans="1:16" x14ac:dyDescent="0.25">
      <c r="A43" s="43"/>
      <c r="B43" s="43"/>
      <c r="C43" s="7"/>
      <c r="D43" s="7"/>
      <c r="E43" s="7"/>
      <c r="F43" s="7"/>
      <c r="G43" s="7"/>
      <c r="H43" s="7"/>
      <c r="I43" s="7"/>
      <c r="J43" s="7"/>
    </row>
    <row r="44" spans="1:16" x14ac:dyDescent="0.25">
      <c r="A44" s="7"/>
      <c r="B44" s="47" t="s">
        <v>29</v>
      </c>
      <c r="C44" s="47"/>
      <c r="D44" s="47"/>
      <c r="E44" s="47"/>
      <c r="F44" s="7"/>
      <c r="G44" s="7"/>
      <c r="H44" s="7"/>
      <c r="I44" s="7"/>
      <c r="J44" s="7"/>
      <c r="K44" s="7"/>
      <c r="L44" s="7"/>
      <c r="M44" s="7"/>
      <c r="N44" s="7"/>
      <c r="O44" s="7"/>
    </row>
    <row r="45" spans="1:16" x14ac:dyDescent="0.25">
      <c r="A45" s="39"/>
      <c r="B45" s="39"/>
      <c r="C45" s="11"/>
      <c r="D45" s="11"/>
      <c r="E45" s="11"/>
      <c r="F45" s="11"/>
      <c r="G45" s="3"/>
      <c r="H45" s="3"/>
      <c r="I45" s="3"/>
      <c r="J45" s="3"/>
      <c r="K45" s="3"/>
      <c r="L45" s="3"/>
      <c r="M45" s="3"/>
      <c r="N45" s="3"/>
      <c r="O45" s="3"/>
    </row>
    <row r="46" spans="1:16" x14ac:dyDescent="0.25">
      <c r="A46" s="3"/>
      <c r="B46" s="48" t="s">
        <v>30</v>
      </c>
      <c r="C46" s="48"/>
      <c r="D46" s="48"/>
      <c r="E46" s="48"/>
      <c r="F46" s="11"/>
      <c r="G46" s="3"/>
      <c r="H46" s="3"/>
      <c r="I46" s="3"/>
      <c r="J46" s="3"/>
      <c r="K46" s="3"/>
      <c r="L46" s="3"/>
      <c r="M46" s="3"/>
      <c r="N46" s="3"/>
      <c r="O46" s="3"/>
    </row>
    <row r="47" spans="1:16" x14ac:dyDescent="0.25">
      <c r="A47" s="39"/>
      <c r="B47" s="39"/>
      <c r="C47" s="3"/>
      <c r="D47" s="3"/>
      <c r="E47" s="3"/>
      <c r="F47" s="11"/>
      <c r="G47" s="3"/>
      <c r="H47" s="3"/>
      <c r="I47" s="3"/>
      <c r="J47" s="3"/>
      <c r="K47" s="3"/>
      <c r="L47" s="3"/>
      <c r="M47" s="3"/>
    </row>
    <row r="48" spans="1:16" x14ac:dyDescent="0.25">
      <c r="A48" s="7"/>
      <c r="B48" s="8"/>
      <c r="C48" s="13" t="s">
        <v>31</v>
      </c>
      <c r="D48" s="13" t="s">
        <v>32</v>
      </c>
      <c r="E48" s="13" t="s">
        <v>33</v>
      </c>
      <c r="F48" s="11"/>
      <c r="H48" s="3"/>
      <c r="J48" s="7"/>
      <c r="M48" s="3"/>
      <c r="N48" s="7"/>
      <c r="O48" s="7"/>
      <c r="P48" s="7"/>
    </row>
    <row r="49" spans="1:16" x14ac:dyDescent="0.25">
      <c r="A49" s="7"/>
      <c r="B49" s="8" t="s">
        <v>34</v>
      </c>
      <c r="C49" s="22">
        <v>1</v>
      </c>
      <c r="D49" s="22">
        <v>1</v>
      </c>
      <c r="E49" s="22">
        <v>1</v>
      </c>
      <c r="H49" s="3"/>
      <c r="J49" s="7"/>
      <c r="M49" s="3"/>
      <c r="N49" s="7"/>
      <c r="O49" s="7"/>
      <c r="P49" s="7"/>
    </row>
    <row r="50" spans="1:16" x14ac:dyDescent="0.25">
      <c r="A50" s="3"/>
      <c r="B50" s="8" t="s">
        <v>124</v>
      </c>
      <c r="C50" s="22">
        <v>15</v>
      </c>
      <c r="D50" s="22">
        <v>30</v>
      </c>
      <c r="E50" s="22">
        <v>10</v>
      </c>
      <c r="F50" s="3"/>
      <c r="G50" s="3"/>
      <c r="H50" s="3"/>
      <c r="I50" s="3"/>
      <c r="J50" s="3"/>
      <c r="K50" s="3"/>
      <c r="L50" s="3"/>
      <c r="M50" s="3"/>
      <c r="N50" s="3"/>
      <c r="O50" s="3"/>
    </row>
    <row r="51" spans="1:16" x14ac:dyDescent="0.25">
      <c r="A51" s="3"/>
      <c r="B51" s="8" t="s">
        <v>36</v>
      </c>
      <c r="C51" s="22">
        <v>3</v>
      </c>
      <c r="D51" s="22">
        <v>12</v>
      </c>
      <c r="E51" s="22">
        <v>3</v>
      </c>
      <c r="F51" s="3"/>
      <c r="G51" s="3"/>
      <c r="H51" s="3"/>
      <c r="I51" s="3"/>
      <c r="J51" s="3"/>
      <c r="K51" s="3"/>
      <c r="L51" s="3"/>
      <c r="M51" s="3"/>
      <c r="N51" s="3"/>
      <c r="O51" s="3"/>
    </row>
    <row r="52" spans="1:16" x14ac:dyDescent="0.25">
      <c r="A52" s="3"/>
      <c r="B52" s="8"/>
      <c r="C52" s="8"/>
      <c r="D52" s="8"/>
      <c r="E52" s="8"/>
      <c r="F52" s="3"/>
      <c r="G52" s="3"/>
      <c r="H52" s="3"/>
      <c r="I52" s="3"/>
      <c r="J52" s="3"/>
      <c r="K52" s="3"/>
      <c r="L52" s="3"/>
      <c r="M52" s="3"/>
      <c r="N52" s="3"/>
      <c r="O52" s="3"/>
    </row>
    <row r="53" spans="1:16" x14ac:dyDescent="0.25">
      <c r="A53" s="3"/>
      <c r="B53" s="40" t="s">
        <v>37</v>
      </c>
      <c r="C53" s="40"/>
      <c r="D53" s="40"/>
      <c r="E53" s="40"/>
      <c r="F53" s="3"/>
      <c r="I53" s="3"/>
      <c r="K53" s="7"/>
      <c r="N53" s="3"/>
      <c r="O53" s="3"/>
    </row>
    <row r="54" spans="1:16" x14ac:dyDescent="0.25">
      <c r="A54" s="39"/>
      <c r="B54" s="39"/>
      <c r="C54" s="12"/>
      <c r="D54" s="3"/>
      <c r="E54" s="3"/>
      <c r="F54" s="3"/>
      <c r="G54" s="3"/>
      <c r="H54" s="3"/>
      <c r="I54" s="3"/>
      <c r="J54" s="3"/>
      <c r="K54" s="3"/>
      <c r="L54" s="3"/>
      <c r="M54" s="3"/>
      <c r="N54" s="3"/>
    </row>
    <row r="55" spans="1:16" x14ac:dyDescent="0.25">
      <c r="A55" s="7"/>
      <c r="B55" s="8"/>
      <c r="C55" s="13" t="s">
        <v>38</v>
      </c>
      <c r="D55" s="13" t="s">
        <v>39</v>
      </c>
      <c r="E55" s="13" t="s">
        <v>40</v>
      </c>
      <c r="F55" s="3"/>
      <c r="G55" s="3"/>
      <c r="H55" s="7"/>
      <c r="I55" s="7"/>
      <c r="J55" s="7"/>
      <c r="K55" s="7"/>
      <c r="L55" s="7"/>
      <c r="M55" s="7"/>
      <c r="N55" s="7"/>
      <c r="O55" s="7"/>
      <c r="P55" s="7"/>
    </row>
    <row r="56" spans="1:16" x14ac:dyDescent="0.25">
      <c r="A56" s="7"/>
      <c r="B56" s="8" t="s">
        <v>41</v>
      </c>
      <c r="C56" s="21">
        <v>1</v>
      </c>
      <c r="D56" s="21">
        <v>1</v>
      </c>
      <c r="E56" s="21">
        <v>1</v>
      </c>
      <c r="F56" s="3"/>
      <c r="G56" s="3"/>
      <c r="H56" s="3"/>
      <c r="I56" s="3"/>
      <c r="J56"/>
      <c r="K56"/>
      <c r="L56"/>
      <c r="M56" s="7"/>
      <c r="N56" s="7"/>
      <c r="O56" s="7"/>
      <c r="P56" s="7"/>
    </row>
    <row r="57" spans="1:16" x14ac:dyDescent="0.25">
      <c r="A57" s="3"/>
      <c r="B57" s="8" t="s">
        <v>35</v>
      </c>
      <c r="C57" s="21">
        <v>22</v>
      </c>
      <c r="D57" s="21" t="s">
        <v>42</v>
      </c>
      <c r="E57" s="21">
        <v>15</v>
      </c>
      <c r="F57" s="3"/>
      <c r="G57" s="3"/>
      <c r="H57" s="3"/>
      <c r="I57" s="3"/>
      <c r="J57" s="3"/>
      <c r="K57" s="3"/>
      <c r="L57" s="3"/>
      <c r="M57" s="3"/>
      <c r="N57" s="3"/>
      <c r="O57" s="3"/>
    </row>
    <row r="58" spans="1:16" x14ac:dyDescent="0.25">
      <c r="A58" s="3"/>
      <c r="B58" s="8" t="s">
        <v>36</v>
      </c>
      <c r="C58" s="21">
        <v>10</v>
      </c>
      <c r="D58" s="21">
        <v>1</v>
      </c>
      <c r="E58" s="21">
        <v>3</v>
      </c>
      <c r="F58" s="3"/>
      <c r="G58" s="3"/>
      <c r="H58" s="3"/>
      <c r="I58" s="3"/>
      <c r="J58" s="3"/>
      <c r="K58" s="3"/>
      <c r="L58" s="3"/>
      <c r="M58" s="3"/>
      <c r="N58" s="3"/>
      <c r="O58" s="3"/>
    </row>
    <row r="59" spans="1:16" x14ac:dyDescent="0.25">
      <c r="A59" s="3"/>
      <c r="B59" s="3"/>
      <c r="C59" s="3"/>
      <c r="D59" s="3"/>
      <c r="E59" s="3"/>
      <c r="F59" s="3"/>
      <c r="G59" s="3"/>
      <c r="H59" s="3"/>
      <c r="I59" s="3"/>
      <c r="J59" s="3"/>
      <c r="K59" s="3"/>
      <c r="L59" s="3"/>
      <c r="M59" s="3"/>
      <c r="N59" s="3"/>
      <c r="O59" s="3"/>
    </row>
    <row r="60" spans="1:16" x14ac:dyDescent="0.25">
      <c r="A60" s="3"/>
      <c r="B60" s="36" t="s">
        <v>43</v>
      </c>
      <c r="C60" s="36"/>
      <c r="D60" s="3"/>
      <c r="E60" s="3"/>
      <c r="F60" s="3"/>
      <c r="I60" s="3"/>
      <c r="K60" s="7"/>
      <c r="N60" s="3"/>
      <c r="O60" s="3"/>
    </row>
    <row r="61" spans="1:16" x14ac:dyDescent="0.25">
      <c r="A61" s="39"/>
      <c r="B61" s="39"/>
      <c r="C61" s="12"/>
      <c r="D61" s="3"/>
      <c r="E61" s="3"/>
      <c r="F61" s="3"/>
      <c r="G61" s="3"/>
      <c r="H61" s="3"/>
      <c r="I61" s="3"/>
      <c r="J61" s="3"/>
      <c r="K61" s="3"/>
      <c r="L61" s="3"/>
      <c r="M61" s="3"/>
      <c r="N61" s="3"/>
    </row>
    <row r="62" spans="1:16" x14ac:dyDescent="0.25">
      <c r="A62" s="7"/>
      <c r="B62" s="8"/>
      <c r="C62" s="13" t="s">
        <v>44</v>
      </c>
      <c r="D62" s="3"/>
      <c r="E62" s="3"/>
      <c r="F62" s="3"/>
      <c r="G62" s="3"/>
      <c r="H62" s="7"/>
      <c r="I62" s="7"/>
      <c r="J62" s="7"/>
      <c r="K62" s="7"/>
      <c r="L62" s="7"/>
      <c r="M62" s="7"/>
      <c r="N62" s="7"/>
      <c r="O62" s="7"/>
      <c r="P62" s="7"/>
    </row>
    <row r="63" spans="1:16" x14ac:dyDescent="0.25">
      <c r="A63" s="7"/>
      <c r="B63" s="8" t="s">
        <v>45</v>
      </c>
      <c r="C63" s="21">
        <v>1</v>
      </c>
      <c r="D63" s="3"/>
      <c r="E63" s="3"/>
      <c r="F63" s="3"/>
      <c r="G63" s="3"/>
      <c r="H63" s="3"/>
      <c r="I63" s="3"/>
      <c r="J63"/>
      <c r="K63"/>
      <c r="L63"/>
      <c r="M63" s="7"/>
      <c r="N63" s="7"/>
      <c r="O63" s="7"/>
      <c r="P63" s="7"/>
    </row>
    <row r="64" spans="1:16" x14ac:dyDescent="0.25">
      <c r="A64" s="39"/>
      <c r="B64" s="39"/>
      <c r="C64" s="3"/>
      <c r="D64" s="3"/>
      <c r="E64" s="3"/>
      <c r="F64" s="3"/>
      <c r="G64" s="3"/>
      <c r="H64" s="3"/>
      <c r="I64" s="3"/>
      <c r="J64" s="3"/>
      <c r="K64" s="3"/>
      <c r="L64" s="3"/>
      <c r="M64" s="3"/>
      <c r="N64" s="3"/>
      <c r="O64" s="3"/>
    </row>
    <row r="67" spans="2:7" x14ac:dyDescent="0.25">
      <c r="B67" s="19" t="s">
        <v>46</v>
      </c>
    </row>
    <row r="68" spans="2:7" x14ac:dyDescent="0.25">
      <c r="B68" s="44" t="s">
        <v>47</v>
      </c>
      <c r="C68" s="44"/>
      <c r="D68" s="44"/>
      <c r="E68" s="44"/>
      <c r="F68" s="44"/>
      <c r="G68" s="44"/>
    </row>
    <row r="69" spans="2:7" x14ac:dyDescent="0.25">
      <c r="B69" s="44"/>
      <c r="C69" s="44"/>
      <c r="D69" s="44"/>
      <c r="E69" s="44"/>
      <c r="F69" s="44"/>
      <c r="G69" s="44"/>
    </row>
    <row r="70" spans="2:7" x14ac:dyDescent="0.25">
      <c r="B70" s="44"/>
      <c r="C70" s="44"/>
      <c r="D70" s="44"/>
      <c r="E70" s="44"/>
      <c r="F70" s="44"/>
      <c r="G70" s="44"/>
    </row>
    <row r="71" spans="2:7" x14ac:dyDescent="0.25">
      <c r="B71" s="44"/>
      <c r="C71" s="44"/>
      <c r="D71" s="44"/>
      <c r="E71" s="44"/>
      <c r="F71" s="44"/>
      <c r="G71" s="44"/>
    </row>
  </sheetData>
  <mergeCells count="39">
    <mergeCell ref="A1:B1"/>
    <mergeCell ref="A3:B3"/>
    <mergeCell ref="C4:C5"/>
    <mergeCell ref="A25:B25"/>
    <mergeCell ref="B2:F2"/>
    <mergeCell ref="D12:E12"/>
    <mergeCell ref="A13:B13"/>
    <mergeCell ref="A19:B19"/>
    <mergeCell ref="A20:B20"/>
    <mergeCell ref="A22:B22"/>
    <mergeCell ref="C12:C13"/>
    <mergeCell ref="D4:F4"/>
    <mergeCell ref="A5:B5"/>
    <mergeCell ref="A9:B9"/>
    <mergeCell ref="A10:B10"/>
    <mergeCell ref="A11:B11"/>
    <mergeCell ref="A33:B33"/>
    <mergeCell ref="C28:C29"/>
    <mergeCell ref="A29:B29"/>
    <mergeCell ref="A26:B26"/>
    <mergeCell ref="A27:B27"/>
    <mergeCell ref="B68:G71"/>
    <mergeCell ref="A37:B37"/>
    <mergeCell ref="C38:C39"/>
    <mergeCell ref="A39:B39"/>
    <mergeCell ref="A42:B42"/>
    <mergeCell ref="A43:B43"/>
    <mergeCell ref="B44:E44"/>
    <mergeCell ref="A45:B45"/>
    <mergeCell ref="A47:B47"/>
    <mergeCell ref="B46:E46"/>
    <mergeCell ref="A64:B64"/>
    <mergeCell ref="A61:B61"/>
    <mergeCell ref="A54:B54"/>
    <mergeCell ref="B53:E53"/>
    <mergeCell ref="C34:C35"/>
    <mergeCell ref="A35:B35"/>
    <mergeCell ref="A31:B31"/>
    <mergeCell ref="A32:B32"/>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3BC3C-51B8-44EF-BAEC-F188CAEFAC2F}">
  <dimension ref="A1:T149"/>
  <sheetViews>
    <sheetView tabSelected="1" topLeftCell="A24" zoomScale="70" zoomScaleNormal="70" workbookViewId="0">
      <selection activeCell="A3" sqref="A1:A1048576"/>
    </sheetView>
  </sheetViews>
  <sheetFormatPr defaultColWidth="9.140625" defaultRowHeight="15" x14ac:dyDescent="0.25"/>
  <cols>
    <col min="1" max="1" width="36.85546875" style="4" customWidth="1"/>
    <col min="2" max="2" width="20.7109375" style="4" bestFit="1" customWidth="1"/>
    <col min="3" max="3" width="22.85546875" style="4" bestFit="1" customWidth="1"/>
    <col min="4" max="4" width="23.5703125" style="4" customWidth="1"/>
    <col min="5" max="5" width="22.85546875" style="4" bestFit="1" customWidth="1"/>
    <col min="6" max="6" width="20.5703125" style="4" bestFit="1" customWidth="1"/>
    <col min="7" max="7" width="31" style="4" bestFit="1" customWidth="1"/>
    <col min="8" max="13" width="19.7109375" style="4" customWidth="1"/>
    <col min="14" max="14" width="13" style="4" customWidth="1"/>
    <col min="15" max="15" width="19.85546875" style="4" bestFit="1" customWidth="1"/>
    <col min="16" max="16" width="19.7109375" style="4" bestFit="1" customWidth="1"/>
    <col min="17" max="17" width="5.5703125" style="4" bestFit="1" customWidth="1"/>
    <col min="18" max="16384" width="9.140625" style="4"/>
  </cols>
  <sheetData>
    <row r="1" spans="1:18" x14ac:dyDescent="0.25">
      <c r="A1" s="3"/>
      <c r="B1" s="3"/>
      <c r="C1" s="3"/>
      <c r="D1" s="3"/>
      <c r="E1" s="3"/>
      <c r="F1" s="3"/>
      <c r="G1" s="3"/>
      <c r="H1" s="3"/>
      <c r="I1" s="3"/>
      <c r="J1" s="3"/>
      <c r="K1" s="3"/>
      <c r="L1" s="3"/>
      <c r="M1" s="3"/>
      <c r="N1" s="3"/>
    </row>
    <row r="2" spans="1:18" ht="14.45" customHeight="1" x14ac:dyDescent="0.25">
      <c r="A2" s="48" t="s">
        <v>1</v>
      </c>
      <c r="B2" s="48"/>
      <c r="C2" s="48"/>
      <c r="D2" s="48"/>
      <c r="E2" s="48"/>
      <c r="F2" s="48"/>
      <c r="G2" s="48"/>
      <c r="H2" s="48"/>
      <c r="I2" s="48"/>
      <c r="J2" s="48"/>
      <c r="K2" s="48"/>
      <c r="L2" s="48"/>
      <c r="M2" s="48"/>
      <c r="N2" s="3"/>
    </row>
    <row r="3" spans="1:18" x14ac:dyDescent="0.25">
      <c r="A3" s="3"/>
      <c r="B3" s="3"/>
      <c r="C3" s="3"/>
      <c r="D3" s="3"/>
      <c r="E3" s="3"/>
      <c r="F3" s="3"/>
      <c r="G3" s="3"/>
      <c r="H3" s="3"/>
      <c r="I3" s="3"/>
      <c r="J3" s="3"/>
      <c r="K3" s="3"/>
      <c r="L3" s="3"/>
    </row>
    <row r="4" spans="1:18" x14ac:dyDescent="0.25">
      <c r="A4" s="82" t="s">
        <v>2</v>
      </c>
      <c r="B4" s="70" t="s">
        <v>22</v>
      </c>
      <c r="C4" s="72" t="s">
        <v>48</v>
      </c>
      <c r="D4" s="72"/>
      <c r="E4" s="72"/>
      <c r="F4" s="13" t="s">
        <v>16</v>
      </c>
      <c r="G4" s="51" t="s">
        <v>49</v>
      </c>
      <c r="H4" s="51"/>
      <c r="I4" s="51"/>
      <c r="J4" s="51"/>
      <c r="K4" s="51"/>
      <c r="L4" s="51"/>
      <c r="M4" s="51"/>
      <c r="N4" s="5"/>
    </row>
    <row r="5" spans="1:18" ht="22.5" x14ac:dyDescent="0.25">
      <c r="A5" s="82"/>
      <c r="B5" s="71"/>
      <c r="C5" s="15" t="s">
        <v>50</v>
      </c>
      <c r="D5" s="15" t="s">
        <v>51</v>
      </c>
      <c r="E5" s="15" t="s">
        <v>52</v>
      </c>
      <c r="F5" s="35" t="s">
        <v>17</v>
      </c>
      <c r="G5" s="28" t="s">
        <v>53</v>
      </c>
      <c r="H5" s="28" t="s">
        <v>23</v>
      </c>
      <c r="I5" s="28" t="s">
        <v>5</v>
      </c>
      <c r="J5" s="28" t="s">
        <v>6</v>
      </c>
      <c r="K5" s="28" t="s">
        <v>54</v>
      </c>
      <c r="L5" s="28" t="s">
        <v>55</v>
      </c>
      <c r="M5" s="28" t="s">
        <v>7</v>
      </c>
      <c r="N5" s="7"/>
      <c r="O5" s="13" t="s">
        <v>56</v>
      </c>
      <c r="P5" s="13" t="s">
        <v>57</v>
      </c>
      <c r="R5" s="13" t="s">
        <v>125</v>
      </c>
    </row>
    <row r="6" spans="1:18" x14ac:dyDescent="0.25">
      <c r="A6" s="20" t="s">
        <v>18</v>
      </c>
      <c r="B6" s="79"/>
      <c r="C6" s="79"/>
      <c r="D6" s="79">
        <f t="shared" ref="D6" si="0">C6*3</f>
        <v>0</v>
      </c>
      <c r="E6" s="79">
        <f t="shared" ref="E6" si="1">C6*12</f>
        <v>0</v>
      </c>
      <c r="F6" s="79"/>
      <c r="G6" s="79"/>
      <c r="H6" s="79"/>
      <c r="I6" s="79"/>
      <c r="J6" s="79"/>
      <c r="K6" s="79"/>
      <c r="L6" s="79"/>
      <c r="M6" s="79"/>
      <c r="N6" s="7"/>
      <c r="O6"/>
      <c r="P6"/>
      <c r="Q6"/>
      <c r="R6"/>
    </row>
    <row r="7" spans="1:18" x14ac:dyDescent="0.25">
      <c r="A7" s="20" t="s">
        <v>8</v>
      </c>
      <c r="B7" s="79"/>
      <c r="C7" s="23"/>
      <c r="D7" s="79">
        <f>C7*3</f>
        <v>0</v>
      </c>
      <c r="E7" s="79">
        <f>C7*12</f>
        <v>0</v>
      </c>
      <c r="F7" s="79"/>
      <c r="G7" s="79"/>
      <c r="H7" s="79"/>
      <c r="I7" s="79"/>
      <c r="J7" s="23"/>
      <c r="K7" s="79"/>
      <c r="L7" s="79"/>
      <c r="M7" s="79"/>
      <c r="N7" s="7"/>
      <c r="O7" s="27">
        <f>E7*7</f>
        <v>0</v>
      </c>
      <c r="P7" s="73">
        <f>J7*5*42</f>
        <v>0</v>
      </c>
      <c r="Q7"/>
      <c r="R7" s="81">
        <f>P7+O7</f>
        <v>0</v>
      </c>
    </row>
    <row r="8" spans="1:18" x14ac:dyDescent="0.25">
      <c r="A8" s="20" t="s">
        <v>12</v>
      </c>
      <c r="B8" s="79"/>
      <c r="C8" s="79"/>
      <c r="D8" s="79">
        <f>C8*3</f>
        <v>0</v>
      </c>
      <c r="E8" s="79">
        <f>C8*12</f>
        <v>0</v>
      </c>
      <c r="F8" s="79"/>
      <c r="G8" s="79"/>
      <c r="H8" s="79"/>
      <c r="I8" s="79"/>
      <c r="J8" s="79"/>
      <c r="K8" s="79"/>
      <c r="L8" s="79"/>
      <c r="M8" s="79"/>
      <c r="N8" s="7"/>
      <c r="P8" s="74"/>
      <c r="R8" s="74"/>
    </row>
    <row r="9" spans="1:18" x14ac:dyDescent="0.25">
      <c r="A9" s="20" t="s">
        <v>58</v>
      </c>
      <c r="B9" s="79"/>
      <c r="C9" s="79"/>
      <c r="D9" s="79">
        <f t="shared" ref="D9:D13" si="2">C9*3</f>
        <v>0</v>
      </c>
      <c r="E9" s="79">
        <f t="shared" ref="E9:E13" si="3">C9*12</f>
        <v>0</v>
      </c>
      <c r="F9" s="79"/>
      <c r="G9" s="79"/>
      <c r="H9" s="79"/>
      <c r="I9" s="79"/>
      <c r="J9" s="79"/>
      <c r="K9" s="79"/>
      <c r="L9" s="79"/>
      <c r="M9" s="79"/>
      <c r="N9" s="7"/>
      <c r="P9" s="74"/>
      <c r="R9" s="74"/>
    </row>
    <row r="10" spans="1:18" x14ac:dyDescent="0.25">
      <c r="A10" s="20" t="s">
        <v>59</v>
      </c>
      <c r="B10" s="79"/>
      <c r="C10" s="79"/>
      <c r="D10" s="79">
        <f t="shared" si="2"/>
        <v>0</v>
      </c>
      <c r="E10" s="79">
        <f t="shared" si="3"/>
        <v>0</v>
      </c>
      <c r="F10" s="79"/>
      <c r="G10" s="79"/>
      <c r="H10" s="79"/>
      <c r="I10" s="79"/>
      <c r="J10" s="79"/>
      <c r="K10" s="79"/>
      <c r="L10" s="79"/>
      <c r="M10" s="79"/>
      <c r="N10" s="7"/>
      <c r="P10" s="74"/>
      <c r="R10" s="74"/>
    </row>
    <row r="11" spans="1:18" x14ac:dyDescent="0.25">
      <c r="A11" s="20" t="s">
        <v>60</v>
      </c>
      <c r="B11" s="79"/>
      <c r="C11" s="79"/>
      <c r="D11" s="79">
        <f t="shared" si="2"/>
        <v>0</v>
      </c>
      <c r="E11" s="79">
        <f t="shared" si="3"/>
        <v>0</v>
      </c>
      <c r="F11" s="79"/>
      <c r="G11" s="79"/>
      <c r="H11" s="79"/>
      <c r="I11" s="79"/>
      <c r="J11" s="79"/>
      <c r="K11" s="79"/>
      <c r="L11" s="79"/>
      <c r="M11" s="79"/>
      <c r="N11" s="7"/>
      <c r="P11" s="74"/>
      <c r="R11" s="74"/>
    </row>
    <row r="12" spans="1:18" x14ac:dyDescent="0.25">
      <c r="A12" s="20" t="s">
        <v>9</v>
      </c>
      <c r="B12" s="79"/>
      <c r="C12" s="23"/>
      <c r="D12" s="79">
        <f t="shared" si="2"/>
        <v>0</v>
      </c>
      <c r="E12" s="79">
        <f t="shared" si="3"/>
        <v>0</v>
      </c>
      <c r="F12" s="79"/>
      <c r="G12" s="79"/>
      <c r="H12" s="79"/>
      <c r="I12" s="79"/>
      <c r="J12" s="23"/>
      <c r="K12" s="79"/>
      <c r="L12" s="79"/>
      <c r="M12" s="23"/>
      <c r="N12" s="7"/>
      <c r="O12" s="27">
        <f>E12*2</f>
        <v>0</v>
      </c>
      <c r="P12" s="73">
        <f>42*(M12+J12)</f>
        <v>0</v>
      </c>
      <c r="R12" s="81">
        <f t="shared" ref="R12:R29" si="4">P12+O12</f>
        <v>0</v>
      </c>
    </row>
    <row r="13" spans="1:18" x14ac:dyDescent="0.25">
      <c r="A13" s="20" t="s">
        <v>10</v>
      </c>
      <c r="B13" s="79"/>
      <c r="C13" s="23"/>
      <c r="D13" s="79">
        <f t="shared" si="2"/>
        <v>0</v>
      </c>
      <c r="E13" s="79">
        <f t="shared" si="3"/>
        <v>0</v>
      </c>
      <c r="F13" s="79"/>
      <c r="G13" s="79"/>
      <c r="H13" s="79"/>
      <c r="I13" s="23"/>
      <c r="J13" s="79"/>
      <c r="K13" s="79"/>
      <c r="L13" s="79"/>
      <c r="M13" s="79"/>
      <c r="N13" s="7"/>
      <c r="O13" s="27">
        <f>E13*1</f>
        <v>0</v>
      </c>
      <c r="P13" s="73">
        <f>I13*42</f>
        <v>0</v>
      </c>
      <c r="R13" s="81">
        <f t="shared" si="4"/>
        <v>0</v>
      </c>
    </row>
    <row r="14" spans="1:18" x14ac:dyDescent="0.25">
      <c r="A14" s="6"/>
      <c r="B14" s="8"/>
      <c r="C14" s="8"/>
      <c r="D14" s="8"/>
      <c r="E14" s="8"/>
      <c r="F14" s="8"/>
      <c r="G14" s="8"/>
      <c r="H14" s="8"/>
      <c r="I14" s="8"/>
      <c r="J14" s="8"/>
      <c r="K14" s="8"/>
      <c r="L14" s="8"/>
      <c r="P14" s="74"/>
      <c r="R14" s="74"/>
    </row>
    <row r="15" spans="1:18" x14ac:dyDescent="0.25">
      <c r="A15" s="6"/>
      <c r="B15" s="7"/>
      <c r="C15" s="7"/>
      <c r="D15" s="7"/>
      <c r="E15" s="7"/>
      <c r="F15" s="7"/>
      <c r="G15" s="7"/>
      <c r="H15" s="7"/>
      <c r="I15" s="7"/>
      <c r="J15" s="7"/>
      <c r="K15" s="7"/>
      <c r="L15" s="7"/>
      <c r="N15"/>
      <c r="O15"/>
      <c r="P15" s="75"/>
      <c r="Q15"/>
      <c r="R15" s="75"/>
    </row>
    <row r="16" spans="1:18" x14ac:dyDescent="0.25">
      <c r="A16" s="6"/>
      <c r="B16" s="5"/>
      <c r="C16" s="5"/>
      <c r="D16" s="5"/>
      <c r="E16" s="5"/>
      <c r="F16" s="5"/>
      <c r="G16" s="7"/>
      <c r="H16" s="7"/>
      <c r="I16" s="7"/>
      <c r="J16" s="7"/>
      <c r="K16" s="7"/>
      <c r="L16" s="7"/>
      <c r="M16" s="7"/>
      <c r="P16" s="74"/>
      <c r="R16" s="74"/>
    </row>
    <row r="17" spans="1:20" x14ac:dyDescent="0.25">
      <c r="A17" s="82" t="s">
        <v>11</v>
      </c>
      <c r="B17" s="70" t="s">
        <v>22</v>
      </c>
      <c r="C17" s="72" t="s">
        <v>61</v>
      </c>
      <c r="D17" s="72"/>
      <c r="E17" s="72"/>
      <c r="F17" s="13" t="s">
        <v>16</v>
      </c>
      <c r="G17" s="51" t="s">
        <v>49</v>
      </c>
      <c r="H17" s="51"/>
      <c r="I17" s="51"/>
      <c r="J17" s="51"/>
      <c r="K17" s="51"/>
      <c r="L17" s="51"/>
      <c r="M17" s="51"/>
      <c r="N17" s="7"/>
      <c r="P17" s="74"/>
      <c r="R17" s="74"/>
    </row>
    <row r="18" spans="1:20" ht="22.5" x14ac:dyDescent="0.25">
      <c r="A18" s="82"/>
      <c r="B18" s="71"/>
      <c r="C18" s="15" t="s">
        <v>50</v>
      </c>
      <c r="D18" s="15" t="s">
        <v>51</v>
      </c>
      <c r="E18" s="15" t="s">
        <v>52</v>
      </c>
      <c r="F18" s="35" t="s">
        <v>17</v>
      </c>
      <c r="G18" s="28" t="s">
        <v>53</v>
      </c>
      <c r="H18" s="28" t="s">
        <v>23</v>
      </c>
      <c r="I18" s="28" t="s">
        <v>5</v>
      </c>
      <c r="J18" s="28" t="s">
        <v>6</v>
      </c>
      <c r="K18" s="28" t="s">
        <v>54</v>
      </c>
      <c r="L18" s="28" t="s">
        <v>55</v>
      </c>
      <c r="M18" s="28" t="s">
        <v>7</v>
      </c>
      <c r="N18" s="7"/>
      <c r="O18" s="13" t="s">
        <v>56</v>
      </c>
      <c r="P18" s="76" t="s">
        <v>57</v>
      </c>
      <c r="R18" s="13" t="s">
        <v>125</v>
      </c>
    </row>
    <row r="19" spans="1:20" x14ac:dyDescent="0.25">
      <c r="A19" s="20" t="s">
        <v>18</v>
      </c>
      <c r="B19" s="79"/>
      <c r="C19" s="79"/>
      <c r="D19" s="79">
        <f>C19*3</f>
        <v>0</v>
      </c>
      <c r="E19" s="79">
        <f>C19*12</f>
        <v>0</v>
      </c>
      <c r="F19" s="79"/>
      <c r="G19" s="79"/>
      <c r="H19" s="79"/>
      <c r="I19" s="79"/>
      <c r="J19" s="79"/>
      <c r="K19" s="79"/>
      <c r="L19" s="79"/>
      <c r="M19" s="79"/>
      <c r="N19" s="7"/>
      <c r="P19" s="74"/>
      <c r="R19" s="74"/>
    </row>
    <row r="20" spans="1:20" x14ac:dyDescent="0.25">
      <c r="A20" s="20" t="s">
        <v>62</v>
      </c>
      <c r="B20" s="79"/>
      <c r="C20" s="79"/>
      <c r="D20" s="79">
        <f t="shared" ref="D20:D30" si="5">C20*3</f>
        <v>0</v>
      </c>
      <c r="E20" s="79">
        <f>C20*12</f>
        <v>0</v>
      </c>
      <c r="F20" s="79"/>
      <c r="G20" s="79"/>
      <c r="H20" s="79"/>
      <c r="I20" s="79"/>
      <c r="J20" s="79"/>
      <c r="K20" s="79"/>
      <c r="L20" s="79"/>
      <c r="M20" s="79"/>
      <c r="N20" s="7"/>
      <c r="P20" s="74"/>
      <c r="R20" s="74"/>
    </row>
    <row r="21" spans="1:20" x14ac:dyDescent="0.25">
      <c r="A21" s="20" t="s">
        <v>8</v>
      </c>
      <c r="B21" s="79"/>
      <c r="C21" s="23"/>
      <c r="D21" s="79">
        <f t="shared" ref="D21:D27" si="6">C21*3</f>
        <v>0</v>
      </c>
      <c r="E21" s="79">
        <f t="shared" ref="E21:E27" si="7">C21*12</f>
        <v>0</v>
      </c>
      <c r="F21" s="79"/>
      <c r="G21" s="79"/>
      <c r="H21" s="79"/>
      <c r="I21" s="23"/>
      <c r="J21" s="79"/>
      <c r="K21" s="79"/>
      <c r="L21" s="79"/>
      <c r="M21" s="79"/>
      <c r="N21" s="7"/>
      <c r="O21" s="27">
        <f>E21*10</f>
        <v>0</v>
      </c>
      <c r="P21" s="73">
        <f>42*I21*10</f>
        <v>0</v>
      </c>
      <c r="R21" s="81">
        <f t="shared" si="4"/>
        <v>0</v>
      </c>
    </row>
    <row r="22" spans="1:20" x14ac:dyDescent="0.25">
      <c r="A22" s="20" t="s">
        <v>12</v>
      </c>
      <c r="B22" s="79"/>
      <c r="C22" s="23"/>
      <c r="D22" s="79">
        <f t="shared" si="6"/>
        <v>0</v>
      </c>
      <c r="E22" s="79">
        <f t="shared" si="7"/>
        <v>0</v>
      </c>
      <c r="F22" s="79"/>
      <c r="G22" s="79"/>
      <c r="H22" s="79"/>
      <c r="I22" s="23"/>
      <c r="J22" s="79"/>
      <c r="K22" s="79"/>
      <c r="L22" s="79"/>
      <c r="M22" s="79"/>
      <c r="N22" s="7"/>
      <c r="O22" s="27">
        <f>E22*3</f>
        <v>0</v>
      </c>
      <c r="P22" s="73">
        <f>42*I22*3</f>
        <v>0</v>
      </c>
      <c r="R22" s="81">
        <f t="shared" si="4"/>
        <v>0</v>
      </c>
    </row>
    <row r="23" spans="1:20" x14ac:dyDescent="0.25">
      <c r="A23" s="20" t="s">
        <v>58</v>
      </c>
      <c r="B23" s="79"/>
      <c r="C23" s="79"/>
      <c r="D23" s="79">
        <f t="shared" si="6"/>
        <v>0</v>
      </c>
      <c r="E23" s="79">
        <f t="shared" si="7"/>
        <v>0</v>
      </c>
      <c r="F23" s="79"/>
      <c r="G23" s="79"/>
      <c r="H23" s="79"/>
      <c r="I23" s="79"/>
      <c r="J23" s="79"/>
      <c r="K23" s="79"/>
      <c r="L23" s="79"/>
      <c r="M23" s="79"/>
      <c r="N23" s="7"/>
      <c r="P23" s="74"/>
      <c r="R23" s="74"/>
    </row>
    <row r="24" spans="1:20" x14ac:dyDescent="0.25">
      <c r="A24" s="20" t="s">
        <v>59</v>
      </c>
      <c r="B24" s="79"/>
      <c r="C24" s="79"/>
      <c r="D24" s="79">
        <f t="shared" si="6"/>
        <v>0</v>
      </c>
      <c r="E24" s="79">
        <f t="shared" si="7"/>
        <v>0</v>
      </c>
      <c r="F24" s="79"/>
      <c r="G24" s="79"/>
      <c r="H24" s="79"/>
      <c r="I24" s="79"/>
      <c r="J24" s="79"/>
      <c r="K24" s="79"/>
      <c r="L24" s="79"/>
      <c r="M24" s="79"/>
      <c r="N24" s="7"/>
      <c r="P24" s="75"/>
      <c r="Q24"/>
      <c r="R24" s="75"/>
      <c r="S24"/>
      <c r="T24"/>
    </row>
    <row r="25" spans="1:20" x14ac:dyDescent="0.25">
      <c r="A25" s="20" t="s">
        <v>63</v>
      </c>
      <c r="B25" s="79"/>
      <c r="C25" s="79"/>
      <c r="D25" s="79">
        <f t="shared" si="6"/>
        <v>0</v>
      </c>
      <c r="E25" s="79">
        <f t="shared" si="7"/>
        <v>0</v>
      </c>
      <c r="F25" s="79"/>
      <c r="G25" s="79"/>
      <c r="H25" s="79"/>
      <c r="I25" s="79"/>
      <c r="J25" s="79"/>
      <c r="K25" s="79"/>
      <c r="L25" s="79"/>
      <c r="M25" s="79"/>
      <c r="N25" s="7"/>
      <c r="P25" s="75"/>
      <c r="Q25"/>
      <c r="R25" s="75"/>
      <c r="S25"/>
      <c r="T25"/>
    </row>
    <row r="26" spans="1:20" x14ac:dyDescent="0.25">
      <c r="A26" s="20" t="s">
        <v>13</v>
      </c>
      <c r="B26" s="79"/>
      <c r="C26" s="23"/>
      <c r="D26" s="79">
        <f t="shared" si="6"/>
        <v>0</v>
      </c>
      <c r="E26" s="79">
        <f t="shared" si="7"/>
        <v>0</v>
      </c>
      <c r="F26" s="79"/>
      <c r="G26" s="79"/>
      <c r="H26" s="79"/>
      <c r="I26" s="79"/>
      <c r="J26" s="23"/>
      <c r="K26" s="79"/>
      <c r="L26" s="79"/>
      <c r="M26" s="79"/>
      <c r="N26" s="7"/>
      <c r="O26" s="27">
        <f>E26*1</f>
        <v>0</v>
      </c>
      <c r="P26" s="73">
        <f>42*J26*1</f>
        <v>0</v>
      </c>
      <c r="Q26"/>
      <c r="R26" s="81">
        <f t="shared" si="4"/>
        <v>0</v>
      </c>
      <c r="S26"/>
      <c r="T26"/>
    </row>
    <row r="27" spans="1:20" x14ac:dyDescent="0.25">
      <c r="A27" s="20" t="s">
        <v>60</v>
      </c>
      <c r="B27" s="79"/>
      <c r="C27" s="79"/>
      <c r="D27" s="79">
        <f t="shared" si="6"/>
        <v>0</v>
      </c>
      <c r="E27" s="79">
        <f t="shared" si="7"/>
        <v>0</v>
      </c>
      <c r="F27" s="79"/>
      <c r="G27" s="79"/>
      <c r="H27" s="79"/>
      <c r="I27" s="79"/>
      <c r="J27" s="79"/>
      <c r="K27" s="79"/>
      <c r="L27" s="79"/>
      <c r="M27" s="79"/>
      <c r="N27" s="7"/>
      <c r="O27"/>
      <c r="P27" s="75"/>
      <c r="Q27"/>
      <c r="R27" s="75"/>
      <c r="S27"/>
      <c r="T27"/>
    </row>
    <row r="28" spans="1:20" x14ac:dyDescent="0.25">
      <c r="A28" s="20" t="s">
        <v>9</v>
      </c>
      <c r="B28" s="79"/>
      <c r="C28" s="23"/>
      <c r="D28" s="79">
        <f t="shared" ref="D28" si="8">C28*3</f>
        <v>0</v>
      </c>
      <c r="E28" s="79">
        <f t="shared" ref="E28" si="9">C28*12</f>
        <v>0</v>
      </c>
      <c r="F28" s="79"/>
      <c r="G28" s="79"/>
      <c r="H28" s="79"/>
      <c r="I28" s="23"/>
      <c r="J28" s="23"/>
      <c r="K28" s="79"/>
      <c r="L28" s="79"/>
      <c r="M28" s="79"/>
      <c r="N28" s="7"/>
      <c r="O28" s="27">
        <f>E28*4</f>
        <v>0</v>
      </c>
      <c r="P28" s="73">
        <f>(I28*42*3)+(J28*42)</f>
        <v>0</v>
      </c>
      <c r="Q28"/>
      <c r="R28" s="81">
        <f t="shared" si="4"/>
        <v>0</v>
      </c>
      <c r="S28"/>
      <c r="T28"/>
    </row>
    <row r="29" spans="1:20" x14ac:dyDescent="0.25">
      <c r="A29" s="20" t="s">
        <v>14</v>
      </c>
      <c r="B29" s="79"/>
      <c r="C29" s="23"/>
      <c r="D29" s="79">
        <f t="shared" si="5"/>
        <v>0</v>
      </c>
      <c r="E29" s="79">
        <f t="shared" ref="E29:E30" si="10">C29*12</f>
        <v>0</v>
      </c>
      <c r="F29" s="79"/>
      <c r="G29" s="79"/>
      <c r="H29" s="79"/>
      <c r="I29" s="23"/>
      <c r="J29" s="79"/>
      <c r="K29" s="79"/>
      <c r="L29" s="79"/>
      <c r="M29" s="79"/>
      <c r="N29" s="7"/>
      <c r="O29" s="27">
        <f>E29*2</f>
        <v>0</v>
      </c>
      <c r="P29" s="73">
        <f>42*I29*2</f>
        <v>0</v>
      </c>
      <c r="Q29"/>
      <c r="R29" s="81">
        <f t="shared" si="4"/>
        <v>0</v>
      </c>
      <c r="S29"/>
      <c r="T29"/>
    </row>
    <row r="30" spans="1:20" x14ac:dyDescent="0.25">
      <c r="A30" s="20" t="s">
        <v>64</v>
      </c>
      <c r="B30" s="79"/>
      <c r="C30" s="79"/>
      <c r="D30" s="79">
        <f t="shared" si="5"/>
        <v>0</v>
      </c>
      <c r="E30" s="79">
        <f t="shared" si="10"/>
        <v>0</v>
      </c>
      <c r="F30" s="79"/>
      <c r="G30" s="79"/>
      <c r="H30" s="79"/>
      <c r="I30" s="79"/>
      <c r="J30" s="79"/>
      <c r="K30" s="79"/>
      <c r="L30" s="79"/>
      <c r="M30" s="79"/>
      <c r="N30" s="7"/>
    </row>
    <row r="31" spans="1:20" x14ac:dyDescent="0.25">
      <c r="A31" s="7"/>
      <c r="B31" s="7"/>
      <c r="C31" s="7"/>
      <c r="D31" s="7"/>
      <c r="E31" s="7"/>
      <c r="F31" s="7"/>
      <c r="G31" s="7"/>
      <c r="H31" s="7"/>
      <c r="I31" s="7"/>
      <c r="J31" s="7"/>
      <c r="K31" s="7"/>
      <c r="L31" s="7"/>
      <c r="M31" s="7"/>
      <c r="N31" s="7"/>
      <c r="P31" s="76" t="s">
        <v>126</v>
      </c>
      <c r="R31" s="77">
        <f>SUM(R7:R29)</f>
        <v>0</v>
      </c>
    </row>
    <row r="32" spans="1:20" x14ac:dyDescent="0.25">
      <c r="A32" s="7"/>
      <c r="B32" s="7"/>
      <c r="C32" s="7"/>
      <c r="D32" s="7"/>
      <c r="E32" s="7"/>
      <c r="F32" s="7"/>
      <c r="G32" s="7"/>
      <c r="H32" s="7"/>
      <c r="I32" s="7"/>
      <c r="J32" s="7"/>
      <c r="K32" s="7"/>
      <c r="L32" s="7"/>
      <c r="M32" s="7"/>
    </row>
    <row r="33" spans="1:19" x14ac:dyDescent="0.25">
      <c r="A33" s="83" t="s">
        <v>15</v>
      </c>
      <c r="B33" s="72" t="s">
        <v>61</v>
      </c>
      <c r="C33" s="72"/>
      <c r="D33" s="72"/>
      <c r="E33" s="15" t="s">
        <v>16</v>
      </c>
      <c r="F33" s="72" t="s">
        <v>49</v>
      </c>
      <c r="G33" s="72"/>
      <c r="H33" s="72"/>
      <c r="I33" s="72"/>
      <c r="J33" s="7"/>
      <c r="K33" s="7"/>
      <c r="L33" s="7"/>
      <c r="M33" s="7"/>
    </row>
    <row r="34" spans="1:19" ht="22.5" x14ac:dyDescent="0.25">
      <c r="A34" s="84"/>
      <c r="B34" s="15" t="s">
        <v>50</v>
      </c>
      <c r="C34" s="15" t="s">
        <v>51</v>
      </c>
      <c r="D34" s="15" t="s">
        <v>52</v>
      </c>
      <c r="E34" s="35" t="s">
        <v>17</v>
      </c>
      <c r="F34" s="28" t="s">
        <v>53</v>
      </c>
      <c r="G34" s="28" t="s">
        <v>23</v>
      </c>
      <c r="H34" s="28" t="s">
        <v>5</v>
      </c>
      <c r="I34" s="28" t="s">
        <v>6</v>
      </c>
      <c r="J34" s="7"/>
      <c r="K34" s="13" t="s">
        <v>56</v>
      </c>
      <c r="L34" s="13" t="s">
        <v>57</v>
      </c>
      <c r="M34"/>
      <c r="N34" s="13" t="s">
        <v>125</v>
      </c>
      <c r="O34"/>
      <c r="P34"/>
      <c r="Q34"/>
      <c r="R34"/>
    </row>
    <row r="35" spans="1:19" x14ac:dyDescent="0.25">
      <c r="A35" s="20" t="s">
        <v>18</v>
      </c>
      <c r="B35" s="23"/>
      <c r="C35" s="79"/>
      <c r="D35" s="79"/>
      <c r="E35" s="23"/>
      <c r="F35" s="79"/>
      <c r="G35" s="79"/>
      <c r="H35" s="79"/>
      <c r="I35" s="79"/>
      <c r="J35" s="7"/>
      <c r="K35" s="27">
        <f>D35*21</f>
        <v>0</v>
      </c>
      <c r="L35" s="73">
        <f>E35</f>
        <v>0</v>
      </c>
      <c r="M35"/>
      <c r="N35" s="81">
        <f>L35+K35</f>
        <v>0</v>
      </c>
      <c r="O35"/>
      <c r="P35"/>
      <c r="Q35"/>
      <c r="R35"/>
    </row>
    <row r="36" spans="1:19" x14ac:dyDescent="0.25">
      <c r="A36" s="20" t="s">
        <v>19</v>
      </c>
      <c r="B36" s="23"/>
      <c r="C36" s="79"/>
      <c r="D36" s="79"/>
      <c r="E36" s="23"/>
      <c r="F36" s="79"/>
      <c r="G36" s="79"/>
      <c r="H36" s="79"/>
      <c r="I36" s="79"/>
      <c r="J36" s="7"/>
      <c r="K36" s="27">
        <f>D36*3</f>
        <v>0</v>
      </c>
      <c r="L36" s="73">
        <f>E36</f>
        <v>0</v>
      </c>
      <c r="M36"/>
      <c r="N36" s="81">
        <f>L36+K36</f>
        <v>0</v>
      </c>
      <c r="O36"/>
      <c r="P36"/>
      <c r="Q36"/>
      <c r="R36"/>
    </row>
    <row r="37" spans="1:19" x14ac:dyDescent="0.25">
      <c r="A37" s="7"/>
      <c r="B37" s="7"/>
      <c r="C37" s="7"/>
      <c r="D37" s="7"/>
      <c r="E37" s="7"/>
      <c r="F37" s="7"/>
      <c r="G37" s="7"/>
      <c r="H37" s="7"/>
      <c r="I37" s="7"/>
      <c r="J37" s="7"/>
      <c r="K37" s="7"/>
      <c r="L37" s="74"/>
      <c r="N37"/>
      <c r="O37"/>
      <c r="P37"/>
      <c r="Q37"/>
      <c r="R37"/>
      <c r="S37"/>
    </row>
    <row r="38" spans="1:19" x14ac:dyDescent="0.25">
      <c r="A38" s="7"/>
      <c r="B38" s="7"/>
      <c r="C38" s="7"/>
      <c r="D38" s="7"/>
      <c r="E38" s="7"/>
      <c r="F38" s="7"/>
      <c r="G38" s="7"/>
      <c r="H38" s="7"/>
      <c r="I38" s="7"/>
      <c r="J38" s="7"/>
      <c r="L38" s="74"/>
      <c r="M38"/>
      <c r="N38"/>
      <c r="O38"/>
      <c r="P38"/>
      <c r="Q38"/>
      <c r="R38"/>
    </row>
    <row r="39" spans="1:19" x14ac:dyDescent="0.25">
      <c r="A39" s="7"/>
      <c r="B39" s="7"/>
      <c r="C39" s="7"/>
      <c r="D39" s="7"/>
      <c r="E39" s="7"/>
      <c r="F39" s="7"/>
      <c r="G39" s="7"/>
      <c r="H39" s="7"/>
      <c r="I39" s="7"/>
      <c r="J39" s="7"/>
      <c r="K39" s="7"/>
      <c r="L39" s="78"/>
    </row>
    <row r="40" spans="1:19" x14ac:dyDescent="0.25">
      <c r="A40" s="82" t="s">
        <v>20</v>
      </c>
      <c r="B40" s="72" t="s">
        <v>61</v>
      </c>
      <c r="C40" s="72"/>
      <c r="D40" s="72"/>
      <c r="E40" s="13" t="s">
        <v>16</v>
      </c>
      <c r="F40" s="72" t="s">
        <v>49</v>
      </c>
      <c r="G40" s="72"/>
      <c r="H40" s="72"/>
      <c r="I40" s="72"/>
      <c r="J40" s="7"/>
      <c r="K40" s="7"/>
      <c r="L40" s="78"/>
      <c r="M40" s="8"/>
    </row>
    <row r="41" spans="1:19" ht="22.5" x14ac:dyDescent="0.25">
      <c r="A41" s="82"/>
      <c r="B41" s="14" t="s">
        <v>50</v>
      </c>
      <c r="C41" s="14" t="s">
        <v>51</v>
      </c>
      <c r="D41" s="14" t="s">
        <v>52</v>
      </c>
      <c r="E41" s="35" t="s">
        <v>17</v>
      </c>
      <c r="F41" s="28" t="s">
        <v>53</v>
      </c>
      <c r="G41" s="28" t="s">
        <v>23</v>
      </c>
      <c r="H41" s="28" t="s">
        <v>5</v>
      </c>
      <c r="I41" s="28" t="s">
        <v>6</v>
      </c>
      <c r="J41" s="7"/>
      <c r="K41" s="13" t="s">
        <v>56</v>
      </c>
      <c r="L41" s="76" t="s">
        <v>57</v>
      </c>
      <c r="M41" s="7"/>
      <c r="N41" s="13" t="s">
        <v>125</v>
      </c>
    </row>
    <row r="42" spans="1:19" x14ac:dyDescent="0.25">
      <c r="A42" s="20" t="s">
        <v>18</v>
      </c>
      <c r="B42" s="23"/>
      <c r="C42" s="79"/>
      <c r="D42" s="79"/>
      <c r="E42" s="23"/>
      <c r="F42" s="79"/>
      <c r="G42" s="79"/>
      <c r="H42" s="79"/>
      <c r="I42" s="79"/>
      <c r="J42" s="7"/>
      <c r="K42" s="27">
        <f>D42*1</f>
        <v>0</v>
      </c>
      <c r="L42" s="73">
        <f>E42</f>
        <v>0</v>
      </c>
      <c r="M42"/>
      <c r="N42" s="81">
        <f>L42+K42</f>
        <v>0</v>
      </c>
      <c r="O42"/>
      <c r="P42"/>
    </row>
    <row r="43" spans="1:19" x14ac:dyDescent="0.25">
      <c r="A43" s="85"/>
      <c r="B43" s="7"/>
      <c r="C43" s="7"/>
      <c r="D43" s="7"/>
      <c r="E43" s="7"/>
      <c r="F43" s="7"/>
      <c r="G43" s="7"/>
      <c r="H43" s="7"/>
      <c r="I43" s="7"/>
      <c r="J43" s="7"/>
      <c r="K43" s="7"/>
      <c r="L43" s="78"/>
      <c r="M43"/>
    </row>
    <row r="44" spans="1:19" x14ac:dyDescent="0.25">
      <c r="A44" s="7"/>
      <c r="B44" s="7"/>
      <c r="C44" s="7"/>
      <c r="D44" s="7"/>
      <c r="E44" s="7"/>
      <c r="F44" s="7"/>
      <c r="G44" s="7"/>
      <c r="H44" s="7"/>
      <c r="I44" s="7"/>
      <c r="J44" s="7"/>
      <c r="K44" s="7"/>
      <c r="L44" s="78"/>
      <c r="M44" s="7"/>
    </row>
    <row r="45" spans="1:19" x14ac:dyDescent="0.25">
      <c r="A45" s="7"/>
      <c r="B45" s="7"/>
      <c r="C45" s="7"/>
      <c r="D45" s="7"/>
      <c r="E45" s="7"/>
      <c r="F45" s="7"/>
      <c r="G45" s="7"/>
      <c r="H45" s="7"/>
      <c r="I45" s="7"/>
      <c r="J45" s="7"/>
      <c r="K45" s="7"/>
      <c r="L45" s="78"/>
      <c r="M45" s="7"/>
    </row>
    <row r="46" spans="1:19" ht="23.25" customHeight="1" x14ac:dyDescent="0.25">
      <c r="A46" s="82" t="s">
        <v>65</v>
      </c>
      <c r="B46" s="70" t="s">
        <v>22</v>
      </c>
      <c r="C46" s="72" t="s">
        <v>61</v>
      </c>
      <c r="D46" s="72"/>
      <c r="E46" s="72"/>
      <c r="F46" s="13" t="s">
        <v>16</v>
      </c>
      <c r="G46" s="54" t="s">
        <v>49</v>
      </c>
      <c r="H46" s="55"/>
      <c r="I46" s="56"/>
      <c r="J46" s="7"/>
      <c r="K46" s="7"/>
      <c r="L46" s="78"/>
      <c r="M46" s="8"/>
    </row>
    <row r="47" spans="1:19" ht="22.5" x14ac:dyDescent="0.25">
      <c r="A47" s="82"/>
      <c r="B47" s="71"/>
      <c r="C47" s="15" t="s">
        <v>50</v>
      </c>
      <c r="D47" s="15" t="s">
        <v>51</v>
      </c>
      <c r="E47" s="15" t="s">
        <v>52</v>
      </c>
      <c r="F47" s="35" t="s">
        <v>17</v>
      </c>
      <c r="G47" s="29" t="s">
        <v>53</v>
      </c>
      <c r="H47" s="29" t="s">
        <v>23</v>
      </c>
      <c r="I47" s="29" t="s">
        <v>5</v>
      </c>
      <c r="J47" s="7"/>
      <c r="K47" s="13" t="s">
        <v>56</v>
      </c>
      <c r="L47" s="76" t="s">
        <v>57</v>
      </c>
      <c r="M47" s="7"/>
      <c r="N47" s="13" t="s">
        <v>125</v>
      </c>
    </row>
    <row r="48" spans="1:19" x14ac:dyDescent="0.25">
      <c r="A48" s="20" t="s">
        <v>18</v>
      </c>
      <c r="B48" s="79"/>
      <c r="C48" s="79"/>
      <c r="D48" s="79">
        <f t="shared" ref="D48:D50" si="11">C48*3</f>
        <v>0</v>
      </c>
      <c r="E48" s="79">
        <f t="shared" ref="E48" si="12">C48*12</f>
        <v>0</v>
      </c>
      <c r="F48" s="79"/>
      <c r="G48" s="79"/>
      <c r="H48" s="79"/>
      <c r="I48" s="79"/>
      <c r="J48" s="7"/>
      <c r="K48" s="7"/>
      <c r="L48" s="78"/>
      <c r="N48"/>
      <c r="O48"/>
      <c r="P48"/>
      <c r="Q48"/>
      <c r="R48"/>
      <c r="S48"/>
    </row>
    <row r="49" spans="1:19" x14ac:dyDescent="0.25">
      <c r="A49" s="20" t="s">
        <v>8</v>
      </c>
      <c r="B49" s="79"/>
      <c r="C49" s="32"/>
      <c r="D49" s="79">
        <f t="shared" si="11"/>
        <v>0</v>
      </c>
      <c r="E49" s="79">
        <f t="shared" ref="E49:E50" si="13">C49*12</f>
        <v>0</v>
      </c>
      <c r="F49" s="79"/>
      <c r="G49" s="79"/>
      <c r="H49" s="32"/>
      <c r="I49" s="79"/>
      <c r="J49" s="7"/>
      <c r="K49" s="27">
        <f>E49*1</f>
        <v>0</v>
      </c>
      <c r="L49" s="73">
        <f>H49*21</f>
        <v>0</v>
      </c>
      <c r="N49" s="81">
        <f t="shared" ref="N49:N50" si="14">L49+K49</f>
        <v>0</v>
      </c>
      <c r="O49"/>
      <c r="P49"/>
      <c r="Q49"/>
      <c r="R49"/>
      <c r="S49"/>
    </row>
    <row r="50" spans="1:19" x14ac:dyDescent="0.25">
      <c r="A50" s="20" t="s">
        <v>66</v>
      </c>
      <c r="B50" s="79"/>
      <c r="C50" s="32"/>
      <c r="D50" s="79">
        <f t="shared" si="11"/>
        <v>0</v>
      </c>
      <c r="E50" s="79">
        <f t="shared" si="13"/>
        <v>0</v>
      </c>
      <c r="F50" s="79"/>
      <c r="G50" s="79"/>
      <c r="H50" s="32"/>
      <c r="I50" s="79"/>
      <c r="J50" s="7"/>
      <c r="K50" s="27">
        <f>E50*1</f>
        <v>0</v>
      </c>
      <c r="L50" s="73">
        <f>H50*21</f>
        <v>0</v>
      </c>
      <c r="N50" s="81">
        <f t="shared" si="14"/>
        <v>0</v>
      </c>
      <c r="O50"/>
      <c r="P50"/>
      <c r="Q50"/>
      <c r="R50"/>
      <c r="S50"/>
    </row>
    <row r="51" spans="1:19" x14ac:dyDescent="0.25">
      <c r="A51" s="7"/>
      <c r="B51" s="7"/>
      <c r="C51" s="7"/>
      <c r="D51" s="7"/>
      <c r="E51" s="7"/>
      <c r="F51" s="7"/>
      <c r="G51" s="7"/>
      <c r="H51" s="7"/>
      <c r="I51" s="7"/>
      <c r="J51" s="7"/>
      <c r="K51" s="7"/>
      <c r="L51" s="78"/>
    </row>
    <row r="52" spans="1:19" ht="24" customHeight="1" x14ac:dyDescent="0.25">
      <c r="A52" s="82" t="s">
        <v>21</v>
      </c>
      <c r="B52" s="86" t="s">
        <v>22</v>
      </c>
      <c r="C52" s="68" t="s">
        <v>61</v>
      </c>
      <c r="D52" s="68"/>
      <c r="E52" s="69"/>
      <c r="F52" s="13" t="s">
        <v>16</v>
      </c>
      <c r="G52" s="54" t="s">
        <v>49</v>
      </c>
      <c r="H52" s="55"/>
      <c r="I52" s="56"/>
      <c r="J52" s="7"/>
      <c r="K52" s="7"/>
      <c r="L52" s="78"/>
      <c r="N52" s="8"/>
    </row>
    <row r="53" spans="1:19" ht="22.5" x14ac:dyDescent="0.25">
      <c r="A53" s="82"/>
      <c r="B53" s="87"/>
      <c r="C53" s="34" t="s">
        <v>50</v>
      </c>
      <c r="D53" s="15" t="s">
        <v>51</v>
      </c>
      <c r="E53" s="15" t="s">
        <v>52</v>
      </c>
      <c r="F53" s="35" t="s">
        <v>17</v>
      </c>
      <c r="G53" s="29" t="s">
        <v>53</v>
      </c>
      <c r="H53" s="29" t="s">
        <v>23</v>
      </c>
      <c r="I53" s="29" t="s">
        <v>5</v>
      </c>
      <c r="J53" s="7"/>
      <c r="K53" s="13" t="s">
        <v>56</v>
      </c>
      <c r="L53" s="76" t="s">
        <v>57</v>
      </c>
      <c r="M53" s="7"/>
      <c r="N53" s="13" t="s">
        <v>125</v>
      </c>
    </row>
    <row r="54" spans="1:19" x14ac:dyDescent="0.25">
      <c r="A54" s="20" t="s">
        <v>24</v>
      </c>
      <c r="B54" s="88"/>
      <c r="C54" s="25"/>
      <c r="D54" s="79">
        <f t="shared" ref="D54" si="15">C54*3</f>
        <v>0</v>
      </c>
      <c r="E54" s="79">
        <f t="shared" ref="E54" si="16">C54*12</f>
        <v>0</v>
      </c>
      <c r="F54" s="79"/>
      <c r="G54" s="79"/>
      <c r="H54" s="23"/>
      <c r="I54" s="79"/>
      <c r="J54" s="7"/>
      <c r="K54" s="27">
        <f>E54*2</f>
        <v>0</v>
      </c>
      <c r="L54" s="73">
        <f>H54*21</f>
        <v>0</v>
      </c>
      <c r="M54"/>
      <c r="N54" s="81">
        <f>L54+K54</f>
        <v>0</v>
      </c>
      <c r="O54"/>
      <c r="P54"/>
    </row>
    <row r="55" spans="1:19" x14ac:dyDescent="0.25">
      <c r="A55" s="7"/>
      <c r="B55" s="8"/>
      <c r="C55" s="8"/>
      <c r="D55" s="8"/>
      <c r="E55" s="8"/>
      <c r="F55" s="8"/>
      <c r="G55" s="8"/>
      <c r="H55" s="8"/>
      <c r="I55" s="7"/>
      <c r="J55" s="7"/>
      <c r="K55" s="7"/>
      <c r="L55" s="74"/>
      <c r="M55" s="7"/>
    </row>
    <row r="56" spans="1:19" ht="29.25" customHeight="1" x14ac:dyDescent="0.25">
      <c r="A56" s="82" t="s">
        <v>25</v>
      </c>
      <c r="B56" s="70" t="s">
        <v>22</v>
      </c>
      <c r="C56" s="72" t="s">
        <v>67</v>
      </c>
      <c r="D56" s="72"/>
      <c r="E56" s="72"/>
      <c r="F56" s="30" t="s">
        <v>16</v>
      </c>
      <c r="G56" s="52" t="s">
        <v>49</v>
      </c>
      <c r="H56" s="53"/>
      <c r="I56" s="7"/>
      <c r="J56" s="7"/>
      <c r="K56" s="7"/>
      <c r="L56" s="78"/>
      <c r="M56" s="7"/>
      <c r="N56" s="8"/>
    </row>
    <row r="57" spans="1:19" ht="22.5" x14ac:dyDescent="0.25">
      <c r="A57" s="82"/>
      <c r="B57" s="71"/>
      <c r="C57" s="15" t="s">
        <v>50</v>
      </c>
      <c r="D57" s="15" t="s">
        <v>51</v>
      </c>
      <c r="E57" s="15" t="s">
        <v>52</v>
      </c>
      <c r="F57" s="35" t="s">
        <v>17</v>
      </c>
      <c r="G57" s="31" t="s">
        <v>53</v>
      </c>
      <c r="H57" s="31" t="s">
        <v>26</v>
      </c>
      <c r="I57" s="7"/>
      <c r="J57" s="7"/>
      <c r="K57" s="13" t="s">
        <v>56</v>
      </c>
      <c r="L57" s="76" t="s">
        <v>57</v>
      </c>
      <c r="M57" s="7"/>
      <c r="N57" s="13" t="s">
        <v>125</v>
      </c>
    </row>
    <row r="58" spans="1:19" x14ac:dyDescent="0.25">
      <c r="A58" s="20" t="s">
        <v>27</v>
      </c>
      <c r="B58" s="80"/>
      <c r="C58" s="23"/>
      <c r="D58" s="79">
        <f t="shared" ref="D58:D59" si="17">C58*3</f>
        <v>0</v>
      </c>
      <c r="E58" s="79">
        <f t="shared" ref="E58:E59" si="18">C58*12</f>
        <v>0</v>
      </c>
      <c r="F58" s="79"/>
      <c r="G58" s="79"/>
      <c r="H58" s="23"/>
      <c r="I58" s="7"/>
      <c r="J58" s="7"/>
      <c r="K58" s="27">
        <f>E58*1</f>
        <v>0</v>
      </c>
      <c r="L58" s="73">
        <f>H58*4</f>
        <v>0</v>
      </c>
      <c r="M58"/>
      <c r="N58" s="81">
        <f t="shared" ref="N58:N59" si="19">L58+K58</f>
        <v>0</v>
      </c>
      <c r="O58"/>
      <c r="P58"/>
    </row>
    <row r="59" spans="1:19" x14ac:dyDescent="0.25">
      <c r="A59" s="20" t="s">
        <v>28</v>
      </c>
      <c r="B59" s="80"/>
      <c r="C59" s="23"/>
      <c r="D59" s="79">
        <f t="shared" si="17"/>
        <v>0</v>
      </c>
      <c r="E59" s="79">
        <f t="shared" si="18"/>
        <v>0</v>
      </c>
      <c r="F59" s="23"/>
      <c r="G59" s="79"/>
      <c r="H59" s="79"/>
      <c r="I59" s="7"/>
      <c r="J59" s="7"/>
      <c r="K59" s="27">
        <f>E59*1</f>
        <v>0</v>
      </c>
      <c r="L59" s="73">
        <f>F59</f>
        <v>0</v>
      </c>
      <c r="M59"/>
      <c r="N59" s="81">
        <f t="shared" si="19"/>
        <v>0</v>
      </c>
      <c r="O59"/>
      <c r="P59"/>
    </row>
    <row r="60" spans="1:19" x14ac:dyDescent="0.25">
      <c r="A60" s="7"/>
      <c r="B60" s="7"/>
      <c r="C60" s="7"/>
      <c r="D60" s="7"/>
      <c r="E60" s="7"/>
      <c r="F60" s="7"/>
      <c r="G60" s="7"/>
      <c r="H60" s="7"/>
      <c r="I60" s="7"/>
      <c r="J60" s="7"/>
      <c r="K60" s="7"/>
      <c r="L60" s="7"/>
      <c r="M60" s="7"/>
    </row>
    <row r="61" spans="1:19" x14ac:dyDescent="0.25">
      <c r="A61" s="6"/>
      <c r="B61" s="7"/>
      <c r="C61" s="7"/>
      <c r="D61" s="7"/>
      <c r="E61" s="7"/>
      <c r="F61" s="7"/>
      <c r="G61" s="7"/>
      <c r="H61" s="7"/>
      <c r="I61" s="7"/>
      <c r="J61" s="7"/>
      <c r="K61" s="7"/>
      <c r="L61" s="7"/>
      <c r="M61" s="76" t="s">
        <v>126</v>
      </c>
      <c r="N61" s="77">
        <f>SUM(N35:N59)</f>
        <v>0</v>
      </c>
    </row>
    <row r="62" spans="1:19" x14ac:dyDescent="0.25">
      <c r="A62" s="47" t="s">
        <v>68</v>
      </c>
      <c r="B62" s="47"/>
      <c r="C62" s="47"/>
      <c r="D62" s="47"/>
      <c r="E62" s="10" t="s">
        <v>69</v>
      </c>
      <c r="F62" s="7"/>
      <c r="G62" s="7"/>
      <c r="H62" s="7"/>
      <c r="I62" s="7"/>
      <c r="J62" s="7"/>
      <c r="K62" s="7"/>
      <c r="L62" s="7"/>
      <c r="M62" s="7"/>
      <c r="N62" s="7"/>
    </row>
    <row r="63" spans="1:19" x14ac:dyDescent="0.25">
      <c r="A63" s="3"/>
      <c r="B63" s="11"/>
      <c r="C63" s="11"/>
      <c r="D63" s="11"/>
      <c r="E63" s="11"/>
      <c r="F63" s="3"/>
      <c r="G63" s="3"/>
      <c r="H63" s="3"/>
      <c r="I63" s="3"/>
      <c r="J63" s="3"/>
      <c r="K63" s="3"/>
      <c r="L63" s="3"/>
      <c r="M63" s="3"/>
      <c r="N63" s="3"/>
    </row>
    <row r="64" spans="1:19" x14ac:dyDescent="0.25">
      <c r="A64" s="48" t="s">
        <v>30</v>
      </c>
      <c r="B64" s="48"/>
      <c r="C64" s="48"/>
      <c r="D64" s="48"/>
      <c r="E64" s="48"/>
      <c r="F64" s="3"/>
      <c r="G64" s="3"/>
      <c r="H64" s="3"/>
      <c r="I64" s="3"/>
      <c r="J64" s="3"/>
      <c r="K64" s="3"/>
      <c r="L64" s="3"/>
      <c r="M64" s="3"/>
      <c r="N64" s="3"/>
    </row>
    <row r="65" spans="1:14" x14ac:dyDescent="0.25">
      <c r="A65" s="3"/>
      <c r="B65" s="3"/>
      <c r="C65" s="3"/>
      <c r="D65" s="3"/>
      <c r="E65" s="3"/>
      <c r="F65" s="3"/>
      <c r="G65" s="3"/>
      <c r="H65" s="3"/>
      <c r="I65" s="3"/>
      <c r="J65" s="3"/>
      <c r="K65" s="3"/>
      <c r="L65" s="3"/>
      <c r="M65" s="3"/>
    </row>
    <row r="66" spans="1:14" x14ac:dyDescent="0.25">
      <c r="A66" s="20" t="s">
        <v>70</v>
      </c>
      <c r="B66" s="13" t="s">
        <v>71</v>
      </c>
      <c r="C66" s="13" t="s">
        <v>31</v>
      </c>
      <c r="D66" s="13" t="s">
        <v>72</v>
      </c>
      <c r="E66" s="13" t="s">
        <v>33</v>
      </c>
      <c r="F66" s="3"/>
      <c r="G66" s="13" t="s">
        <v>73</v>
      </c>
      <c r="H66" s="7"/>
      <c r="I66" s="7"/>
      <c r="J66" s="7"/>
      <c r="K66" s="7"/>
      <c r="L66" s="7"/>
      <c r="M66" s="7"/>
      <c r="N66" s="7"/>
    </row>
    <row r="67" spans="1:14" x14ac:dyDescent="0.25">
      <c r="A67" s="20" t="s">
        <v>74</v>
      </c>
      <c r="B67" s="79"/>
      <c r="C67" s="79"/>
      <c r="D67" s="79"/>
      <c r="E67" s="79"/>
      <c r="F67" s="7"/>
      <c r="H67" s="7"/>
      <c r="I67" s="7"/>
      <c r="J67" s="7"/>
      <c r="K67" s="7"/>
      <c r="L67" s="7"/>
      <c r="M67" s="7"/>
      <c r="N67" s="7"/>
    </row>
    <row r="68" spans="1:14" x14ac:dyDescent="0.25">
      <c r="A68" s="20" t="s">
        <v>75</v>
      </c>
      <c r="B68" s="79"/>
      <c r="C68" s="23"/>
      <c r="D68" s="23"/>
      <c r="E68" s="23"/>
      <c r="F68" s="7"/>
      <c r="G68" s="16">
        <f>SUM(C68:E68)*12</f>
        <v>0</v>
      </c>
      <c r="H68"/>
      <c r="I68"/>
      <c r="J68"/>
      <c r="K68" s="7"/>
      <c r="L68" s="7"/>
      <c r="M68" s="7"/>
      <c r="N68" s="7"/>
    </row>
    <row r="69" spans="1:14" x14ac:dyDescent="0.25">
      <c r="A69" s="7"/>
      <c r="B69" s="8"/>
      <c r="C69" s="8"/>
      <c r="D69" s="8"/>
      <c r="E69" s="7"/>
      <c r="F69" s="7"/>
      <c r="H69" s="7"/>
      <c r="I69" s="7"/>
      <c r="J69" s="7"/>
      <c r="K69" s="7"/>
      <c r="L69" s="7"/>
      <c r="M69" s="7"/>
      <c r="N69" s="7"/>
    </row>
    <row r="70" spans="1:14" x14ac:dyDescent="0.25">
      <c r="A70" s="14" t="s">
        <v>76</v>
      </c>
      <c r="B70" s="13" t="s">
        <v>71</v>
      </c>
      <c r="C70" s="13" t="s">
        <v>31</v>
      </c>
      <c r="D70" s="13" t="s">
        <v>72</v>
      </c>
      <c r="E70" s="13" t="s">
        <v>33</v>
      </c>
      <c r="F70" s="7"/>
      <c r="H70" s="7"/>
      <c r="I70" s="7"/>
      <c r="J70" s="7"/>
      <c r="K70" s="7"/>
      <c r="L70" s="7"/>
      <c r="M70" s="7"/>
      <c r="N70" s="7"/>
    </row>
    <row r="71" spans="1:14" ht="29.25" customHeight="1" x14ac:dyDescent="0.25">
      <c r="A71" s="90" t="s">
        <v>130</v>
      </c>
      <c r="B71" s="13"/>
      <c r="C71" s="15">
        <v>15</v>
      </c>
      <c r="D71" s="15">
        <v>30</v>
      </c>
      <c r="E71" s="15">
        <v>10</v>
      </c>
      <c r="F71" s="7"/>
      <c r="H71" s="7"/>
      <c r="I71" s="7"/>
      <c r="J71" s="7"/>
      <c r="K71" s="7"/>
      <c r="L71" s="7"/>
      <c r="M71" s="7"/>
      <c r="N71" s="7"/>
    </row>
    <row r="72" spans="1:14" x14ac:dyDescent="0.25">
      <c r="A72" s="20" t="s">
        <v>74</v>
      </c>
      <c r="B72" s="79"/>
      <c r="C72" s="79"/>
      <c r="D72" s="79"/>
      <c r="E72" s="79"/>
      <c r="F72" s="7"/>
      <c r="H72" s="7"/>
      <c r="I72" s="7"/>
      <c r="J72" s="7"/>
      <c r="K72" s="7"/>
      <c r="L72" s="7"/>
      <c r="M72" s="7"/>
      <c r="N72" s="7"/>
    </row>
    <row r="73" spans="1:14" x14ac:dyDescent="0.25">
      <c r="A73" s="20" t="s">
        <v>75</v>
      </c>
      <c r="B73" s="79"/>
      <c r="C73" s="23"/>
      <c r="D73" s="23"/>
      <c r="E73" s="23"/>
      <c r="F73" s="7"/>
      <c r="G73" s="16">
        <f>C73*C71+D73*D71+E73*E71</f>
        <v>0</v>
      </c>
      <c r="H73" s="7"/>
      <c r="I73" s="7"/>
      <c r="J73" s="7"/>
      <c r="K73" s="7"/>
      <c r="L73" s="7"/>
      <c r="M73" s="7"/>
      <c r="N73" s="7"/>
    </row>
    <row r="74" spans="1:14" x14ac:dyDescent="0.25">
      <c r="A74" s="7"/>
      <c r="B74" s="7"/>
      <c r="C74" s="7"/>
      <c r="D74" s="7"/>
      <c r="E74" s="7"/>
      <c r="F74" s="7"/>
      <c r="H74" s="7"/>
      <c r="I74" s="7"/>
      <c r="J74" s="7"/>
      <c r="K74" s="7"/>
      <c r="L74" s="7"/>
      <c r="M74" s="7"/>
      <c r="N74" s="7"/>
    </row>
    <row r="75" spans="1:14" x14ac:dyDescent="0.25">
      <c r="A75" s="20" t="s">
        <v>77</v>
      </c>
      <c r="B75" s="13" t="s">
        <v>71</v>
      </c>
      <c r="C75" s="13" t="s">
        <v>31</v>
      </c>
      <c r="D75" s="13" t="s">
        <v>72</v>
      </c>
      <c r="E75" s="13" t="s">
        <v>33</v>
      </c>
      <c r="F75" s="7"/>
      <c r="H75" s="7"/>
      <c r="I75" s="7"/>
      <c r="J75" s="7"/>
      <c r="K75" s="7"/>
      <c r="L75" s="7"/>
      <c r="M75" s="7"/>
      <c r="N75" s="7"/>
    </row>
    <row r="76" spans="1:14" ht="30.75" customHeight="1" x14ac:dyDescent="0.25">
      <c r="A76" s="90" t="s">
        <v>129</v>
      </c>
      <c r="B76" s="13"/>
      <c r="C76" s="15">
        <v>3</v>
      </c>
      <c r="D76" s="15">
        <v>12</v>
      </c>
      <c r="E76" s="15">
        <v>3</v>
      </c>
      <c r="F76" s="7"/>
      <c r="H76" s="7"/>
      <c r="I76" s="7"/>
      <c r="J76" s="7"/>
      <c r="K76" s="7"/>
      <c r="L76" s="7"/>
      <c r="M76" s="7"/>
      <c r="N76" s="7"/>
    </row>
    <row r="77" spans="1:14" x14ac:dyDescent="0.25">
      <c r="A77" s="20" t="s">
        <v>74</v>
      </c>
      <c r="B77" s="79"/>
      <c r="C77" s="79"/>
      <c r="D77" s="79"/>
      <c r="E77" s="79"/>
      <c r="F77" s="7"/>
      <c r="H77" s="7"/>
      <c r="I77" s="7"/>
      <c r="J77" s="7"/>
      <c r="K77" s="7"/>
      <c r="L77" s="7"/>
      <c r="M77" s="7"/>
      <c r="N77" s="7"/>
    </row>
    <row r="78" spans="1:14" x14ac:dyDescent="0.25">
      <c r="A78" s="20" t="s">
        <v>75</v>
      </c>
      <c r="B78" s="79"/>
      <c r="C78" s="23"/>
      <c r="D78" s="23"/>
      <c r="E78" s="23"/>
      <c r="F78" s="7"/>
      <c r="G78" s="16">
        <f>C78*C76+D78*D76+E78*E76</f>
        <v>0</v>
      </c>
      <c r="H78" s="7"/>
      <c r="I78" s="18">
        <f>SUM(G68,G73,G78)</f>
        <v>0</v>
      </c>
      <c r="J78" s="7"/>
      <c r="K78" s="7"/>
      <c r="L78" s="7"/>
      <c r="M78" s="7"/>
      <c r="N78" s="7"/>
    </row>
    <row r="79" spans="1:14" x14ac:dyDescent="0.25">
      <c r="A79" s="3"/>
      <c r="B79" s="3"/>
      <c r="C79" s="3"/>
      <c r="D79" s="3"/>
      <c r="E79" s="3"/>
      <c r="F79" s="3"/>
      <c r="H79" s="3"/>
      <c r="I79" s="3"/>
      <c r="J79" s="3"/>
      <c r="K79" s="3"/>
      <c r="L79" s="3"/>
      <c r="M79" s="3"/>
    </row>
    <row r="80" spans="1:14" x14ac:dyDescent="0.25">
      <c r="A80" s="48" t="s">
        <v>43</v>
      </c>
      <c r="B80" s="48"/>
      <c r="C80" s="48"/>
      <c r="D80" s="48"/>
      <c r="E80" s="48"/>
      <c r="F80" s="48"/>
      <c r="G80" s="48"/>
      <c r="H80" s="3"/>
      <c r="I80" s="3"/>
      <c r="J80" s="3"/>
      <c r="K80" s="3"/>
      <c r="L80" s="3"/>
      <c r="M80" s="3"/>
      <c r="N80" s="3"/>
    </row>
    <row r="81" spans="1:16" x14ac:dyDescent="0.25">
      <c r="A81" s="3"/>
      <c r="B81" s="12"/>
      <c r="C81" s="12"/>
      <c r="D81" s="3"/>
      <c r="E81" s="3"/>
      <c r="F81" s="3"/>
      <c r="G81" s="3"/>
      <c r="H81" s="3"/>
      <c r="I81" s="3"/>
      <c r="J81" s="3"/>
      <c r="K81" s="3"/>
      <c r="L81" s="3"/>
      <c r="M81" s="3"/>
    </row>
    <row r="82" spans="1:16" x14ac:dyDescent="0.25">
      <c r="A82" s="20" t="s">
        <v>78</v>
      </c>
      <c r="B82" s="13" t="s">
        <v>120</v>
      </c>
      <c r="C82" s="13" t="s">
        <v>121</v>
      </c>
      <c r="D82" s="13" t="s">
        <v>118</v>
      </c>
      <c r="E82" s="13" t="s">
        <v>119</v>
      </c>
      <c r="F82" s="13" t="s">
        <v>118</v>
      </c>
      <c r="G82" s="13" t="s">
        <v>119</v>
      </c>
      <c r="H82" s="3"/>
      <c r="I82" s="3"/>
      <c r="J82" s="7"/>
      <c r="K82" s="7"/>
      <c r="L82" s="7"/>
      <c r="M82" s="7"/>
      <c r="N82" s="7"/>
      <c r="O82" s="7"/>
      <c r="P82" s="7"/>
    </row>
    <row r="83" spans="1:16" x14ac:dyDescent="0.25">
      <c r="A83" s="20" t="s">
        <v>74</v>
      </c>
      <c r="B83" s="79"/>
      <c r="C83" s="79"/>
      <c r="D83" s="79"/>
      <c r="E83" s="79"/>
      <c r="F83" s="79"/>
      <c r="G83" s="79"/>
      <c r="H83" s="3"/>
      <c r="I83" s="3"/>
      <c r="J83" s="7"/>
      <c r="K83" s="7"/>
      <c r="L83" s="7"/>
      <c r="M83" s="7"/>
      <c r="N83" s="7"/>
      <c r="O83" s="7"/>
      <c r="P83" s="7"/>
    </row>
    <row r="84" spans="1:16" x14ac:dyDescent="0.25">
      <c r="A84" s="20" t="s">
        <v>75</v>
      </c>
      <c r="B84" s="79"/>
      <c r="C84" s="79"/>
      <c r="D84" s="79"/>
      <c r="E84" s="79"/>
      <c r="F84" s="79"/>
      <c r="G84" s="79"/>
      <c r="H84" s="3"/>
      <c r="I84" s="3"/>
      <c r="J84" s="7"/>
      <c r="K84" s="7"/>
      <c r="L84" s="7"/>
      <c r="M84" s="7"/>
      <c r="N84" s="7"/>
      <c r="O84" s="7"/>
      <c r="P84" s="7"/>
    </row>
    <row r="85" spans="1:16" x14ac:dyDescent="0.25">
      <c r="A85" s="20" t="s">
        <v>81</v>
      </c>
      <c r="B85" s="23"/>
      <c r="C85" s="23"/>
      <c r="D85" s="79"/>
      <c r="E85" s="79"/>
      <c r="F85" s="79"/>
      <c r="G85" s="79"/>
      <c r="H85" s="3"/>
      <c r="I85" s="16">
        <f>C85*12</f>
        <v>0</v>
      </c>
      <c r="J85"/>
      <c r="K85"/>
      <c r="L85"/>
      <c r="M85" s="7"/>
      <c r="N85" s="7"/>
      <c r="O85" s="7"/>
      <c r="P85" s="7"/>
    </row>
    <row r="86" spans="1:16" x14ac:dyDescent="0.25">
      <c r="A86" s="7"/>
      <c r="B86" s="8"/>
      <c r="C86" s="8"/>
      <c r="D86" s="7"/>
      <c r="E86" s="3"/>
      <c r="G86" s="7"/>
      <c r="H86" s="3"/>
      <c r="I86" s="3"/>
      <c r="J86" s="7"/>
      <c r="K86" s="7"/>
      <c r="L86" s="7"/>
      <c r="M86" s="7"/>
      <c r="N86" s="7"/>
      <c r="O86" s="7"/>
    </row>
    <row r="87" spans="1:16" x14ac:dyDescent="0.25">
      <c r="A87" s="14" t="s">
        <v>76</v>
      </c>
      <c r="B87" s="13" t="s">
        <v>44</v>
      </c>
      <c r="C87" s="13" t="s">
        <v>79</v>
      </c>
      <c r="D87" s="13" t="s">
        <v>80</v>
      </c>
      <c r="E87" s="3"/>
      <c r="H87" s="7"/>
      <c r="I87" s="7"/>
      <c r="J87" s="7"/>
      <c r="K87" s="7"/>
      <c r="L87" s="7"/>
      <c r="M87" s="7"/>
      <c r="N87" s="7"/>
      <c r="O87" s="7"/>
    </row>
    <row r="88" spans="1:16" ht="30" customHeight="1" x14ac:dyDescent="0.25">
      <c r="A88" s="90" t="s">
        <v>127</v>
      </c>
      <c r="B88" s="15">
        <v>8.4</v>
      </c>
      <c r="C88" s="15"/>
      <c r="D88" s="15"/>
      <c r="E88" s="3"/>
      <c r="H88" s="7"/>
      <c r="I88" s="7"/>
      <c r="J88" s="7"/>
      <c r="K88" s="7"/>
      <c r="L88" s="7"/>
      <c r="M88" s="7"/>
      <c r="N88" s="7"/>
      <c r="O88" s="7"/>
    </row>
    <row r="89" spans="1:16" x14ac:dyDescent="0.25">
      <c r="A89" s="20" t="s">
        <v>74</v>
      </c>
      <c r="B89" s="79"/>
      <c r="C89" s="79"/>
      <c r="D89" s="79"/>
      <c r="E89" s="3"/>
      <c r="H89" s="7"/>
      <c r="I89" s="7"/>
      <c r="J89" s="7"/>
      <c r="K89" s="7"/>
      <c r="L89" s="7"/>
      <c r="M89" s="7"/>
      <c r="N89" s="7"/>
      <c r="O89" s="7"/>
    </row>
    <row r="90" spans="1:16" x14ac:dyDescent="0.25">
      <c r="A90" s="20" t="s">
        <v>75</v>
      </c>
      <c r="B90" s="79"/>
      <c r="C90" s="79"/>
      <c r="D90" s="79"/>
      <c r="E90" s="3"/>
      <c r="H90" s="7"/>
      <c r="I90" s="7"/>
      <c r="J90" s="7"/>
      <c r="K90" s="7"/>
      <c r="L90" s="7"/>
      <c r="M90" s="7"/>
      <c r="N90" s="7"/>
      <c r="O90" s="7"/>
    </row>
    <row r="91" spans="1:16" ht="17.25" customHeight="1" x14ac:dyDescent="0.25">
      <c r="A91" s="20" t="s">
        <v>82</v>
      </c>
      <c r="B91" s="79"/>
      <c r="C91" s="79"/>
      <c r="D91" s="79"/>
      <c r="E91" s="3"/>
      <c r="H91" s="7"/>
      <c r="I91" s="7"/>
      <c r="J91" s="7"/>
      <c r="K91" s="7"/>
    </row>
    <row r="92" spans="1:16" ht="15" customHeight="1" x14ac:dyDescent="0.25">
      <c r="A92" s="20" t="s">
        <v>84</v>
      </c>
      <c r="B92" s="23"/>
      <c r="C92" s="79"/>
      <c r="D92" s="79"/>
      <c r="E92" s="3"/>
      <c r="F92" s="17">
        <f>B92*B88</f>
        <v>0</v>
      </c>
      <c r="H92" s="7"/>
      <c r="I92" s="7"/>
    </row>
    <row r="93" spans="1:16" ht="15" customHeight="1" x14ac:dyDescent="0.25">
      <c r="A93" s="7"/>
      <c r="B93" s="7"/>
      <c r="C93" s="7"/>
      <c r="D93" s="7"/>
      <c r="E93" s="3"/>
      <c r="G93" s="7"/>
      <c r="H93" s="7"/>
      <c r="I93" s="7"/>
    </row>
    <row r="94" spans="1:16" ht="15" customHeight="1" x14ac:dyDescent="0.25">
      <c r="A94" s="20" t="s">
        <v>77</v>
      </c>
      <c r="B94" s="13" t="s">
        <v>44</v>
      </c>
      <c r="C94" s="13" t="s">
        <v>79</v>
      </c>
      <c r="D94" s="13" t="s">
        <v>80</v>
      </c>
      <c r="E94" s="3"/>
      <c r="G94" s="7"/>
      <c r="H94" s="7"/>
      <c r="I94" s="7"/>
    </row>
    <row r="95" spans="1:16" ht="30" customHeight="1" x14ac:dyDescent="0.25">
      <c r="A95" s="90" t="s">
        <v>128</v>
      </c>
      <c r="B95" s="15">
        <v>7</v>
      </c>
      <c r="C95" s="15"/>
      <c r="D95" s="15"/>
      <c r="E95" s="3"/>
      <c r="H95" s="7"/>
      <c r="I95" s="7"/>
      <c r="J95" s="7"/>
      <c r="K95" s="7"/>
    </row>
    <row r="96" spans="1:16" ht="15" customHeight="1" x14ac:dyDescent="0.25">
      <c r="A96" s="20" t="s">
        <v>74</v>
      </c>
      <c r="B96" s="79"/>
      <c r="C96" s="79"/>
      <c r="D96" s="79"/>
      <c r="E96" s="3"/>
      <c r="G96" s="7"/>
      <c r="H96" s="7"/>
      <c r="I96" s="7"/>
    </row>
    <row r="97" spans="1:15" ht="15" customHeight="1" x14ac:dyDescent="0.25">
      <c r="A97" s="20" t="s">
        <v>75</v>
      </c>
      <c r="B97" s="79"/>
      <c r="C97" s="79"/>
      <c r="D97" s="79"/>
      <c r="E97" s="3"/>
      <c r="G97" s="7"/>
      <c r="H97" s="7"/>
      <c r="I97" s="7"/>
    </row>
    <row r="98" spans="1:15" x14ac:dyDescent="0.25">
      <c r="A98" s="20" t="s">
        <v>81</v>
      </c>
      <c r="B98" s="23"/>
      <c r="C98" s="79"/>
      <c r="D98" s="79"/>
      <c r="E98" s="3"/>
      <c r="F98" s="17">
        <f>B98*7</f>
        <v>0</v>
      </c>
      <c r="G98" s="7"/>
      <c r="I98" s="18">
        <f>I85+F92+F98</f>
        <v>0</v>
      </c>
      <c r="J98" s="7"/>
      <c r="K98" s="7"/>
      <c r="L98" s="7"/>
      <c r="M98" s="7"/>
      <c r="N98" s="7"/>
      <c r="O98" s="7"/>
    </row>
    <row r="99" spans="1:15" x14ac:dyDescent="0.25">
      <c r="A99" s="3"/>
      <c r="B99" s="3"/>
      <c r="C99" s="3"/>
      <c r="D99" s="3"/>
      <c r="E99" s="3"/>
      <c r="F99" s="3"/>
      <c r="G99" s="7"/>
      <c r="H99" s="7"/>
      <c r="I99" s="7"/>
      <c r="J99" s="7"/>
      <c r="K99" s="7"/>
      <c r="L99" s="7"/>
      <c r="M99" s="7"/>
      <c r="N99" s="7"/>
      <c r="O99" s="7"/>
    </row>
    <row r="100" spans="1:15" x14ac:dyDescent="0.25">
      <c r="A100" s="48" t="s">
        <v>85</v>
      </c>
      <c r="B100" s="48"/>
      <c r="C100" s="48"/>
      <c r="D100" s="48"/>
      <c r="E100" s="48"/>
      <c r="F100" s="48"/>
      <c r="G100" s="48"/>
      <c r="H100" s="7"/>
      <c r="I100" s="7"/>
      <c r="J100" s="7"/>
      <c r="K100" s="7"/>
      <c r="L100" s="7"/>
      <c r="M100" s="7"/>
      <c r="N100" s="7"/>
      <c r="O100" s="7"/>
    </row>
    <row r="101" spans="1:15" x14ac:dyDescent="0.25">
      <c r="A101" s="3"/>
      <c r="B101" s="12"/>
      <c r="C101" s="12"/>
      <c r="D101" s="12"/>
      <c r="E101" s="3"/>
      <c r="F101" s="3"/>
      <c r="G101" s="7"/>
      <c r="H101" s="7"/>
      <c r="I101" s="7"/>
      <c r="J101" s="7"/>
      <c r="K101" s="7"/>
      <c r="L101" s="7"/>
      <c r="M101" s="7"/>
      <c r="N101" s="7"/>
      <c r="O101" s="7"/>
    </row>
    <row r="102" spans="1:15" x14ac:dyDescent="0.25">
      <c r="A102" s="20" t="s">
        <v>78</v>
      </c>
      <c r="B102" s="13" t="s">
        <v>112</v>
      </c>
      <c r="C102" s="13" t="s">
        <v>113</v>
      </c>
      <c r="D102" s="13" t="s">
        <v>114</v>
      </c>
      <c r="E102" s="13" t="s">
        <v>115</v>
      </c>
      <c r="F102" s="13" t="s">
        <v>116</v>
      </c>
      <c r="G102" s="13" t="s">
        <v>117</v>
      </c>
      <c r="H102" s="7"/>
      <c r="I102" s="7"/>
      <c r="J102" s="7"/>
      <c r="K102" s="7"/>
      <c r="L102" s="7"/>
      <c r="M102" s="7"/>
      <c r="N102" s="7"/>
      <c r="O102" s="7"/>
    </row>
    <row r="103" spans="1:15" x14ac:dyDescent="0.25">
      <c r="A103" s="20" t="s">
        <v>86</v>
      </c>
      <c r="B103" s="23"/>
      <c r="C103" s="23"/>
      <c r="D103" s="79"/>
      <c r="E103" s="79"/>
      <c r="F103" s="79"/>
      <c r="G103" s="79"/>
      <c r="H103" s="7"/>
      <c r="I103" s="3"/>
      <c r="J103" s="3"/>
      <c r="K103" s="3"/>
      <c r="L103" s="3"/>
      <c r="M103" s="3"/>
      <c r="N103" s="3"/>
    </row>
    <row r="104" spans="1:15" x14ac:dyDescent="0.25">
      <c r="A104" s="20" t="s">
        <v>87</v>
      </c>
      <c r="B104" s="23"/>
      <c r="C104" s="23"/>
      <c r="D104" s="23"/>
      <c r="E104" s="23"/>
      <c r="F104" s="23"/>
      <c r="G104" s="23"/>
      <c r="H104" s="7"/>
      <c r="I104" s="17">
        <f>(C103+C104+E104+G104)*12</f>
        <v>0</v>
      </c>
      <c r="J104" s="3"/>
      <c r="K104" s="3"/>
      <c r="L104" s="3"/>
      <c r="M104" s="3"/>
      <c r="N104" s="3"/>
    </row>
    <row r="105" spans="1:15" x14ac:dyDescent="0.25">
      <c r="A105" s="20" t="s">
        <v>81</v>
      </c>
      <c r="B105" s="79"/>
      <c r="C105" s="79"/>
      <c r="D105" s="79"/>
      <c r="E105" s="79"/>
      <c r="F105" s="79"/>
      <c r="G105" s="79"/>
      <c r="H105" s="7"/>
      <c r="J105" s="3"/>
      <c r="K105" s="3"/>
      <c r="L105" s="3"/>
      <c r="M105" s="3"/>
      <c r="N105" s="3"/>
    </row>
    <row r="106" spans="1:15" x14ac:dyDescent="0.25">
      <c r="A106" s="7"/>
      <c r="B106" s="8"/>
      <c r="C106" s="8"/>
      <c r="D106" s="7"/>
      <c r="E106" s="3"/>
      <c r="G106" s="7"/>
      <c r="H106" s="7"/>
      <c r="I106" s="7"/>
      <c r="J106" s="7"/>
      <c r="K106" s="7"/>
      <c r="L106" s="7"/>
      <c r="M106" s="7"/>
      <c r="N106" s="7"/>
      <c r="O106" s="7"/>
    </row>
    <row r="107" spans="1:15" x14ac:dyDescent="0.25">
      <c r="A107" s="14" t="s">
        <v>76</v>
      </c>
      <c r="B107" s="13" t="s">
        <v>38</v>
      </c>
      <c r="C107" s="13" t="s">
        <v>39</v>
      </c>
      <c r="D107" s="13" t="s">
        <v>40</v>
      </c>
      <c r="E107" s="3"/>
      <c r="H107" s="7"/>
      <c r="I107" s="7"/>
      <c r="J107" s="7"/>
      <c r="K107" s="7"/>
      <c r="L107" s="7"/>
      <c r="M107" s="7"/>
      <c r="N107" s="7"/>
      <c r="O107" s="7"/>
    </row>
    <row r="108" spans="1:15" x14ac:dyDescent="0.25">
      <c r="A108" s="20" t="s">
        <v>86</v>
      </c>
      <c r="B108" s="23"/>
      <c r="C108" s="79"/>
      <c r="D108" s="79"/>
      <c r="E108" s="3"/>
      <c r="I108" s="7"/>
      <c r="J108" s="7"/>
      <c r="K108" s="7"/>
      <c r="L108" s="7"/>
      <c r="M108" s="7"/>
      <c r="N108" s="7"/>
      <c r="O108" s="7"/>
    </row>
    <row r="109" spans="1:15" x14ac:dyDescent="0.25">
      <c r="A109" s="20" t="s">
        <v>87</v>
      </c>
      <c r="B109" s="23"/>
      <c r="C109" s="23"/>
      <c r="D109" s="23"/>
      <c r="E109" s="3"/>
      <c r="I109"/>
      <c r="J109"/>
      <c r="K109"/>
      <c r="L109" s="7"/>
      <c r="M109" s="7"/>
      <c r="N109" s="7"/>
      <c r="O109" s="7"/>
    </row>
    <row r="110" spans="1:15" x14ac:dyDescent="0.25">
      <c r="A110" s="20" t="s">
        <v>82</v>
      </c>
      <c r="B110" s="79"/>
      <c r="C110" s="79"/>
      <c r="D110" s="79"/>
      <c r="E110" s="3"/>
      <c r="I110" s="7"/>
      <c r="J110" s="7"/>
      <c r="K110" s="7"/>
      <c r="L110" s="7"/>
      <c r="M110" s="7"/>
      <c r="N110" s="7"/>
      <c r="O110" s="7"/>
    </row>
    <row r="111" spans="1:15" x14ac:dyDescent="0.25">
      <c r="A111" s="20" t="s">
        <v>84</v>
      </c>
      <c r="B111" s="79"/>
      <c r="C111" s="79"/>
      <c r="D111" s="79"/>
      <c r="E111" s="3"/>
      <c r="F111" s="17">
        <f>(B109*22)+(C109*2.6)+(D109*15)+(B108*5.58)</f>
        <v>0</v>
      </c>
      <c r="I111" s="7"/>
      <c r="J111" s="7"/>
      <c r="K111" s="7"/>
      <c r="L111" s="7"/>
      <c r="M111" s="7"/>
      <c r="N111" s="7"/>
      <c r="O111" s="7"/>
    </row>
    <row r="112" spans="1:15" x14ac:dyDescent="0.25">
      <c r="A112" s="7"/>
      <c r="B112" s="7"/>
      <c r="C112" s="7"/>
      <c r="D112" s="7"/>
      <c r="E112" s="3"/>
      <c r="I112" s="7"/>
      <c r="J112" s="7"/>
      <c r="K112" s="7"/>
      <c r="L112" s="7"/>
      <c r="M112" s="7"/>
      <c r="N112" s="7"/>
      <c r="O112" s="7"/>
    </row>
    <row r="113" spans="1:15" x14ac:dyDescent="0.25">
      <c r="A113" s="20" t="s">
        <v>77</v>
      </c>
      <c r="B113" s="13" t="s">
        <v>38</v>
      </c>
      <c r="C113" s="13" t="s">
        <v>39</v>
      </c>
      <c r="D113" s="13" t="s">
        <v>40</v>
      </c>
      <c r="E113" s="3"/>
      <c r="I113" s="7"/>
      <c r="J113" s="7"/>
      <c r="K113" s="7"/>
      <c r="L113" s="7"/>
      <c r="M113" s="7"/>
      <c r="N113" s="7"/>
      <c r="O113" s="7"/>
    </row>
    <row r="114" spans="1:15" x14ac:dyDescent="0.25">
      <c r="A114" s="20" t="s">
        <v>86</v>
      </c>
      <c r="B114" s="23"/>
      <c r="C114" s="79"/>
      <c r="D114" s="79"/>
      <c r="E114" s="3"/>
      <c r="I114" s="7"/>
      <c r="J114" s="7"/>
      <c r="K114" s="7"/>
      <c r="L114" s="7"/>
      <c r="M114" s="7"/>
      <c r="N114" s="7"/>
      <c r="O114" s="7"/>
    </row>
    <row r="115" spans="1:15" ht="15" customHeight="1" x14ac:dyDescent="0.25">
      <c r="A115" s="20" t="s">
        <v>88</v>
      </c>
      <c r="B115" s="23"/>
      <c r="C115" s="23"/>
      <c r="D115" s="23"/>
      <c r="E115" s="3"/>
      <c r="I115" s="7"/>
      <c r="J115" s="7"/>
      <c r="K115" s="7"/>
      <c r="L115" s="7"/>
      <c r="M115" s="7"/>
      <c r="N115" s="7"/>
      <c r="O115" s="7"/>
    </row>
    <row r="116" spans="1:15" x14ac:dyDescent="0.25">
      <c r="A116" s="20" t="s">
        <v>81</v>
      </c>
      <c r="B116" s="79"/>
      <c r="C116" s="79"/>
      <c r="D116" s="79"/>
      <c r="E116" s="3"/>
      <c r="F116" s="17">
        <f>(B115*10)+(C115*1)+(D115*3)+(B114*2)</f>
        <v>0</v>
      </c>
      <c r="I116" s="18">
        <f>F116+F111+SUM(I104)</f>
        <v>0</v>
      </c>
      <c r="J116" s="7"/>
      <c r="K116" s="7"/>
      <c r="L116" s="7"/>
      <c r="M116" s="7"/>
      <c r="N116" s="7"/>
      <c r="O116" s="7"/>
    </row>
    <row r="117" spans="1:15" x14ac:dyDescent="0.25">
      <c r="A117" s="3"/>
      <c r="B117" s="3"/>
      <c r="C117" s="3"/>
      <c r="D117" s="3"/>
      <c r="E117" s="3"/>
      <c r="I117" s="7"/>
      <c r="J117" s="7"/>
      <c r="K117" s="7"/>
      <c r="L117" s="7"/>
      <c r="M117" s="7"/>
      <c r="N117" s="7"/>
      <c r="O117" s="7"/>
    </row>
    <row r="118" spans="1:15" x14ac:dyDescent="0.25">
      <c r="A118" s="48" t="s">
        <v>89</v>
      </c>
      <c r="B118" s="48"/>
      <c r="C118" s="48"/>
      <c r="D118" s="48"/>
      <c r="E118" s="3"/>
      <c r="F118" s="3"/>
      <c r="I118" s="7"/>
      <c r="J118" s="7"/>
      <c r="K118" s="7"/>
      <c r="L118" s="7"/>
      <c r="M118" s="7"/>
      <c r="N118" s="7"/>
      <c r="O118" s="7"/>
    </row>
    <row r="119" spans="1:15" x14ac:dyDescent="0.25">
      <c r="A119" s="3"/>
      <c r="B119" s="3"/>
      <c r="C119" s="3"/>
      <c r="D119" s="3"/>
      <c r="E119" s="3"/>
      <c r="F119" s="3"/>
      <c r="I119" s="7"/>
      <c r="J119" s="7"/>
      <c r="K119" s="7"/>
      <c r="L119" s="7"/>
      <c r="M119" s="7"/>
      <c r="N119" s="7"/>
      <c r="O119" s="7"/>
    </row>
    <row r="120" spans="1:15" x14ac:dyDescent="0.25">
      <c r="A120" s="89"/>
      <c r="B120" s="13" t="s">
        <v>22</v>
      </c>
      <c r="C120" s="3"/>
      <c r="D120" s="3"/>
      <c r="E120" s="3"/>
      <c r="F120" s="3"/>
      <c r="I120" s="7"/>
      <c r="J120" s="7"/>
      <c r="K120" s="7"/>
      <c r="L120" s="7"/>
      <c r="M120" s="7"/>
      <c r="N120" s="7"/>
      <c r="O120" s="7"/>
    </row>
    <row r="121" spans="1:15" x14ac:dyDescent="0.25">
      <c r="A121" s="14" t="s">
        <v>90</v>
      </c>
      <c r="B121" s="79"/>
      <c r="C121" s="3"/>
      <c r="D121" s="3"/>
      <c r="E121" s="3"/>
      <c r="F121" s="3"/>
      <c r="I121" s="3"/>
      <c r="J121" s="3"/>
      <c r="K121" s="3"/>
      <c r="L121" s="3"/>
      <c r="M121" s="3"/>
      <c r="N121" s="3"/>
    </row>
    <row r="122" spans="1:15" x14ac:dyDescent="0.25">
      <c r="A122" s="14" t="s">
        <v>91</v>
      </c>
      <c r="B122" s="79"/>
      <c r="C122" s="3"/>
      <c r="D122" s="3"/>
      <c r="E122" s="3"/>
      <c r="F122" s="3"/>
      <c r="G122" s="3"/>
      <c r="H122" s="3"/>
      <c r="I122" s="3"/>
      <c r="J122" s="3"/>
      <c r="K122" s="3"/>
      <c r="L122" s="3"/>
      <c r="M122" s="3"/>
      <c r="N122" s="3"/>
    </row>
    <row r="123" spans="1:15" x14ac:dyDescent="0.25">
      <c r="A123" s="14" t="s">
        <v>92</v>
      </c>
      <c r="B123" s="79"/>
      <c r="C123" s="3"/>
      <c r="D123" s="3"/>
      <c r="E123" s="3"/>
      <c r="F123" s="3"/>
      <c r="G123" s="3"/>
      <c r="H123" s="3"/>
      <c r="I123" s="3"/>
      <c r="J123" s="3"/>
      <c r="K123" s="3"/>
      <c r="L123" s="3"/>
      <c r="M123" s="3"/>
      <c r="N123" s="3"/>
    </row>
    <row r="124" spans="1:15" x14ac:dyDescent="0.25">
      <c r="A124" s="14" t="s">
        <v>93</v>
      </c>
      <c r="B124" s="79"/>
      <c r="C124" s="3"/>
      <c r="D124" s="3"/>
      <c r="E124" s="3"/>
      <c r="F124" s="3"/>
      <c r="G124" s="3"/>
      <c r="H124" s="3"/>
      <c r="I124" s="3"/>
      <c r="J124" s="3"/>
      <c r="K124" s="3"/>
      <c r="L124" s="3"/>
      <c r="M124" s="3"/>
      <c r="N124" s="3"/>
    </row>
    <row r="125" spans="1:15" x14ac:dyDescent="0.25">
      <c r="A125" s="14" t="s">
        <v>94</v>
      </c>
      <c r="B125" s="79"/>
      <c r="C125" s="3"/>
      <c r="D125" s="3"/>
      <c r="E125" s="3"/>
      <c r="F125" s="3"/>
      <c r="G125" s="3"/>
      <c r="H125" s="3"/>
      <c r="I125" s="3"/>
      <c r="J125" s="3"/>
      <c r="K125" s="3"/>
      <c r="L125" s="3"/>
      <c r="M125" s="3"/>
      <c r="N125" s="3"/>
    </row>
    <row r="126" spans="1:15" x14ac:dyDescent="0.25">
      <c r="A126" s="14" t="s">
        <v>95</v>
      </c>
      <c r="B126" s="79"/>
      <c r="C126" s="3"/>
      <c r="D126" s="3"/>
      <c r="E126" s="3"/>
      <c r="F126" s="3"/>
      <c r="G126" s="3"/>
      <c r="H126" s="3"/>
      <c r="I126" s="3"/>
      <c r="J126" s="3"/>
      <c r="K126" s="3"/>
      <c r="L126" s="3"/>
      <c r="M126" s="3"/>
      <c r="N126" s="3"/>
    </row>
    <row r="127" spans="1:15" x14ac:dyDescent="0.25">
      <c r="A127" s="3"/>
      <c r="B127" s="5"/>
      <c r="C127" s="5"/>
      <c r="D127" s="5"/>
      <c r="E127" s="5"/>
      <c r="F127" s="3"/>
      <c r="G127" s="3"/>
      <c r="H127" s="3"/>
      <c r="I127" s="3"/>
      <c r="J127" s="3"/>
      <c r="K127" s="3"/>
      <c r="L127" s="3"/>
      <c r="M127" s="3"/>
      <c r="N127" s="3"/>
    </row>
    <row r="128" spans="1:15" x14ac:dyDescent="0.25">
      <c r="A128" s="91" t="s">
        <v>96</v>
      </c>
      <c r="B128" s="13" t="s">
        <v>97</v>
      </c>
      <c r="C128" s="13" t="s">
        <v>98</v>
      </c>
      <c r="D128" s="5"/>
      <c r="E128" s="57" t="s">
        <v>83</v>
      </c>
      <c r="F128" s="58"/>
      <c r="G128" s="58"/>
      <c r="H128" s="58"/>
      <c r="I128" s="58"/>
      <c r="J128" s="59"/>
      <c r="K128" s="3"/>
      <c r="L128" s="3"/>
      <c r="M128" s="3"/>
      <c r="N128" s="3"/>
    </row>
    <row r="129" spans="1:14" x14ac:dyDescent="0.25">
      <c r="A129" s="14" t="s">
        <v>99</v>
      </c>
      <c r="B129" s="79"/>
      <c r="C129" s="79"/>
      <c r="D129" s="5"/>
      <c r="E129" s="60"/>
      <c r="F129" s="61"/>
      <c r="G129" s="61"/>
      <c r="H129" s="61"/>
      <c r="I129" s="61"/>
      <c r="J129" s="62"/>
      <c r="K129" s="3"/>
      <c r="L129" s="3"/>
      <c r="M129" s="3"/>
      <c r="N129" s="3"/>
    </row>
    <row r="130" spans="1:14" x14ac:dyDescent="0.25">
      <c r="A130" s="14" t="s">
        <v>100</v>
      </c>
      <c r="B130" s="79"/>
      <c r="C130" s="79"/>
      <c r="D130" s="5"/>
      <c r="E130" s="63"/>
      <c r="F130" s="64"/>
      <c r="G130" s="64"/>
      <c r="H130" s="64"/>
      <c r="I130" s="64"/>
      <c r="J130" s="65"/>
      <c r="K130" s="3"/>
      <c r="L130" s="3"/>
      <c r="M130" s="3"/>
      <c r="N130" s="3"/>
    </row>
    <row r="131" spans="1:14" x14ac:dyDescent="0.25">
      <c r="A131" s="14" t="s">
        <v>101</v>
      </c>
      <c r="B131" s="79"/>
      <c r="C131" s="79"/>
      <c r="D131" s="5"/>
      <c r="E131" s="66">
        <f>R31+N61+I78+I98+I116</f>
        <v>0</v>
      </c>
      <c r="F131" s="66"/>
      <c r="G131" s="66"/>
      <c r="H131" s="66"/>
      <c r="I131" s="66"/>
      <c r="J131" s="66"/>
      <c r="K131" s="3"/>
      <c r="L131" s="3"/>
      <c r="M131" s="3"/>
      <c r="N131" s="3"/>
    </row>
    <row r="132" spans="1:14" x14ac:dyDescent="0.25">
      <c r="A132" s="14" t="s">
        <v>102</v>
      </c>
      <c r="B132" s="79"/>
      <c r="C132" s="79"/>
      <c r="D132" s="5"/>
      <c r="E132" s="92"/>
      <c r="F132" s="92"/>
      <c r="G132" s="92"/>
      <c r="H132" s="92"/>
      <c r="I132" s="92"/>
      <c r="J132" s="92"/>
      <c r="K132" s="3"/>
      <c r="L132" s="3"/>
      <c r="M132" s="3"/>
      <c r="N132" s="3"/>
    </row>
    <row r="133" spans="1:14" x14ac:dyDescent="0.25">
      <c r="A133" s="14" t="s">
        <v>103</v>
      </c>
      <c r="B133" s="79"/>
      <c r="C133" s="79"/>
      <c r="D133" s="5"/>
      <c r="E133" s="67"/>
      <c r="F133" s="67"/>
      <c r="G133" s="67"/>
      <c r="H133" s="67"/>
      <c r="I133" s="67"/>
      <c r="J133" s="67"/>
      <c r="K133" s="3"/>
      <c r="L133" s="3"/>
      <c r="M133" s="3"/>
      <c r="N133" s="3"/>
    </row>
    <row r="134" spans="1:14" x14ac:dyDescent="0.25">
      <c r="A134" s="14" t="s">
        <v>104</v>
      </c>
      <c r="B134" s="79"/>
      <c r="C134" s="79"/>
      <c r="D134" s="5"/>
      <c r="E134" s="5"/>
      <c r="F134" s="3"/>
      <c r="G134" s="3"/>
      <c r="H134" s="3"/>
      <c r="I134" s="3"/>
      <c r="J134" s="3"/>
      <c r="K134" s="3"/>
      <c r="L134" s="3"/>
      <c r="M134" s="3"/>
      <c r="N134" s="3"/>
    </row>
    <row r="135" spans="1:14" x14ac:dyDescent="0.25">
      <c r="A135" s="14" t="s">
        <v>105</v>
      </c>
      <c r="B135" s="79"/>
      <c r="C135" s="79"/>
      <c r="D135" s="5"/>
      <c r="E135" s="5"/>
      <c r="F135" s="3"/>
      <c r="G135" s="3"/>
      <c r="H135" s="3"/>
      <c r="I135" s="3"/>
      <c r="J135" s="3"/>
      <c r="K135" s="3"/>
      <c r="L135" s="3"/>
      <c r="M135" s="3"/>
      <c r="N135" s="3"/>
    </row>
    <row r="136" spans="1:14" x14ac:dyDescent="0.25">
      <c r="A136" s="14" t="s">
        <v>106</v>
      </c>
      <c r="B136" s="79"/>
      <c r="C136" s="79"/>
      <c r="D136" s="5"/>
      <c r="E136" s="5"/>
      <c r="F136" s="3"/>
      <c r="G136" s="3"/>
      <c r="H136" s="3"/>
      <c r="I136" s="3"/>
      <c r="J136" s="3"/>
      <c r="K136" s="3"/>
      <c r="L136" s="3"/>
      <c r="M136" s="3"/>
      <c r="N136" s="3"/>
    </row>
    <row r="137" spans="1:14" x14ac:dyDescent="0.25">
      <c r="A137" s="14" t="s">
        <v>107</v>
      </c>
      <c r="B137" s="79"/>
      <c r="C137" s="79"/>
      <c r="D137" s="5"/>
      <c r="E137" s="5"/>
      <c r="F137" s="3"/>
      <c r="G137" s="3"/>
      <c r="H137" s="3"/>
      <c r="I137" s="3"/>
      <c r="J137" s="3"/>
      <c r="K137" s="3"/>
      <c r="L137" s="3"/>
      <c r="M137" s="3"/>
      <c r="N137" s="3"/>
    </row>
    <row r="138" spans="1:14" x14ac:dyDescent="0.25">
      <c r="A138" s="14" t="s">
        <v>108</v>
      </c>
      <c r="B138" s="79"/>
      <c r="C138" s="79"/>
      <c r="D138" s="5"/>
      <c r="E138" s="5"/>
      <c r="F138" s="3"/>
      <c r="G138" s="3"/>
      <c r="H138" s="3"/>
      <c r="I138" s="3"/>
      <c r="J138" s="3"/>
      <c r="K138" s="3"/>
      <c r="L138" s="3"/>
      <c r="M138" s="3"/>
      <c r="N138" s="3"/>
    </row>
    <row r="139" spans="1:14" x14ac:dyDescent="0.25">
      <c r="A139" s="14" t="s">
        <v>109</v>
      </c>
      <c r="B139" s="79"/>
      <c r="C139" s="79"/>
      <c r="D139" s="5"/>
      <c r="E139" s="5"/>
      <c r="F139" s="3"/>
      <c r="G139" s="3"/>
      <c r="H139" s="3"/>
      <c r="I139" s="3"/>
      <c r="J139" s="3"/>
      <c r="K139" s="3"/>
      <c r="L139" s="3"/>
      <c r="M139" s="3"/>
      <c r="N139" s="3"/>
    </row>
    <row r="140" spans="1:14" x14ac:dyDescent="0.25">
      <c r="A140" s="14" t="s">
        <v>122</v>
      </c>
      <c r="B140" s="79"/>
      <c r="C140" s="79"/>
      <c r="D140" s="5"/>
      <c r="E140" s="5"/>
      <c r="F140" s="3"/>
      <c r="G140" s="3"/>
      <c r="H140" s="3"/>
      <c r="I140" s="3"/>
      <c r="J140" s="3"/>
      <c r="K140" s="3"/>
      <c r="L140" s="3"/>
      <c r="M140" s="3"/>
      <c r="N140" s="3"/>
    </row>
    <row r="141" spans="1:14" x14ac:dyDescent="0.25">
      <c r="A141" s="14" t="s">
        <v>123</v>
      </c>
      <c r="B141" s="79"/>
      <c r="C141" s="79"/>
      <c r="D141" s="5"/>
      <c r="E141" s="5"/>
      <c r="F141" s="3"/>
      <c r="G141" s="3"/>
      <c r="H141" s="3"/>
      <c r="I141" s="3"/>
      <c r="J141" s="3"/>
      <c r="K141" s="3"/>
      <c r="L141" s="3"/>
      <c r="M141" s="3"/>
      <c r="N141" s="3"/>
    </row>
    <row r="142" spans="1:14" x14ac:dyDescent="0.25">
      <c r="A142" s="90" t="s">
        <v>110</v>
      </c>
      <c r="B142" s="79"/>
      <c r="C142" s="79"/>
      <c r="D142" s="5"/>
      <c r="E142" s="5"/>
      <c r="F142" s="3"/>
      <c r="G142" s="3"/>
      <c r="H142" s="3"/>
      <c r="I142" s="3"/>
      <c r="J142" s="3"/>
      <c r="K142" s="3"/>
      <c r="L142" s="3"/>
      <c r="M142" s="3"/>
      <c r="N142" s="3"/>
    </row>
    <row r="143" spans="1:14" x14ac:dyDescent="0.25">
      <c r="G143" s="3"/>
      <c r="H143" s="3"/>
      <c r="I143" s="3"/>
      <c r="J143" s="3"/>
      <c r="K143" s="3"/>
      <c r="L143" s="3"/>
      <c r="M143" s="3"/>
      <c r="N143" s="3"/>
    </row>
    <row r="144" spans="1:14" x14ac:dyDescent="0.25">
      <c r="G144" s="3"/>
      <c r="H144" s="3"/>
      <c r="I144" s="3"/>
      <c r="J144" s="3"/>
      <c r="K144" s="3"/>
      <c r="L144" s="3"/>
      <c r="M144" s="3"/>
      <c r="N144" s="3"/>
    </row>
    <row r="145" spans="1:14" x14ac:dyDescent="0.25">
      <c r="A145" s="19" t="s">
        <v>46</v>
      </c>
      <c r="G145" s="3"/>
      <c r="H145" s="3"/>
      <c r="I145" s="3"/>
      <c r="J145" s="3"/>
      <c r="K145" s="3"/>
      <c r="L145" s="3"/>
      <c r="M145" s="3"/>
      <c r="N145" s="3"/>
    </row>
    <row r="146" spans="1:14" x14ac:dyDescent="0.25">
      <c r="A146" s="44" t="s">
        <v>111</v>
      </c>
      <c r="B146" s="44"/>
      <c r="C146" s="44"/>
      <c r="D146" s="44"/>
      <c r="E146" s="44"/>
      <c r="F146" s="44"/>
      <c r="G146" s="3"/>
      <c r="H146" s="3"/>
      <c r="I146" s="3"/>
      <c r="J146" s="3"/>
      <c r="K146" s="3"/>
      <c r="L146" s="3"/>
      <c r="M146" s="3"/>
      <c r="N146" s="3"/>
    </row>
    <row r="147" spans="1:14" x14ac:dyDescent="0.25">
      <c r="A147" s="44"/>
      <c r="B147" s="44"/>
      <c r="C147" s="44"/>
      <c r="D147" s="44"/>
      <c r="E147" s="44"/>
      <c r="F147" s="44"/>
    </row>
    <row r="148" spans="1:14" x14ac:dyDescent="0.25">
      <c r="A148" s="44"/>
      <c r="B148" s="44"/>
      <c r="C148" s="44"/>
      <c r="D148" s="44"/>
      <c r="E148" s="44"/>
      <c r="F148" s="44"/>
    </row>
    <row r="149" spans="1:14" ht="41.25" customHeight="1" x14ac:dyDescent="0.25">
      <c r="A149" s="44"/>
      <c r="B149" s="44"/>
      <c r="C149" s="44"/>
      <c r="D149" s="44"/>
      <c r="E149" s="44"/>
      <c r="F149" s="44"/>
    </row>
  </sheetData>
  <mergeCells count="35">
    <mergeCell ref="A56:A57"/>
    <mergeCell ref="F33:I33"/>
    <mergeCell ref="C46:E46"/>
    <mergeCell ref="B40:D40"/>
    <mergeCell ref="B33:D33"/>
    <mergeCell ref="F40:I40"/>
    <mergeCell ref="B46:B47"/>
    <mergeCell ref="A33:A34"/>
    <mergeCell ref="A40:A41"/>
    <mergeCell ref="B17:B18"/>
    <mergeCell ref="B4:B5"/>
    <mergeCell ref="A2:M2"/>
    <mergeCell ref="C4:E4"/>
    <mergeCell ref="G4:M4"/>
    <mergeCell ref="G17:M17"/>
    <mergeCell ref="C17:E17"/>
    <mergeCell ref="A4:A5"/>
    <mergeCell ref="A17:A18"/>
    <mergeCell ref="A46:A47"/>
    <mergeCell ref="B52:B53"/>
    <mergeCell ref="C52:E52"/>
    <mergeCell ref="B56:B57"/>
    <mergeCell ref="C56:E56"/>
    <mergeCell ref="A62:D62"/>
    <mergeCell ref="A64:E64"/>
    <mergeCell ref="A52:A53"/>
    <mergeCell ref="G56:H56"/>
    <mergeCell ref="G46:I46"/>
    <mergeCell ref="E128:J130"/>
    <mergeCell ref="E131:J133"/>
    <mergeCell ref="G52:I52"/>
    <mergeCell ref="A100:G100"/>
    <mergeCell ref="A80:G80"/>
    <mergeCell ref="A146:F149"/>
    <mergeCell ref="A118:D118"/>
  </mergeCells>
  <pageMargins left="0.31496062992125984" right="0.31496062992125984" top="0.35433070866141736" bottom="0.35433070866141736" header="0.31496062992125984" footer="0.31496062992125984"/>
  <pageSetup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A353F3D61ED214E8C0F6096DB5273E9" ma:contentTypeVersion="15" ma:contentTypeDescription="Een nieuw document maken." ma:contentTypeScope="" ma:versionID="d80cef0c8783caba2dff4f786e285d60">
  <xsd:schema xmlns:xsd="http://www.w3.org/2001/XMLSchema" xmlns:xs="http://www.w3.org/2001/XMLSchema" xmlns:p="http://schemas.microsoft.com/office/2006/metadata/properties" xmlns:ns2="7a7381c0-3cf5-458e-87c6-3b75c3ac3c3f" xmlns:ns3="c2975710-cf1c-4916-9306-82f6fb716cdc" targetNamespace="http://schemas.microsoft.com/office/2006/metadata/properties" ma:root="true" ma:fieldsID="8cc06a1d92999450159d8d8f6a76f08e" ns2:_="" ns3:_="">
    <xsd:import namespace="7a7381c0-3cf5-458e-87c6-3b75c3ac3c3f"/>
    <xsd:import namespace="c2975710-cf1c-4916-9306-82f6fb716cd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Afd_x002e_Inkoop"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7381c0-3cf5-458e-87c6-3b75c3ac3c3f"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497e5753-1c51-4d14-bf01-0bb0e656a8a8}" ma:internalName="TaxCatchAll" ma:showField="CatchAllData" ma:web="7a7381c0-3cf5-458e-87c6-3b75c3ac3c3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975710-cf1c-4916-9306-82f6fb716cd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40744cfa-8efa-4750-b7ac-fbadefed60c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Afd_x002e_Inkoop" ma:index="21" nillable="true" ma:displayName="Uitgevoerd door" ma:default="Harry Meurs" ma:format="Dropdown" ma:internalName="Afd_x002e_Inkoop">
      <xsd:complexType>
        <xsd:complexContent>
          <xsd:extension base="dms:MultiChoiceFillIn">
            <xsd:sequence>
              <xsd:element name="Value" maxOccurs="unbounded" minOccurs="0" nillable="true">
                <xsd:simpleType>
                  <xsd:union memberTypes="dms:Text">
                    <xsd:simpleType>
                      <xsd:restriction base="dms:Choice">
                        <xsd:enumeration value="Harry Meurs"/>
                        <xsd:enumeration value="Roland van Uum"/>
                        <xsd:enumeration value="Ai. Melle Mos"/>
                        <xsd:enumeration value="Ai. Ilanit Roeterd"/>
                        <xsd:enumeration value="Intern team (MOA)"/>
                        <xsd:enumeration value="Extern bureau"/>
                        <xsd:enumeration value="Christian Bouman"/>
                        <xsd:enumeration value="Rien Kusters"/>
                        <xsd:enumeration value="Viola Westrik"/>
                        <xsd:enumeration value="Erwin Smith"/>
                        <xsd:enumeration value="Patty Beikes"/>
                        <xsd:enumeration value="Marloes van der Drift"/>
                        <xsd:enumeration value="Jasmijn van de Pol"/>
                        <xsd:enumeration value="&lt;maak een keuze&gt;"/>
                      </xsd:restriction>
                    </xsd:simpleType>
                  </xsd:union>
                </xsd:simpleType>
              </xsd:element>
            </xsd:sequence>
          </xsd:extension>
        </xsd:complexContent>
      </xsd:complex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fd_x002e_Inkoop xmlns="c2975710-cf1c-4916-9306-82f6fb716cdc">
      <Value>Harry Meurs</Value>
    </Afd_x002e_Inkoop>
    <TaxCatchAll xmlns="7a7381c0-3cf5-458e-87c6-3b75c3ac3c3f" xsi:nil="true"/>
    <lcf76f155ced4ddcb4097134ff3c332f xmlns="c2975710-cf1c-4916-9306-82f6fb716cd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EA93C8-3110-4716-8149-475B2048F9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7381c0-3cf5-458e-87c6-3b75c3ac3c3f"/>
    <ds:schemaRef ds:uri="c2975710-cf1c-4916-9306-82f6fb716c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850C6A-12A2-42D6-9BB1-EE4F5CB9A90E}">
  <ds:schemaRefs>
    <ds:schemaRef ds:uri="http://purl.org/dc/terms/"/>
    <ds:schemaRef ds:uri="http://schemas.microsoft.com/office/infopath/2007/PartnerControls"/>
    <ds:schemaRef ds:uri="7a7381c0-3cf5-458e-87c6-3b75c3ac3c3f"/>
    <ds:schemaRef ds:uri="http://schemas.microsoft.com/office/2006/documentManagement/types"/>
    <ds:schemaRef ds:uri="http://purl.org/dc/dcmitype/"/>
    <ds:schemaRef ds:uri="http://schemas.openxmlformats.org/package/2006/metadata/core-properties"/>
    <ds:schemaRef ds:uri="http://www.w3.org/XML/1998/namespace"/>
    <ds:schemaRef ds:uri="c2975710-cf1c-4916-9306-82f6fb716cdc"/>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ED4A2B6F-0543-4D7C-8A6F-202879B98462}">
  <ds:schemaRefs>
    <ds:schemaRef ds:uri="http://schemas.microsoft.com/sharepoint/v3/contenttype/forms"/>
  </ds:schemaRefs>
</ds:datastoreItem>
</file>

<file path=docMetadata/LabelInfo.xml><?xml version="1.0" encoding="utf-8"?>
<clbl:labelList xmlns:clbl="http://schemas.microsoft.com/office/2020/mipLabelMetadata">
  <clbl:label id="{d0ae735b-a57c-432a-aa2d-892814aa457c}" enabled="0" method="" siteId="{d0ae735b-a57c-432a-aa2d-892814aa457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Hoofdblad</vt:lpstr>
      <vt:lpstr>Rekenmodel huidige situatie</vt:lpstr>
      <vt:lpstr>Tarievenblad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Melle Mos</dc:creator>
  <cp:keywords/>
  <dc:description/>
  <cp:lastModifiedBy>Melle Mos</cp:lastModifiedBy>
  <cp:revision/>
  <cp:lastPrinted>2025-09-29T05:35:29Z</cp:lastPrinted>
  <dcterms:created xsi:type="dcterms:W3CDTF">2025-09-04T04:21:10Z</dcterms:created>
  <dcterms:modified xsi:type="dcterms:W3CDTF">2025-09-29T05:35:56Z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0x0101000A353F3D61ED214E8C0F6096DB5273E9</vt:lpwstr>
  </property>
  <property fmtid="{D5CDD505-2E9C-101B-9397-08002B2CF9AE}" pid="3" name="MediaServiceImageTags">
    <vt:lpwstr/>
  </property>
</Properties>
</file>