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947" documentId="8_{7A63B65D-8819-4396-952D-CAB1E61AE1D3}" xr6:coauthVersionLast="47" xr6:coauthVersionMax="47" xr10:uidLastSave="{FF2D3938-D732-46C0-A2E6-151C03125CEE}"/>
  <bookViews>
    <workbookView xWindow="-120" yWindow="-120" windowWidth="38640" windowHeight="21120" activeTab="2" xr2:uid="{F08957CF-C266-45C8-8FAD-1C46BEC17335}"/>
  </bookViews>
  <sheets>
    <sheet name="TCO Inschrijfbiljet" sheetId="9" r:id="rId1"/>
    <sheet name="Transitie" sheetId="14" r:id="rId2"/>
    <sheet name="Netwerkverbindingen" sheetId="7" r:id="rId3"/>
    <sheet name="Netwerkbeheer" sheetId="13" r:id="rId4"/>
    <sheet name="Vaste- en mobiele telefonie" sheetId="8" r:id="rId5"/>
    <sheet name="Consultancy" sheetId="11" r:id="rId6"/>
    <sheet name="Overig" sheetId="15" r:id="rId7"/>
  </sheets>
  <definedNames>
    <definedName name="_xlnm._FilterDatabase" localSheetId="2" hidden="1">Netwerkverbindingen!$D$8:$S$69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7" l="1"/>
  <c r="L30" i="7"/>
  <c r="L31" i="7"/>
  <c r="L32" i="7"/>
  <c r="L33" i="7"/>
  <c r="L34" i="7"/>
  <c r="L35" i="7"/>
  <c r="L38" i="7"/>
  <c r="L37" i="7"/>
  <c r="L36" i="7"/>
  <c r="L67" i="7"/>
  <c r="L66" i="7"/>
  <c r="L65" i="7"/>
  <c r="L62" i="7"/>
  <c r="L59" i="7"/>
  <c r="L58" i="7"/>
  <c r="L57" i="7"/>
  <c r="L56" i="7"/>
  <c r="L55" i="7"/>
  <c r="L54" i="7"/>
  <c r="L53" i="7"/>
  <c r="L52" i="7"/>
  <c r="L51" i="7"/>
  <c r="L50" i="7"/>
  <c r="L44" i="7"/>
  <c r="L43" i="7"/>
  <c r="L42" i="7"/>
  <c r="L41" i="7"/>
  <c r="L40" i="7"/>
  <c r="L29" i="7"/>
  <c r="L27" i="7"/>
  <c r="L26" i="7"/>
  <c r="L22" i="7"/>
  <c r="L23" i="7"/>
  <c r="L24" i="7"/>
  <c r="L25" i="7"/>
  <c r="L28" i="7"/>
  <c r="L45" i="7"/>
  <c r="L46" i="7"/>
  <c r="L47" i="7"/>
  <c r="L48" i="7"/>
  <c r="L49" i="7"/>
  <c r="L60" i="7"/>
  <c r="L61" i="7"/>
  <c r="L63" i="7"/>
  <c r="L64" i="7"/>
  <c r="L68" i="7"/>
  <c r="L21" i="7"/>
  <c r="L15" i="7"/>
  <c r="L16" i="7"/>
  <c r="L17" i="7"/>
  <c r="L18" i="7"/>
  <c r="L19" i="7"/>
  <c r="L20" i="7"/>
  <c r="L14" i="7"/>
  <c r="L10" i="7"/>
  <c r="L11" i="7"/>
  <c r="L12" i="7"/>
  <c r="L13" i="7"/>
  <c r="L9" i="7"/>
  <c r="L71" i="7" l="1"/>
  <c r="F17" i="15"/>
  <c r="F18" i="15"/>
  <c r="F19" i="15"/>
  <c r="F20" i="15"/>
  <c r="F16" i="15"/>
  <c r="F12" i="15"/>
  <c r="F11" i="15"/>
  <c r="F10" i="15"/>
  <c r="F9" i="15"/>
  <c r="F8" i="15"/>
  <c r="F22" i="15" l="1"/>
  <c r="E25" i="9" s="1"/>
  <c r="F20" i="8"/>
  <c r="F18" i="8"/>
  <c r="F19" i="8"/>
  <c r="F17" i="8"/>
  <c r="F14" i="13"/>
  <c r="F15" i="13"/>
  <c r="F13" i="13"/>
  <c r="F23" i="8"/>
  <c r="F22" i="8"/>
  <c r="F14" i="8"/>
  <c r="F15" i="8"/>
  <c r="F16" i="8"/>
  <c r="F13" i="8"/>
  <c r="E9" i="14"/>
  <c r="E10" i="14"/>
  <c r="E8" i="14"/>
  <c r="F25" i="8" l="1"/>
  <c r="E12" i="14"/>
  <c r="E20" i="9" s="1"/>
  <c r="F17" i="13"/>
  <c r="E22" i="9" s="1"/>
  <c r="F11" i="11"/>
  <c r="F10" i="11"/>
  <c r="F9" i="11"/>
  <c r="F8" i="11"/>
  <c r="F7" i="11"/>
  <c r="E23" i="9" l="1"/>
  <c r="F13" i="11"/>
  <c r="E24" i="9" s="1"/>
  <c r="E21" i="9" l="1"/>
  <c r="E27" i="9" s="1"/>
</calcChain>
</file>

<file path=xl/sharedStrings.xml><?xml version="1.0" encoding="utf-8"?>
<sst xmlns="http://schemas.openxmlformats.org/spreadsheetml/2006/main" count="463" uniqueCount="200">
  <si>
    <t>TCO Inschrijfblad</t>
  </si>
  <si>
    <r>
      <rPr>
        <b/>
        <sz val="12"/>
        <color theme="1"/>
        <rFont val="Ariel"/>
      </rPr>
      <t>Invulregels</t>
    </r>
    <r>
      <rPr>
        <b/>
        <sz val="11"/>
        <color theme="1"/>
        <rFont val="Ariel"/>
      </rPr>
      <t xml:space="preserve"> </t>
    </r>
  </si>
  <si>
    <t>• Dit inschrijfbiljet dient rechtsgeldig te worden ondertekend.</t>
  </si>
  <si>
    <t xml:space="preserve">• Dit inschrijfbiljet mag niet worden gewijzigd door de Inschrijver. </t>
  </si>
  <si>
    <t xml:space="preserve">• Er mogen geen negatieve bedragen en/of percentages ingevuld worden. </t>
  </si>
  <si>
    <t>• Alle bedragen zijn exclusief BTW.</t>
  </si>
  <si>
    <t>• Inschrijver kan geen rechten ontlenen aan de in dit formulier genoemde aantallen.</t>
  </si>
  <si>
    <t>• Kosten die niet zijn benoemd in dit formulier, kunnen niet in rekening worden gebracht.</t>
  </si>
  <si>
    <t>• Inschrijver meldt eventuele ontbrekende onderdelen noodzakelijk voor de uitvoering van de overeenkomst via de Nota van Inlichtingen.</t>
  </si>
  <si>
    <t xml:space="preserve">• Indien optionele diensten worden uitgevraagd, dient u een (realistische) prijs te geven. Deze prijzen zullen niet worden meegenomen in de prijsbeoordeling. Opdrachtgever is gerechtigd om gedurende de opdracht de optionele diensten af te nemen tegen de door u geoffreerde prijzen. </t>
  </si>
  <si>
    <t>Diensten</t>
  </si>
  <si>
    <t xml:space="preserve">Totaal  </t>
  </si>
  <si>
    <t>Tabblad Transitie</t>
  </si>
  <si>
    <t>Tabblad Netwerkverbindingen</t>
  </si>
  <si>
    <t>Tabblad Netwerkbeheer</t>
  </si>
  <si>
    <t>Tabblad Vaste- en mobiele telefonie</t>
  </si>
  <si>
    <t>Tabblad Consultancy</t>
  </si>
  <si>
    <t>Inschrijfprijs totaal:</t>
  </si>
  <si>
    <t>Bedrijfsnaam:</t>
  </si>
  <si>
    <t>Naam:</t>
  </si>
  <si>
    <t>Functie:</t>
  </si>
  <si>
    <t>Plaats:</t>
  </si>
  <si>
    <t>Datum:</t>
  </si>
  <si>
    <t>Handtekening:</t>
  </si>
  <si>
    <t>Transitie</t>
  </si>
  <si>
    <t>Transitiekosten</t>
  </si>
  <si>
    <t>Eenmalige kosten</t>
  </si>
  <si>
    <t>Transitiekosten Netwerkverbindingen</t>
  </si>
  <si>
    <t>Transitiekosten Netwerkbeheer</t>
  </si>
  <si>
    <t>Transitiekosten Vaste- en mobiele telefonie</t>
  </si>
  <si>
    <t>Totaalprijs</t>
  </si>
  <si>
    <t>Netwerkverbindingen</t>
  </si>
  <si>
    <t>Totale initiële contractduur (in maanden)</t>
  </si>
  <si>
    <t>Huidige situatie</t>
  </si>
  <si>
    <t>Inschrijfprijs</t>
  </si>
  <si>
    <t xml:space="preserve">Prijs </t>
  </si>
  <si>
    <t>Adres</t>
  </si>
  <si>
    <t>Type verbinding</t>
  </si>
  <si>
    <t>Router</t>
  </si>
  <si>
    <t>Eenmalig</t>
  </si>
  <si>
    <t>Ethernet Access Premium</t>
  </si>
  <si>
    <t>100 Mb/100 Mb</t>
  </si>
  <si>
    <t>Cisco 1117</t>
  </si>
  <si>
    <t>'s-Gravenhage 2594AH</t>
  </si>
  <si>
    <t>Ethernet over koper</t>
  </si>
  <si>
    <t>20 Mb/10 Mb</t>
  </si>
  <si>
    <t>'s-Hertogenbosch 5223BA</t>
  </si>
  <si>
    <t>15 Mb/ 5 Mb</t>
  </si>
  <si>
    <t>'s-Hertogenbosch 5233ED</t>
  </si>
  <si>
    <t>Cisco 1113</t>
  </si>
  <si>
    <t>Alkmaar 1817BB</t>
  </si>
  <si>
    <t>Almere 1312 KT (Hobostraat 12)</t>
  </si>
  <si>
    <t>Internet Compact abonnement (Glasvezel)</t>
  </si>
  <si>
    <t>50 Mb/50 Mb</t>
  </si>
  <si>
    <t>Fritzbox</t>
  </si>
  <si>
    <t>Almere 1312 KT (Hobostraat 14)</t>
  </si>
  <si>
    <t>Almere 1314 PD (Rolklaverpad)</t>
  </si>
  <si>
    <t>KPN EEN MKB Internet | FTTH | 1Gb | Standaard | 12 Mnd</t>
  </si>
  <si>
    <t>1000 Mb /1000 Mb</t>
  </si>
  <si>
    <t>Amersfoort 3812 EH (Drentsestraat 18)</t>
  </si>
  <si>
    <t>Amersfoort 3813 HD (Koning Arthurpad)</t>
  </si>
  <si>
    <t>50Mb/50Mb</t>
  </si>
  <si>
    <t>Amersfoort 3815 PN (van Hoftenstraat)</t>
  </si>
  <si>
    <t>Amersfoort 3815 XT (Velduil)</t>
  </si>
  <si>
    <t>Internet smart abonnement (Glasvezel)</t>
  </si>
  <si>
    <t>100Mb/100Mb</t>
  </si>
  <si>
    <t>Amersfoort 3816AL</t>
  </si>
  <si>
    <t>100 Mb / 100 Mb</t>
  </si>
  <si>
    <t>Amersfoort 3818EW</t>
  </si>
  <si>
    <t>Amsterdam 1014AK</t>
  </si>
  <si>
    <t>Apeldoorn 7325DZ</t>
  </si>
  <si>
    <t>Assen 9401LA</t>
  </si>
  <si>
    <t>Barneveld 3772 AX (Van Schothorststraat 4)</t>
  </si>
  <si>
    <t>KPN EEN MKB Internet FTTH - 1 Gbit/s - Standaard</t>
  </si>
  <si>
    <t>1000 Mb / 1000 Mb</t>
  </si>
  <si>
    <t>Barneveld 3772 AX (Van Schothorststraat 6)</t>
  </si>
  <si>
    <t>Breda 4814JW</t>
  </si>
  <si>
    <t>Bunschoten-Spakenburg 3752 WP (Verdistraat)</t>
  </si>
  <si>
    <t>KPN EEN MKB Internet FTTH - 1 Gbit/s Actie OO - Standaard</t>
  </si>
  <si>
    <t>De Glind 3794 NB (Schoonderbekerweg 34)</t>
  </si>
  <si>
    <t>De Glind 3794 NB (Schoonderbekerweg 41)</t>
  </si>
  <si>
    <t>Internet pro abonnement glasvezel</t>
  </si>
  <si>
    <t>200 Mb/200 Mb</t>
  </si>
  <si>
    <t>Driebergen 3971 MK (Arnhemsebovenweg 42-44)</t>
  </si>
  <si>
    <t>Vodafone 4G router</t>
  </si>
  <si>
    <t>4G</t>
  </si>
  <si>
    <t>Eindhoven 5657HJ (locatie 1)</t>
  </si>
  <si>
    <t>Zakelijk Glas Bedrijventerreinen</t>
  </si>
  <si>
    <t>Eindhoven 5657HJ (locatie 2)</t>
  </si>
  <si>
    <t>Cisco ASR920</t>
  </si>
  <si>
    <t>Groningen 9728NP</t>
  </si>
  <si>
    <t>100 Mb /100 Mb</t>
  </si>
  <si>
    <t>Hollandsche Rading 3739 LB (Karnemelksweg 8E)</t>
  </si>
  <si>
    <t>Huawei</t>
  </si>
  <si>
    <t>Hollandsche Rading 3739 LB (Karnemelksweg 8F)</t>
  </si>
  <si>
    <t>Houten 3991 KA (Heemraadserf)</t>
  </si>
  <si>
    <t>Lelystad 8224 CN (Kwelder 19)</t>
  </si>
  <si>
    <t>Lelystad 8224 CN (Kwelder 7)</t>
  </si>
  <si>
    <t>Oisterwijk 5062SV</t>
  </si>
  <si>
    <t>10 Mb / 5 Mb</t>
  </si>
  <si>
    <t>Roermond 6041LA</t>
  </si>
  <si>
    <t>15 Mb / 5 Mb</t>
  </si>
  <si>
    <t>Rotterdam 3037BT</t>
  </si>
  <si>
    <t>Ter Apel 9561MC</t>
  </si>
  <si>
    <t>Tilburg 5026RM</t>
  </si>
  <si>
    <t>Utrecht 3521 BL (Croeselaan)</t>
  </si>
  <si>
    <t xml:space="preserve">KPN EEN VDSL </t>
  </si>
  <si>
    <t>100Mb/30Mb</t>
  </si>
  <si>
    <t>Utrecht 3524 CE (Opsterland)</t>
  </si>
  <si>
    <t>Utrecht 3524 CL (Zevenwouden)</t>
  </si>
  <si>
    <t>Utrecht 3524 DV (Oeral)</t>
  </si>
  <si>
    <t>Internet compact DSL</t>
  </si>
  <si>
    <t>Utrecht 3524 JD (Comoren)</t>
  </si>
  <si>
    <t>Utrecht 3524 XD (Himalaya)</t>
  </si>
  <si>
    <t>Utrecht 3526 BA (Rooseveltlaan)</t>
  </si>
  <si>
    <t>Internet smart DSL</t>
  </si>
  <si>
    <t>100Mb/10Mb</t>
  </si>
  <si>
    <t>Utrecht 3527 TC (Marshalllaan)</t>
  </si>
  <si>
    <t>Utrecht 3555 HG (Amsterdamsestraatweg)</t>
  </si>
  <si>
    <t>Zakelijk Internet Giga Pro</t>
  </si>
  <si>
    <t>1000Mb/100Mb</t>
  </si>
  <si>
    <t>Utrecht 3572 AL (Biltstraat)</t>
  </si>
  <si>
    <t>Utrecht 3581CH</t>
  </si>
  <si>
    <t>200 Mb / 200 Mb</t>
  </si>
  <si>
    <t>Utrecht 3583AM</t>
  </si>
  <si>
    <t>Wireless 4G</t>
  </si>
  <si>
    <t>Wehl 7031GG</t>
  </si>
  <si>
    <t>Woudenberg 3931 JE (Maarsbergseweg 17)</t>
  </si>
  <si>
    <t>Woudenberg 3931 KK (Parklaan)</t>
  </si>
  <si>
    <t>KPN EEN MKB Internet FTTH - 100 Mbit/s - Standaard</t>
  </si>
  <si>
    <t>Zeist 3991 KA (Van Renesselaan)</t>
  </si>
  <si>
    <t>Zwolle 8021ES</t>
  </si>
  <si>
    <t xml:space="preserve">Deze locatielijst en volumes zijn zorgvuldig samengesteld. Hieraan kunnen geen rechten worden ontleend. </t>
  </si>
  <si>
    <t>Netwerkbeheer</t>
  </si>
  <si>
    <t>Aantallen</t>
  </si>
  <si>
    <t>Netwerkcomponenten</t>
  </si>
  <si>
    <t>per maand</t>
  </si>
  <si>
    <t>Switches</t>
  </si>
  <si>
    <t>Routers</t>
  </si>
  <si>
    <t>Access points</t>
  </si>
  <si>
    <t>Telefonie</t>
  </si>
  <si>
    <t>Volume</t>
  </si>
  <si>
    <t>Vaste telefonie</t>
  </si>
  <si>
    <t>Concurrent gesprekken</t>
  </si>
  <si>
    <t>Vaste telefoontoestel</t>
  </si>
  <si>
    <t>Vergadertoestel</t>
  </si>
  <si>
    <t>Beheerwerkzaamheden vaste telefonie</t>
  </si>
  <si>
    <t>Huntgroepen</t>
  </si>
  <si>
    <t>ACD-groepen (zonder keuzemenu)</t>
  </si>
  <si>
    <t>ACD-agents</t>
  </si>
  <si>
    <t xml:space="preserve">Mobiele telefonie </t>
  </si>
  <si>
    <t>#</t>
  </si>
  <si>
    <t>Spraak en data abonnementen</t>
  </si>
  <si>
    <t>Data abonnementen</t>
  </si>
  <si>
    <t>Consultancy</t>
  </si>
  <si>
    <t>Rollen</t>
  </si>
  <si>
    <t>Fictief aantal uren</t>
  </si>
  <si>
    <t>Uurtarief</t>
  </si>
  <si>
    <t>Projectleider</t>
  </si>
  <si>
    <t>Consultant</t>
  </si>
  <si>
    <t xml:space="preserve"> </t>
  </si>
  <si>
    <t>Architect</t>
  </si>
  <si>
    <t>Netwerk engineer</t>
  </si>
  <si>
    <t>Security netwerk consultant</t>
  </si>
  <si>
    <t>48 maanden</t>
  </si>
  <si>
    <t>Blok van 100 nummers (088)</t>
  </si>
  <si>
    <t>Maandelijkse kosten</t>
  </si>
  <si>
    <t>Aantal</t>
  </si>
  <si>
    <t>Tarief</t>
  </si>
  <si>
    <t>&lt;vrij in te vullen door inschrijver&gt;</t>
  </si>
  <si>
    <t>Bandbreedte #1</t>
  </si>
  <si>
    <t>Bandbreedte 2</t>
  </si>
  <si>
    <t>Regiokantoor</t>
  </si>
  <si>
    <t>200 Mb/ 200Mb</t>
  </si>
  <si>
    <t>40Mb /20 Mb</t>
  </si>
  <si>
    <t>30 Mb/ 10 Mb</t>
  </si>
  <si>
    <t>20Mb / 10Mb</t>
  </si>
  <si>
    <t>30Mb / 10Mb</t>
  </si>
  <si>
    <t>400Mb / 400Mb</t>
  </si>
  <si>
    <t>200 Mb / 200Mb</t>
  </si>
  <si>
    <t>Maandelijks kosten bandbreedte #1</t>
  </si>
  <si>
    <t>Maandelijks kosten bandbreedte #2</t>
  </si>
  <si>
    <t>N.v.t.</t>
  </si>
  <si>
    <t>Opvanglocatie</t>
  </si>
  <si>
    <t>Tabblad Overig</t>
  </si>
  <si>
    <t>Overig</t>
  </si>
  <si>
    <t>1000 Mb/ 1000 Mb</t>
  </si>
  <si>
    <t>Datacenter</t>
  </si>
  <si>
    <t>2000 Mb/ 2000Mb</t>
  </si>
  <si>
    <t xml:space="preserve">Utrecht 3583AM </t>
  </si>
  <si>
    <t>s-Gravenhage 2521DB</t>
  </si>
  <si>
    <t>Dordrecht 3312KP</t>
  </si>
  <si>
    <t>Helmond 5708 HZ</t>
  </si>
  <si>
    <t>Elburg 8081TA</t>
  </si>
  <si>
    <t>Drachten 9202PD</t>
  </si>
  <si>
    <t>Velp 6883AX</t>
  </si>
  <si>
    <t>Type locatie</t>
  </si>
  <si>
    <t xml:space="preserve">• In tabblad 'Overig' kan inschrijver kostenposten zelf opvoeren die bij de aangeboden dienstverlening horen. </t>
  </si>
  <si>
    <r>
      <t>• Alle gele cellen dienen door Inschrijver te worden ingevuld.</t>
    </r>
    <r>
      <rPr>
        <sz val="11"/>
        <color theme="4" tint="-0.249977111117893"/>
        <rFont val="Ariel"/>
      </rPr>
      <t xml:space="preserve"> Alle oranje cellen mogen door Inschrijver worden ingevuld. </t>
    </r>
  </si>
  <si>
    <r>
      <t xml:space="preserve">• Inschrijver heeft alle kosten verrekend die de beschreven opdracht </t>
    </r>
    <r>
      <rPr>
        <sz val="11"/>
        <color theme="4" tint="-0.249977111117893"/>
        <rFont val="Ariel"/>
      </rPr>
      <t xml:space="preserve">en de aangeboden dienstverlening </t>
    </r>
    <r>
      <rPr>
        <sz val="11"/>
        <color theme="1"/>
        <rFont val="Ariel"/>
      </rPr>
      <t xml:space="preserve">aan opdrachtgever mogelijk maakt.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</si>
</sst>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[$€-413]\ * #,##0.0000_ ;_ [$€-413]\ * \-#,##0.0000_ ;_ [$€-413]\ * &quot;-&quot;??_ ;_ @_ "/>
    <numFmt numFmtId="166" formatCode="_ * #,##0_ ;_ * \-#,##0_ ;_ * &quot;-&quot;??_ ;_ @_ "/>
    <numFmt numFmtId="167" formatCode="&quot;€&quot;\ #,##0.00"/>
  </numFmts>
  <fonts count="24">
    <font>
      <sz val="11"/>
      <color theme="1"/>
      <name val="Calibri"/>
      <family val="2"/>
      <scheme val="minor"/>
    </font>
    <font>
      <b/>
      <sz val="10"/>
      <color rgb="FFFFFFFF"/>
      <name val="Ariel"/>
    </font>
    <font>
      <sz val="10"/>
      <color rgb="FF000000"/>
      <name val="Ariel"/>
    </font>
    <font>
      <sz val="10"/>
      <name val="Ariel"/>
    </font>
    <font>
      <b/>
      <sz val="10"/>
      <color rgb="FF000000"/>
      <name val="Ariel"/>
    </font>
    <font>
      <sz val="11"/>
      <color theme="1"/>
      <name val="Ariel"/>
    </font>
    <font>
      <sz val="10"/>
      <color theme="1"/>
      <name val="Ariel"/>
    </font>
    <font>
      <sz val="11"/>
      <color theme="1"/>
      <name val="Calibri"/>
      <family val="2"/>
      <scheme val="minor"/>
    </font>
    <font>
      <sz val="14"/>
      <color rgb="FFFF0000"/>
      <name val="Ariel"/>
    </font>
    <font>
      <sz val="8"/>
      <name val="Calibri"/>
      <family val="2"/>
      <scheme val="minor"/>
    </font>
    <font>
      <b/>
      <sz val="11"/>
      <color theme="1"/>
      <name val="Ariel"/>
    </font>
    <font>
      <b/>
      <sz val="12"/>
      <color theme="1"/>
      <name val="Ariel"/>
    </font>
    <font>
      <b/>
      <sz val="16"/>
      <color theme="1"/>
      <name val="Ariel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249977111117893"/>
      <name val="Ariel"/>
    </font>
  </fonts>
  <fills count="18">
    <fill>
      <patternFill patternType="none"/>
    </fill>
    <fill>
      <patternFill patternType="gray125"/>
    </fill>
    <fill>
      <patternFill patternType="solid">
        <fgColor rgb="FFE97132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1" fillId="3" borderId="1" xfId="0" applyFont="1" applyFill="1" applyBorder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49" fontId="5" fillId="8" borderId="7" xfId="0" applyNumberFormat="1" applyFont="1" applyFill="1" applyBorder="1" applyAlignment="1">
      <alignment horizontal="left"/>
    </xf>
    <xf numFmtId="0" fontId="5" fillId="8" borderId="9" xfId="0" applyFont="1" applyFill="1" applyBorder="1"/>
    <xf numFmtId="0" fontId="5" fillId="8" borderId="0" xfId="0" applyFont="1" applyFill="1"/>
    <xf numFmtId="49" fontId="5" fillId="8" borderId="0" xfId="0" applyNumberFormat="1" applyFont="1" applyFill="1" applyAlignment="1">
      <alignment horizontal="left"/>
    </xf>
    <xf numFmtId="0" fontId="5" fillId="8" borderId="10" xfId="0" applyFont="1" applyFill="1" applyBorder="1"/>
    <xf numFmtId="0" fontId="5" fillId="8" borderId="11" xfId="0" applyFont="1" applyFill="1" applyBorder="1"/>
    <xf numFmtId="0" fontId="5" fillId="8" borderId="12" xfId="0" applyFont="1" applyFill="1" applyBorder="1"/>
    <xf numFmtId="0" fontId="5" fillId="8" borderId="13" xfId="0" applyFont="1" applyFill="1" applyBorder="1"/>
    <xf numFmtId="49" fontId="5" fillId="8" borderId="6" xfId="0" applyNumberFormat="1" applyFont="1" applyFill="1" applyBorder="1" applyAlignment="1">
      <alignment horizontal="left"/>
    </xf>
    <xf numFmtId="49" fontId="5" fillId="8" borderId="8" xfId="0" applyNumberFormat="1" applyFont="1" applyFill="1" applyBorder="1" applyAlignment="1">
      <alignment horizontal="left"/>
    </xf>
    <xf numFmtId="49" fontId="5" fillId="8" borderId="9" xfId="0" applyNumberFormat="1" applyFont="1" applyFill="1" applyBorder="1" applyAlignment="1">
      <alignment horizontal="left"/>
    </xf>
    <xf numFmtId="49" fontId="5" fillId="8" borderId="10" xfId="0" applyNumberFormat="1" applyFont="1" applyFill="1" applyBorder="1" applyAlignment="1">
      <alignment horizontal="left"/>
    </xf>
    <xf numFmtId="0" fontId="2" fillId="8" borderId="10" xfId="0" applyFont="1" applyFill="1" applyBorder="1"/>
    <xf numFmtId="0" fontId="6" fillId="8" borderId="0" xfId="0" applyFont="1" applyFill="1"/>
    <xf numFmtId="0" fontId="4" fillId="8" borderId="0" xfId="0" applyFont="1" applyFill="1"/>
    <xf numFmtId="8" fontId="4" fillId="8" borderId="0" xfId="0" applyNumberFormat="1" applyFont="1" applyFill="1"/>
    <xf numFmtId="0" fontId="2" fillId="8" borderId="0" xfId="0" applyFont="1" applyFill="1"/>
    <xf numFmtId="8" fontId="4" fillId="5" borderId="5" xfId="0" applyNumberFormat="1" applyFont="1" applyFill="1" applyBorder="1" applyAlignment="1">
      <alignment horizontal="center" vertical="center"/>
    </xf>
    <xf numFmtId="8" fontId="2" fillId="11" borderId="2" xfId="0" applyNumberFormat="1" applyFont="1" applyFill="1" applyBorder="1" applyAlignment="1">
      <alignment horizontal="center"/>
    </xf>
    <xf numFmtId="8" fontId="2" fillId="4" borderId="4" xfId="0" applyNumberFormat="1" applyFont="1" applyFill="1" applyBorder="1" applyProtection="1">
      <protection locked="0"/>
    </xf>
    <xf numFmtId="8" fontId="2" fillId="4" borderId="2" xfId="0" applyNumberFormat="1" applyFont="1" applyFill="1" applyBorder="1" applyProtection="1">
      <protection locked="0"/>
    </xf>
    <xf numFmtId="8" fontId="2" fillId="4" borderId="3" xfId="0" applyNumberFormat="1" applyFont="1" applyFill="1" applyBorder="1" applyProtection="1">
      <protection locked="0"/>
    </xf>
    <xf numFmtId="8" fontId="2" fillId="4" borderId="1" xfId="0" applyNumberFormat="1" applyFont="1" applyFill="1" applyBorder="1" applyProtection="1">
      <protection locked="0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0" xfId="0" applyFill="1"/>
    <xf numFmtId="0" fontId="0" fillId="8" borderId="10" xfId="0" applyFill="1" applyBorder="1"/>
    <xf numFmtId="0" fontId="14" fillId="8" borderId="0" xfId="0" applyFont="1" applyFill="1" applyAlignment="1">
      <alignment horizontal="center" vertical="center"/>
    </xf>
    <xf numFmtId="0" fontId="10" fillId="8" borderId="0" xfId="0" applyFont="1" applyFill="1"/>
    <xf numFmtId="0" fontId="15" fillId="8" borderId="0" xfId="0" applyFont="1" applyFill="1" applyAlignment="1">
      <alignment vertical="top"/>
    </xf>
    <xf numFmtId="0" fontId="15" fillId="14" borderId="17" xfId="0" applyFont="1" applyFill="1" applyBorder="1" applyAlignment="1">
      <alignment vertical="center"/>
    </xf>
    <xf numFmtId="0" fontId="15" fillId="14" borderId="19" xfId="0" applyFont="1" applyFill="1" applyBorder="1" applyAlignment="1">
      <alignment horizontal="center" vertical="top" wrapText="1"/>
    </xf>
    <xf numFmtId="0" fontId="15" fillId="14" borderId="20" xfId="0" applyFont="1" applyFill="1" applyBorder="1" applyAlignment="1">
      <alignment vertical="top"/>
    </xf>
    <xf numFmtId="166" fontId="15" fillId="14" borderId="21" xfId="5" applyNumberFormat="1" applyFont="1" applyFill="1" applyBorder="1" applyAlignment="1">
      <alignment horizontal="center" vertical="top" wrapText="1"/>
    </xf>
    <xf numFmtId="44" fontId="15" fillId="14" borderId="21" xfId="1" applyFont="1" applyFill="1" applyBorder="1" applyAlignment="1">
      <alignment horizontal="center" vertical="top"/>
    </xf>
    <xf numFmtId="164" fontId="15" fillId="14" borderId="22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vertical="top" wrapText="1"/>
    </xf>
    <xf numFmtId="167" fontId="16" fillId="12" borderId="1" xfId="1" applyNumberFormat="1" applyFont="1" applyFill="1" applyBorder="1" applyAlignment="1" applyProtection="1">
      <alignment horizontal="right" vertical="top"/>
      <protection locked="0"/>
    </xf>
    <xf numFmtId="167" fontId="17" fillId="12" borderId="1" xfId="1" applyNumberFormat="1" applyFont="1" applyFill="1" applyBorder="1" applyAlignment="1" applyProtection="1">
      <alignment horizontal="right" vertical="top"/>
      <protection locked="0"/>
    </xf>
    <xf numFmtId="167" fontId="16" fillId="13" borderId="1" xfId="0" applyNumberFormat="1" applyFont="1" applyFill="1" applyBorder="1" applyAlignment="1">
      <alignment horizontal="right" vertical="top"/>
    </xf>
    <xf numFmtId="166" fontId="16" fillId="8" borderId="1" xfId="2" applyNumberFormat="1" applyFont="1" applyFill="1" applyBorder="1" applyAlignment="1">
      <alignment horizontal="left" vertical="top" wrapText="1"/>
    </xf>
    <xf numFmtId="0" fontId="15" fillId="14" borderId="23" xfId="0" applyFont="1" applyFill="1" applyBorder="1" applyAlignment="1">
      <alignment vertical="top" wrapText="1"/>
    </xf>
    <xf numFmtId="166" fontId="15" fillId="14" borderId="1" xfId="5" applyNumberFormat="1" applyFont="1" applyFill="1" applyBorder="1" applyAlignment="1">
      <alignment horizontal="center" vertical="top" wrapText="1"/>
    </xf>
    <xf numFmtId="44" fontId="15" fillId="14" borderId="1" xfId="1" applyFont="1" applyFill="1" applyBorder="1" applyAlignment="1">
      <alignment horizontal="center" vertical="top"/>
    </xf>
    <xf numFmtId="164" fontId="15" fillId="14" borderId="24" xfId="0" applyNumberFormat="1" applyFont="1" applyFill="1" applyBorder="1" applyAlignment="1">
      <alignment horizontal="center" vertical="top"/>
    </xf>
    <xf numFmtId="166" fontId="16" fillId="8" borderId="1" xfId="5" applyNumberFormat="1" applyFont="1" applyFill="1" applyBorder="1" applyAlignment="1">
      <alignment horizontal="left" vertical="top" wrapText="1"/>
    </xf>
    <xf numFmtId="166" fontId="16" fillId="8" borderId="0" xfId="5" applyNumberFormat="1" applyFont="1" applyFill="1" applyBorder="1" applyAlignment="1">
      <alignment horizontal="center" vertical="top" wrapText="1"/>
    </xf>
    <xf numFmtId="44" fontId="16" fillId="8" borderId="0" xfId="1" applyFont="1" applyFill="1" applyBorder="1" applyAlignment="1">
      <alignment horizontal="center" vertical="top"/>
    </xf>
    <xf numFmtId="164" fontId="16" fillId="8" borderId="0" xfId="0" applyNumberFormat="1" applyFont="1" applyFill="1" applyAlignment="1">
      <alignment horizontal="center" vertical="top"/>
    </xf>
    <xf numFmtId="0" fontId="18" fillId="8" borderId="0" xfId="0" applyFont="1" applyFill="1" applyAlignment="1">
      <alignment vertical="top"/>
    </xf>
    <xf numFmtId="167" fontId="4" fillId="5" borderId="5" xfId="0" applyNumberFormat="1" applyFont="1" applyFill="1" applyBorder="1" applyAlignment="1">
      <alignment horizontal="right"/>
    </xf>
    <xf numFmtId="0" fontId="18" fillId="8" borderId="0" xfId="0" applyFont="1" applyFill="1" applyAlignment="1">
      <alignment horizontal="center" vertical="top"/>
    </xf>
    <xf numFmtId="44" fontId="18" fillId="8" borderId="0" xfId="1" applyFont="1" applyFill="1" applyBorder="1" applyAlignment="1">
      <alignment horizontal="center" vertical="top"/>
    </xf>
    <xf numFmtId="164" fontId="18" fillId="8" borderId="0" xfId="1" applyNumberFormat="1" applyFont="1" applyFill="1" applyBorder="1" applyAlignment="1">
      <alignment horizontal="center" vertical="top"/>
    </xf>
    <xf numFmtId="0" fontId="17" fillId="8" borderId="0" xfId="0" applyFont="1" applyFill="1" applyAlignment="1">
      <alignment vertical="top"/>
    </xf>
    <xf numFmtId="0" fontId="17" fillId="8" borderId="0" xfId="0" applyFont="1" applyFill="1" applyAlignment="1">
      <alignment horizontal="center" vertical="top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16" fillId="8" borderId="1" xfId="1" applyNumberFormat="1" applyFont="1" applyFill="1" applyBorder="1" applyAlignment="1" applyProtection="1">
      <alignment horizontal="right" vertical="top"/>
      <protection locked="0"/>
    </xf>
    <xf numFmtId="167" fontId="0" fillId="8" borderId="0" xfId="0" applyNumberFormat="1" applyFill="1"/>
    <xf numFmtId="165" fontId="15" fillId="14" borderId="17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0" fontId="10" fillId="8" borderId="0" xfId="0" applyFont="1" applyFill="1" applyAlignment="1">
      <alignment horizontal="center" vertical="center"/>
    </xf>
    <xf numFmtId="167" fontId="4" fillId="5" borderId="16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10" fillId="8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18" fillId="8" borderId="0" xfId="0" applyFont="1" applyFill="1" applyAlignment="1">
      <alignment horizontal="right" vertical="center" wrapText="1"/>
    </xf>
    <xf numFmtId="0" fontId="18" fillId="9" borderId="0" xfId="0" applyFont="1" applyFill="1" applyAlignment="1">
      <alignment horizontal="right" vertical="center" wrapText="1"/>
    </xf>
    <xf numFmtId="0" fontId="0" fillId="8" borderId="12" xfId="0" applyFill="1" applyBorder="1" applyAlignment="1">
      <alignment wrapText="1"/>
    </xf>
    <xf numFmtId="0" fontId="6" fillId="8" borderId="0" xfId="0" applyFont="1" applyFill="1" applyAlignment="1">
      <alignment wrapText="1"/>
    </xf>
    <xf numFmtId="0" fontId="1" fillId="7" borderId="26" xfId="0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0" fillId="8" borderId="25" xfId="0" applyFill="1" applyBorder="1"/>
    <xf numFmtId="0" fontId="20" fillId="8" borderId="25" xfId="0" applyFont="1" applyFill="1" applyBorder="1"/>
    <xf numFmtId="0" fontId="19" fillId="8" borderId="25" xfId="0" applyFont="1" applyFill="1" applyBorder="1"/>
    <xf numFmtId="0" fontId="21" fillId="0" borderId="0" xfId="0" applyFont="1"/>
    <xf numFmtId="0" fontId="21" fillId="8" borderId="9" xfId="0" applyFont="1" applyFill="1" applyBorder="1"/>
    <xf numFmtId="0" fontId="21" fillId="8" borderId="0" xfId="0" applyFont="1" applyFill="1"/>
    <xf numFmtId="0" fontId="21" fillId="8" borderId="10" xfId="0" applyFont="1" applyFill="1" applyBorder="1"/>
    <xf numFmtId="0" fontId="16" fillId="8" borderId="1" xfId="1" applyNumberFormat="1" applyFont="1" applyFill="1" applyBorder="1" applyAlignment="1" applyProtection="1">
      <alignment horizontal="left" vertical="top"/>
      <protection locked="0"/>
    </xf>
    <xf numFmtId="0" fontId="10" fillId="8" borderId="5" xfId="0" applyFont="1" applyFill="1" applyBorder="1" applyAlignment="1">
      <alignment horizontal="center" vertical="center"/>
    </xf>
    <xf numFmtId="167" fontId="16" fillId="13" borderId="28" xfId="0" applyNumberFormat="1" applyFont="1" applyFill="1" applyBorder="1" applyAlignment="1">
      <alignment horizontal="right" vertical="top"/>
    </xf>
    <xf numFmtId="0" fontId="16" fillId="15" borderId="1" xfId="1" applyNumberFormat="1" applyFont="1" applyFill="1" applyBorder="1" applyAlignment="1" applyProtection="1">
      <alignment horizontal="left" vertical="top"/>
      <protection locked="0"/>
    </xf>
    <xf numFmtId="0" fontId="16" fillId="15" borderId="1" xfId="1" applyNumberFormat="1" applyFont="1" applyFill="1" applyBorder="1" applyAlignment="1" applyProtection="1">
      <alignment horizontal="right" vertical="top"/>
      <protection locked="0"/>
    </xf>
    <xf numFmtId="167" fontId="17" fillId="15" borderId="1" xfId="1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/>
    <xf numFmtId="8" fontId="2" fillId="16" borderId="1" xfId="0" applyNumberFormat="1" applyFont="1" applyFill="1" applyBorder="1" applyProtection="1">
      <protection locked="0"/>
    </xf>
    <xf numFmtId="0" fontId="0" fillId="17" borderId="25" xfId="0" applyFill="1" applyBorder="1"/>
    <xf numFmtId="2" fontId="5" fillId="0" borderId="0" xfId="0" applyNumberFormat="1" applyFont="1"/>
    <xf numFmtId="49" fontId="0" fillId="8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8" borderId="25" xfId="0" quotePrefix="1" applyFill="1" applyBorder="1"/>
    <xf numFmtId="0" fontId="23" fillId="8" borderId="0" xfId="0" applyFont="1" applyFill="1" applyAlignment="1">
      <alignment wrapText="1"/>
    </xf>
    <xf numFmtId="0" fontId="13" fillId="8" borderId="7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0" fillId="10" borderId="1" xfId="0" applyFill="1" applyBorder="1" applyAlignment="1" applyProtection="1">
      <alignment horizontal="center"/>
      <protection locked="0"/>
    </xf>
    <xf numFmtId="0" fontId="14" fillId="8" borderId="7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49" fontId="12" fillId="8" borderId="7" xfId="0" applyNumberFormat="1" applyFont="1" applyFill="1" applyBorder="1" applyAlignment="1">
      <alignment horizontal="left" vertical="center"/>
    </xf>
    <xf numFmtId="49" fontId="12" fillId="8" borderId="0" xfId="0" applyNumberFormat="1" applyFont="1" applyFill="1" applyAlignment="1">
      <alignment horizontal="left" vertical="center"/>
    </xf>
    <xf numFmtId="0" fontId="10" fillId="8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4" fillId="6" borderId="14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center"/>
    </xf>
    <xf numFmtId="0" fontId="1" fillId="7" borderId="29" xfId="0" applyFont="1" applyFill="1" applyBorder="1" applyAlignment="1">
      <alignment horizontal="center"/>
    </xf>
    <xf numFmtId="165" fontId="15" fillId="14" borderId="18" xfId="0" applyNumberFormat="1" applyFont="1" applyFill="1" applyBorder="1" applyAlignment="1">
      <alignment horizontal="center" vertical="center"/>
    </xf>
    <xf numFmtId="165" fontId="15" fillId="14" borderId="17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</cellXfs>
  <cellStyles count="6">
    <cellStyle name="Komma" xfId="5" builtinId="3"/>
    <cellStyle name="Komma 3" xfId="2" xr:uid="{D745754C-98A5-4429-A23B-D8A5065F699A}"/>
    <cellStyle name="Komma 4" xfId="4" xr:uid="{134E8608-61A7-45AC-A921-DDAD612B9534}"/>
    <cellStyle name="Komma 5" xfId="3" xr:uid="{D1BD9DE2-2EF1-45C1-A18A-80C31CBC4D0D}"/>
    <cellStyle name="Standaard" xfId="0" builtinId="0"/>
    <cellStyle name="Valuta 2" xfId="1" xr:uid="{91048ADD-95C5-4329-8281-CB9D69D3E43D}"/>
  </cellStyles>
  <dxfs count="0"/>
  <tableStyles count="0" defaultTableStyle="TableStyleMedium2" defaultPivotStyle="PivotStyleLight16"/>
  <colors>
    <mruColors>
      <color rgb="FFDAEEF3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64E9-5720-4585-8081-444271870FB6}">
  <dimension ref="B1:J38"/>
  <sheetViews>
    <sheetView zoomScaleNormal="100" workbookViewId="0">
      <selection activeCell="C14" sqref="C14"/>
    </sheetView>
  </sheetViews>
  <sheetFormatPr defaultColWidth="53.453125" defaultRowHeight="14.5"/>
  <cols>
    <col min="1" max="1" width="2.54296875" customWidth="1"/>
    <col min="2" max="2" width="4.54296875" customWidth="1"/>
    <col min="3" max="3" width="122.6328125" style="80" bestFit="1" customWidth="1"/>
    <col min="4" max="4" width="36.81640625" customWidth="1"/>
    <col min="5" max="5" width="21.81640625" customWidth="1"/>
    <col min="6" max="6" width="4.54296875" customWidth="1"/>
    <col min="7" max="7" width="5.453125" customWidth="1"/>
    <col min="8" max="8" width="5.81640625" customWidth="1"/>
    <col min="9" max="9" width="5.54296875" customWidth="1"/>
    <col min="10" max="10" width="6.453125" customWidth="1"/>
  </cols>
  <sheetData>
    <row r="1" spans="2:10" ht="13.4" customHeight="1" thickBot="1"/>
    <row r="2" spans="2:10" ht="14.5" customHeight="1">
      <c r="B2" s="35"/>
      <c r="C2" s="112" t="s">
        <v>0</v>
      </c>
      <c r="D2" s="112"/>
      <c r="E2" s="112"/>
      <c r="F2" s="36"/>
      <c r="G2" s="37"/>
    </row>
    <row r="3" spans="2:10" ht="14.5" customHeight="1">
      <c r="B3" s="38"/>
      <c r="C3" s="113"/>
      <c r="D3" s="113"/>
      <c r="E3" s="113"/>
      <c r="F3" s="39"/>
      <c r="G3" s="40"/>
    </row>
    <row r="4" spans="2:10" ht="14.5" customHeight="1">
      <c r="B4" s="38"/>
      <c r="C4" s="81"/>
      <c r="D4" s="41"/>
      <c r="E4" s="41"/>
      <c r="F4" s="39"/>
      <c r="G4" s="40"/>
    </row>
    <row r="5" spans="2:10" ht="14.5" customHeight="1">
      <c r="B5" s="38"/>
      <c r="C5" s="82" t="s">
        <v>1</v>
      </c>
      <c r="D5" s="42"/>
      <c r="E5" s="42"/>
      <c r="F5" s="14"/>
      <c r="G5" s="40"/>
      <c r="H5" s="11"/>
      <c r="I5" s="6"/>
      <c r="J5" s="6"/>
    </row>
    <row r="6" spans="2:10" ht="14.5" customHeight="1">
      <c r="B6" s="38"/>
      <c r="C6" s="83" t="s">
        <v>2</v>
      </c>
      <c r="D6" s="14"/>
      <c r="E6" s="14"/>
      <c r="F6" s="14"/>
      <c r="G6" s="40"/>
      <c r="H6" s="11"/>
      <c r="I6" s="6"/>
      <c r="J6" s="6"/>
    </row>
    <row r="7" spans="2:10" ht="14.5" customHeight="1">
      <c r="B7" s="38"/>
      <c r="C7" s="83" t="s">
        <v>3</v>
      </c>
      <c r="D7" s="14"/>
      <c r="E7" s="14"/>
      <c r="F7" s="14"/>
      <c r="G7" s="40"/>
      <c r="H7" s="11"/>
      <c r="I7" s="6"/>
      <c r="J7" s="6"/>
    </row>
    <row r="8" spans="2:10" ht="14.5" customHeight="1">
      <c r="B8" s="38"/>
      <c r="C8" s="83" t="s">
        <v>4</v>
      </c>
      <c r="D8" s="14"/>
      <c r="E8" s="14"/>
      <c r="F8" s="14"/>
      <c r="G8" s="40"/>
      <c r="H8" s="11"/>
      <c r="I8" s="6"/>
      <c r="J8" s="11"/>
    </row>
    <row r="9" spans="2:10" ht="14.5" customHeight="1">
      <c r="B9" s="38"/>
      <c r="C9" s="83" t="s">
        <v>198</v>
      </c>
      <c r="D9" s="14"/>
      <c r="E9" s="14"/>
      <c r="F9" s="14"/>
      <c r="G9" s="40"/>
      <c r="H9" s="11"/>
      <c r="I9" s="6"/>
      <c r="J9" s="11"/>
    </row>
    <row r="10" spans="2:10" ht="14.5" customHeight="1">
      <c r="B10" s="38"/>
      <c r="C10" s="83" t="s">
        <v>5</v>
      </c>
      <c r="D10" s="14"/>
      <c r="E10" s="14"/>
      <c r="F10" s="14"/>
      <c r="G10" s="40"/>
      <c r="H10" s="11"/>
      <c r="I10" s="6"/>
      <c r="J10" s="11"/>
    </row>
    <row r="11" spans="2:10" ht="14.5" customHeight="1">
      <c r="B11" s="38"/>
      <c r="C11" s="83" t="s">
        <v>6</v>
      </c>
      <c r="D11" s="14"/>
      <c r="E11" s="14"/>
      <c r="F11" s="14"/>
      <c r="G11" s="40"/>
      <c r="H11" s="11"/>
      <c r="I11" s="6"/>
      <c r="J11" s="11"/>
    </row>
    <row r="12" spans="2:10" ht="14.5" customHeight="1">
      <c r="B12" s="38"/>
      <c r="C12" s="83" t="s">
        <v>199</v>
      </c>
      <c r="D12" s="14"/>
      <c r="E12" s="14"/>
      <c r="F12" s="14"/>
      <c r="G12" s="40"/>
      <c r="H12" s="6"/>
      <c r="I12" s="6"/>
      <c r="J12" s="11"/>
    </row>
    <row r="13" spans="2:10" ht="14.5" customHeight="1">
      <c r="B13" s="38"/>
      <c r="C13" s="83" t="s">
        <v>7</v>
      </c>
      <c r="D13" s="14"/>
      <c r="E13" s="14"/>
      <c r="F13" s="14"/>
      <c r="G13" s="40"/>
      <c r="H13" s="11"/>
      <c r="I13" s="6"/>
      <c r="J13" s="11"/>
    </row>
    <row r="14" spans="2:10">
      <c r="B14" s="38"/>
      <c r="C14" s="83" t="s">
        <v>8</v>
      </c>
      <c r="D14" s="14"/>
      <c r="E14" s="14"/>
      <c r="F14" s="14"/>
      <c r="G14" s="40"/>
      <c r="H14" s="6"/>
      <c r="I14" s="6"/>
      <c r="J14" s="6"/>
    </row>
    <row r="15" spans="2:10" ht="42.5">
      <c r="B15" s="38"/>
      <c r="C15" s="83" t="s">
        <v>9</v>
      </c>
      <c r="D15" s="14"/>
      <c r="E15" s="14"/>
      <c r="F15" s="14"/>
      <c r="G15" s="40"/>
      <c r="H15" s="6"/>
      <c r="I15" s="6"/>
      <c r="J15" s="6"/>
    </row>
    <row r="16" spans="2:10">
      <c r="B16" s="38"/>
      <c r="C16" s="111" t="s">
        <v>197</v>
      </c>
      <c r="D16" s="14"/>
      <c r="E16" s="14"/>
      <c r="F16" s="14"/>
      <c r="G16" s="40"/>
      <c r="H16" s="6"/>
      <c r="I16" s="6"/>
      <c r="J16" s="6"/>
    </row>
    <row r="17" spans="2:10">
      <c r="B17" s="38"/>
      <c r="C17" s="83"/>
      <c r="D17" s="14"/>
      <c r="E17" s="14"/>
      <c r="F17" s="14"/>
      <c r="G17" s="40"/>
      <c r="H17" s="6"/>
      <c r="I17" s="6"/>
      <c r="J17" s="6"/>
    </row>
    <row r="18" spans="2:10" ht="7" customHeight="1">
      <c r="B18" s="38"/>
      <c r="C18" s="81"/>
      <c r="D18" s="39"/>
      <c r="E18" s="39"/>
      <c r="F18" s="39"/>
      <c r="G18" s="40"/>
    </row>
    <row r="19" spans="2:10">
      <c r="B19" s="38"/>
      <c r="C19" s="81"/>
      <c r="D19" s="46" t="s">
        <v>10</v>
      </c>
      <c r="E19" s="45" t="s">
        <v>11</v>
      </c>
      <c r="F19" s="39"/>
      <c r="G19" s="40"/>
    </row>
    <row r="20" spans="2:10">
      <c r="B20" s="38"/>
      <c r="C20" s="81"/>
      <c r="D20" s="50" t="s">
        <v>12</v>
      </c>
      <c r="E20" s="53">
        <f>Transitie!E12</f>
        <v>0</v>
      </c>
      <c r="F20" s="39"/>
      <c r="G20" s="40"/>
    </row>
    <row r="21" spans="2:10">
      <c r="B21" s="38"/>
      <c r="C21" s="81"/>
      <c r="D21" s="50" t="s">
        <v>13</v>
      </c>
      <c r="E21" s="53">
        <f>Netwerkverbindingen!L71</f>
        <v>0</v>
      </c>
      <c r="F21" s="39"/>
      <c r="G21" s="40"/>
    </row>
    <row r="22" spans="2:10">
      <c r="B22" s="38"/>
      <c r="C22" s="81"/>
      <c r="D22" s="50" t="s">
        <v>14</v>
      </c>
      <c r="E22" s="53">
        <f>Netwerkbeheer!F17</f>
        <v>0</v>
      </c>
      <c r="F22" s="39"/>
      <c r="G22" s="40"/>
    </row>
    <row r="23" spans="2:10">
      <c r="B23" s="38"/>
      <c r="C23" s="81"/>
      <c r="D23" s="50" t="s">
        <v>15</v>
      </c>
      <c r="E23" s="53">
        <f>'Vaste- en mobiele telefonie'!F25</f>
        <v>0</v>
      </c>
      <c r="F23" s="39"/>
      <c r="G23" s="40"/>
    </row>
    <row r="24" spans="2:10">
      <c r="B24" s="38"/>
      <c r="C24" s="81"/>
      <c r="D24" s="50" t="s">
        <v>16</v>
      </c>
      <c r="E24" s="53">
        <f>Consultancy!F13</f>
        <v>0</v>
      </c>
      <c r="F24" s="39"/>
      <c r="G24" s="40"/>
    </row>
    <row r="25" spans="2:10">
      <c r="B25" s="38"/>
      <c r="C25" s="81"/>
      <c r="D25" s="50" t="s">
        <v>184</v>
      </c>
      <c r="E25" s="53">
        <f>Overig!F22</f>
        <v>0</v>
      </c>
      <c r="F25" s="39"/>
      <c r="G25" s="40"/>
    </row>
    <row r="26" spans="2:10" ht="15" thickBot="1">
      <c r="B26" s="38"/>
      <c r="C26" s="81"/>
      <c r="D26" s="39"/>
      <c r="E26" s="62"/>
      <c r="F26" s="39"/>
      <c r="G26" s="40"/>
    </row>
    <row r="27" spans="2:10" ht="15" thickBot="1">
      <c r="B27" s="38"/>
      <c r="C27" s="81"/>
      <c r="D27" s="63" t="s">
        <v>17</v>
      </c>
      <c r="E27" s="64">
        <f>SUM(E20:E25)</f>
        <v>0</v>
      </c>
      <c r="F27" s="39"/>
      <c r="G27" s="40"/>
    </row>
    <row r="28" spans="2:10">
      <c r="B28" s="38"/>
      <c r="C28" s="81"/>
      <c r="D28" s="63"/>
      <c r="E28" s="67"/>
      <c r="F28" s="39"/>
      <c r="G28" s="40"/>
    </row>
    <row r="29" spans="2:10">
      <c r="B29" s="38"/>
      <c r="C29" s="81"/>
      <c r="D29" s="39"/>
      <c r="E29" s="39"/>
      <c r="F29" s="39"/>
      <c r="G29" s="40"/>
    </row>
    <row r="30" spans="2:10" ht="22.4" customHeight="1">
      <c r="B30" s="38"/>
      <c r="C30" s="84" t="s">
        <v>18</v>
      </c>
      <c r="D30" s="114"/>
      <c r="E30" s="114"/>
      <c r="F30" s="39"/>
      <c r="G30" s="40"/>
    </row>
    <row r="31" spans="2:10" ht="21.65" customHeight="1">
      <c r="B31" s="38"/>
      <c r="C31" s="85" t="s">
        <v>19</v>
      </c>
      <c r="D31" s="114"/>
      <c r="E31" s="114"/>
      <c r="F31" s="39"/>
      <c r="G31" s="40"/>
    </row>
    <row r="32" spans="2:10" ht="21.65" customHeight="1">
      <c r="B32" s="38"/>
      <c r="C32" s="85" t="s">
        <v>20</v>
      </c>
      <c r="D32" s="114"/>
      <c r="E32" s="114"/>
      <c r="F32" s="39"/>
      <c r="G32" s="40"/>
    </row>
    <row r="33" spans="2:7" ht="23.5" customHeight="1">
      <c r="B33" s="38"/>
      <c r="C33" s="85" t="s">
        <v>21</v>
      </c>
      <c r="D33" s="114"/>
      <c r="E33" s="114"/>
      <c r="F33" s="39"/>
      <c r="G33" s="40"/>
    </row>
    <row r="34" spans="2:7" ht="22.4" customHeight="1">
      <c r="B34" s="38"/>
      <c r="C34" s="85" t="s">
        <v>22</v>
      </c>
      <c r="D34" s="114"/>
      <c r="E34" s="114"/>
      <c r="F34" s="39"/>
      <c r="G34" s="40"/>
    </row>
    <row r="35" spans="2:7" ht="65.150000000000006" customHeight="1">
      <c r="B35" s="38"/>
      <c r="C35" s="85" t="s">
        <v>23</v>
      </c>
      <c r="D35" s="114"/>
      <c r="E35" s="114"/>
      <c r="F35" s="39"/>
      <c r="G35" s="40"/>
    </row>
    <row r="36" spans="2:7" ht="10.4" customHeight="1">
      <c r="B36" s="38"/>
      <c r="C36" s="81"/>
      <c r="D36" s="39"/>
      <c r="E36" s="39"/>
      <c r="F36" s="39"/>
      <c r="G36" s="40"/>
    </row>
    <row r="37" spans="2:7" ht="3.65" customHeight="1">
      <c r="B37" s="38"/>
      <c r="C37" s="81"/>
      <c r="D37" s="39"/>
      <c r="E37" s="39"/>
      <c r="F37" s="39"/>
      <c r="G37" s="40"/>
    </row>
    <row r="38" spans="2:7" ht="4.4000000000000004" customHeight="1" thickBot="1">
      <c r="B38" s="70"/>
      <c r="C38" s="86"/>
      <c r="D38" s="71"/>
      <c r="E38" s="71"/>
      <c r="F38" s="71"/>
      <c r="G38" s="72"/>
    </row>
  </sheetData>
  <mergeCells count="7">
    <mergeCell ref="C2:E3"/>
    <mergeCell ref="D34:E34"/>
    <mergeCell ref="D35:E35"/>
    <mergeCell ref="D30:E30"/>
    <mergeCell ref="D31:E31"/>
    <mergeCell ref="D32:E32"/>
    <mergeCell ref="D33:E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7F5A-3D94-4870-BEC9-E8E78B18CA53}">
  <dimension ref="B1:G13"/>
  <sheetViews>
    <sheetView workbookViewId="0">
      <selection activeCell="D8" sqref="D8"/>
    </sheetView>
  </sheetViews>
  <sheetFormatPr defaultColWidth="53.453125" defaultRowHeight="14.5"/>
  <cols>
    <col min="1" max="1" width="2.54296875" customWidth="1"/>
    <col min="2" max="2" width="4.54296875" customWidth="1"/>
    <col min="3" max="3" width="47" customWidth="1"/>
    <col min="4" max="5" width="15.54296875" customWidth="1"/>
    <col min="6" max="6" width="15.453125" customWidth="1"/>
    <col min="7" max="7" width="5.453125" customWidth="1"/>
    <col min="8" max="8" width="5.81640625" customWidth="1"/>
    <col min="9" max="9" width="5.54296875" customWidth="1"/>
    <col min="10" max="10" width="6.453125" customWidth="1"/>
  </cols>
  <sheetData>
    <row r="1" spans="2:7" ht="13.4" customHeight="1" thickBot="1"/>
    <row r="2" spans="2:7" ht="14.5" customHeight="1">
      <c r="B2" s="35"/>
      <c r="C2" s="112" t="s">
        <v>24</v>
      </c>
      <c r="D2" s="115"/>
      <c r="E2" s="115"/>
      <c r="F2" s="36"/>
      <c r="G2" s="37"/>
    </row>
    <row r="3" spans="2:7" ht="14.5" customHeight="1">
      <c r="B3" s="38"/>
      <c r="C3" s="116"/>
      <c r="D3" s="116"/>
      <c r="E3" s="116"/>
      <c r="F3" s="39"/>
      <c r="G3" s="40"/>
    </row>
    <row r="4" spans="2:7" ht="16" customHeight="1">
      <c r="B4" s="38"/>
      <c r="C4" s="41"/>
      <c r="D4" s="41"/>
      <c r="E4" s="41"/>
      <c r="F4" s="39"/>
      <c r="G4" s="40"/>
    </row>
    <row r="5" spans="2:7" ht="15.65" customHeight="1">
      <c r="B5" s="38"/>
      <c r="C5" s="68"/>
      <c r="D5" s="69"/>
      <c r="E5" s="69"/>
      <c r="F5" s="39"/>
      <c r="G5" s="40"/>
    </row>
    <row r="6" spans="2:7" ht="6" customHeight="1">
      <c r="B6" s="38"/>
      <c r="C6" s="39"/>
      <c r="D6" s="39"/>
      <c r="E6" s="39"/>
      <c r="F6" s="39"/>
      <c r="G6" s="40"/>
    </row>
    <row r="7" spans="2:7">
      <c r="B7" s="38"/>
      <c r="C7" s="46" t="s">
        <v>25</v>
      </c>
      <c r="D7" s="48" t="s">
        <v>26</v>
      </c>
      <c r="E7" s="45" t="s">
        <v>11</v>
      </c>
      <c r="F7" s="39"/>
      <c r="G7" s="40"/>
    </row>
    <row r="8" spans="2:7">
      <c r="B8" s="38"/>
      <c r="C8" s="50" t="s">
        <v>27</v>
      </c>
      <c r="D8" s="52"/>
      <c r="E8" s="53">
        <f>D8</f>
        <v>0</v>
      </c>
      <c r="F8" s="39"/>
      <c r="G8" s="40"/>
    </row>
    <row r="9" spans="2:7">
      <c r="B9" s="38"/>
      <c r="C9" s="50" t="s">
        <v>28</v>
      </c>
      <c r="D9" s="52"/>
      <c r="E9" s="53">
        <f t="shared" ref="E9:E10" si="0">D9</f>
        <v>0</v>
      </c>
      <c r="F9" s="39"/>
      <c r="G9" s="40"/>
    </row>
    <row r="10" spans="2:7">
      <c r="B10" s="38"/>
      <c r="C10" s="50" t="s">
        <v>29</v>
      </c>
      <c r="D10" s="52"/>
      <c r="E10" s="53">
        <f t="shared" si="0"/>
        <v>0</v>
      </c>
      <c r="F10" s="39"/>
      <c r="G10" s="40"/>
    </row>
    <row r="11" spans="2:7" ht="15" thickBot="1">
      <c r="B11" s="38"/>
      <c r="C11" s="39"/>
      <c r="D11" s="61"/>
      <c r="E11" s="62"/>
      <c r="F11" s="39"/>
      <c r="G11" s="40"/>
    </row>
    <row r="12" spans="2:7" ht="15" thickBot="1">
      <c r="B12" s="38"/>
      <c r="C12" s="63"/>
      <c r="D12" s="79" t="s">
        <v>30</v>
      </c>
      <c r="E12" s="78">
        <f>SUM(E8:E10)</f>
        <v>0</v>
      </c>
      <c r="F12" s="39"/>
      <c r="G12" s="40"/>
    </row>
    <row r="13" spans="2:7" ht="15" thickBot="1">
      <c r="B13" s="70"/>
      <c r="C13" s="71"/>
      <c r="D13" s="71"/>
      <c r="E13" s="71"/>
      <c r="F13" s="71"/>
      <c r="G13" s="72"/>
    </row>
  </sheetData>
  <mergeCells count="1">
    <mergeCell ref="C2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F5C6-4944-4D2D-BA7B-CA25576FD213}">
  <sheetPr codeName="Blad3"/>
  <dimension ref="B1:S75"/>
  <sheetViews>
    <sheetView tabSelected="1" topLeftCell="A14" zoomScale="80" zoomScaleNormal="80" workbookViewId="0">
      <selection activeCell="L33" sqref="L33"/>
    </sheetView>
  </sheetViews>
  <sheetFormatPr defaultColWidth="8.54296875" defaultRowHeight="14"/>
  <cols>
    <col min="1" max="1" width="3.54296875" style="6" customWidth="1"/>
    <col min="2" max="2" width="4.1796875" style="6" customWidth="1"/>
    <col min="3" max="3" width="22.26953125" style="6" customWidth="1"/>
    <col min="4" max="4" width="108.1796875" style="6" customWidth="1"/>
    <col min="5" max="5" width="60" style="6" bestFit="1" customWidth="1"/>
    <col min="6" max="6" width="20.54296875" style="6" bestFit="1" customWidth="1"/>
    <col min="7" max="7" width="20.54296875" style="6" customWidth="1"/>
    <col min="8" max="8" width="18.1796875" style="6" bestFit="1" customWidth="1"/>
    <col min="9" max="9" width="11.54296875" style="6" customWidth="1"/>
    <col min="10" max="11" width="16.7265625" style="6" bestFit="1" customWidth="1"/>
    <col min="12" max="12" width="14.81640625" style="6" customWidth="1"/>
    <col min="13" max="13" width="4.81640625" style="6" customWidth="1"/>
    <col min="14" max="14" width="8.54296875" style="6" customWidth="1"/>
    <col min="15" max="15" width="7.453125" style="6" customWidth="1"/>
    <col min="16" max="16" width="9.1796875" style="6" customWidth="1"/>
    <col min="17" max="17" width="7.54296875" style="6" customWidth="1"/>
    <col min="18" max="16384" width="8.54296875" style="6"/>
  </cols>
  <sheetData>
    <row r="1" spans="2:19" ht="14.5" thickBot="1"/>
    <row r="2" spans="2:19" ht="29.15" customHeight="1">
      <c r="B2" s="20"/>
      <c r="C2" s="12"/>
      <c r="D2" s="12"/>
      <c r="E2" s="117" t="s">
        <v>31</v>
      </c>
      <c r="F2" s="117"/>
      <c r="G2" s="117"/>
      <c r="H2" s="117"/>
      <c r="I2" s="12"/>
      <c r="J2" s="12"/>
      <c r="K2" s="12"/>
      <c r="L2" s="12"/>
      <c r="M2" s="21"/>
    </row>
    <row r="3" spans="2:19" ht="14.5" thickBot="1">
      <c r="B3" s="22"/>
      <c r="C3" s="15"/>
      <c r="D3" s="15"/>
      <c r="E3" s="118"/>
      <c r="F3" s="118"/>
      <c r="G3" s="118"/>
      <c r="H3" s="118"/>
      <c r="I3" s="15"/>
      <c r="J3" s="15"/>
      <c r="K3" s="15"/>
      <c r="L3" s="15"/>
      <c r="M3" s="23"/>
    </row>
    <row r="4" spans="2:19" ht="17.149999999999999" customHeight="1" thickBot="1">
      <c r="B4" s="22"/>
      <c r="C4" s="15"/>
      <c r="D4" s="119"/>
      <c r="E4" s="119"/>
      <c r="F4" s="42" t="s">
        <v>32</v>
      </c>
      <c r="G4" s="14"/>
      <c r="H4" s="14"/>
      <c r="I4" s="99">
        <v>48</v>
      </c>
      <c r="J4" s="77"/>
      <c r="K4" s="14"/>
      <c r="L4" s="14"/>
      <c r="M4" s="16"/>
    </row>
    <row r="5" spans="2:19">
      <c r="B5" s="22"/>
      <c r="C5" s="15"/>
      <c r="D5" s="87"/>
      <c r="E5" s="25"/>
      <c r="F5" s="14"/>
      <c r="G5" s="14"/>
      <c r="H5" s="14"/>
      <c r="I5" s="14"/>
      <c r="J5" s="14"/>
      <c r="K5" s="14"/>
      <c r="L5" s="14"/>
      <c r="M5" s="16"/>
    </row>
    <row r="6" spans="2:19" ht="14.5" customHeight="1">
      <c r="B6" s="22"/>
      <c r="C6" s="15"/>
      <c r="D6" s="120"/>
      <c r="E6" s="120"/>
      <c r="F6" s="14"/>
      <c r="G6" s="14"/>
      <c r="H6" s="14"/>
      <c r="I6" s="15"/>
      <c r="J6" s="15"/>
      <c r="K6" s="15"/>
      <c r="L6" s="14"/>
      <c r="M6" s="16"/>
    </row>
    <row r="7" spans="2:19" ht="14.9" customHeight="1">
      <c r="B7" s="22"/>
      <c r="C7" s="126" t="s">
        <v>33</v>
      </c>
      <c r="D7" s="126"/>
      <c r="E7" s="126"/>
      <c r="F7" s="126"/>
      <c r="G7" s="126"/>
      <c r="H7" s="127"/>
      <c r="I7" s="123" t="s">
        <v>34</v>
      </c>
      <c r="J7" s="123"/>
      <c r="K7" s="123"/>
      <c r="L7" s="9" t="s">
        <v>35</v>
      </c>
      <c r="M7" s="24"/>
      <c r="N7" s="2"/>
      <c r="O7" s="2"/>
      <c r="P7" s="1"/>
      <c r="Q7" s="1"/>
      <c r="R7" s="1"/>
      <c r="S7" s="1"/>
    </row>
    <row r="8" spans="2:19" ht="46.4" customHeight="1">
      <c r="B8" s="22"/>
      <c r="C8" s="88" t="s">
        <v>196</v>
      </c>
      <c r="D8" s="88" t="s">
        <v>36</v>
      </c>
      <c r="E8" s="89" t="s">
        <v>37</v>
      </c>
      <c r="F8" s="89" t="s">
        <v>170</v>
      </c>
      <c r="G8" s="90" t="s">
        <v>171</v>
      </c>
      <c r="H8" s="90" t="s">
        <v>38</v>
      </c>
      <c r="I8" s="5" t="s">
        <v>39</v>
      </c>
      <c r="J8" s="4" t="s">
        <v>180</v>
      </c>
      <c r="K8" s="4" t="s">
        <v>181</v>
      </c>
      <c r="L8" s="76" t="s">
        <v>164</v>
      </c>
      <c r="M8" s="24"/>
      <c r="R8" s="1"/>
      <c r="S8" s="1"/>
    </row>
    <row r="9" spans="2:19" ht="14.5">
      <c r="B9" s="22"/>
      <c r="C9" s="104" t="s">
        <v>172</v>
      </c>
      <c r="D9" s="110" t="s">
        <v>190</v>
      </c>
      <c r="E9" s="91" t="s">
        <v>40</v>
      </c>
      <c r="F9" s="91" t="s">
        <v>41</v>
      </c>
      <c r="G9" s="91" t="s">
        <v>173</v>
      </c>
      <c r="H9" s="91" t="s">
        <v>42</v>
      </c>
      <c r="I9" s="31">
        <v>0</v>
      </c>
      <c r="J9" s="32">
        <v>0</v>
      </c>
      <c r="K9" s="32">
        <v>0</v>
      </c>
      <c r="L9" s="30">
        <f>I9+((J9+K9)/2)*$I$4</f>
        <v>0</v>
      </c>
      <c r="M9" s="24"/>
      <c r="N9" s="107"/>
      <c r="R9" s="1"/>
      <c r="S9" s="1"/>
    </row>
    <row r="10" spans="2:19" ht="14.5">
      <c r="B10" s="22"/>
      <c r="C10" s="104" t="s">
        <v>172</v>
      </c>
      <c r="D10" s="91" t="s">
        <v>43</v>
      </c>
      <c r="E10" s="91" t="s">
        <v>44</v>
      </c>
      <c r="F10" s="91" t="s">
        <v>45</v>
      </c>
      <c r="G10" s="91" t="s">
        <v>174</v>
      </c>
      <c r="H10" s="91" t="s">
        <v>42</v>
      </c>
      <c r="I10" s="33">
        <v>0</v>
      </c>
      <c r="J10" s="34">
        <v>0</v>
      </c>
      <c r="K10" s="34">
        <v>0</v>
      </c>
      <c r="L10" s="30">
        <f t="shared" ref="L10:L13" si="0">I10+((J10+K10)/2)*$I$4</f>
        <v>0</v>
      </c>
      <c r="M10" s="24"/>
      <c r="R10" s="1"/>
      <c r="S10" s="1"/>
    </row>
    <row r="11" spans="2:19" ht="14.5">
      <c r="B11" s="22"/>
      <c r="C11" s="104" t="s">
        <v>172</v>
      </c>
      <c r="D11" s="91" t="s">
        <v>46</v>
      </c>
      <c r="E11" s="91" t="s">
        <v>44</v>
      </c>
      <c r="F11" s="91" t="s">
        <v>47</v>
      </c>
      <c r="G11" s="91" t="s">
        <v>175</v>
      </c>
      <c r="H11" s="91" t="s">
        <v>42</v>
      </c>
      <c r="I11" s="33">
        <v>0</v>
      </c>
      <c r="J11" s="34">
        <v>0</v>
      </c>
      <c r="K11" s="34">
        <v>0</v>
      </c>
      <c r="L11" s="30">
        <f t="shared" si="0"/>
        <v>0</v>
      </c>
      <c r="M11" s="24"/>
      <c r="R11" s="1"/>
      <c r="S11" s="1"/>
    </row>
    <row r="12" spans="2:19" ht="14.5">
      <c r="B12" s="22"/>
      <c r="C12" s="104" t="s">
        <v>172</v>
      </c>
      <c r="D12" s="91" t="s">
        <v>48</v>
      </c>
      <c r="E12" s="91" t="s">
        <v>44</v>
      </c>
      <c r="F12" s="91" t="s">
        <v>41</v>
      </c>
      <c r="G12" s="91" t="s">
        <v>173</v>
      </c>
      <c r="H12" s="91" t="s">
        <v>42</v>
      </c>
      <c r="I12" s="33">
        <v>0</v>
      </c>
      <c r="J12" s="34">
        <v>0</v>
      </c>
      <c r="K12" s="34">
        <v>0</v>
      </c>
      <c r="L12" s="30">
        <f t="shared" si="0"/>
        <v>0</v>
      </c>
      <c r="M12" s="24"/>
      <c r="R12" s="1"/>
      <c r="S12" s="1"/>
    </row>
    <row r="13" spans="2:19" ht="14.5">
      <c r="B13" s="22"/>
      <c r="C13" s="104" t="s">
        <v>172</v>
      </c>
      <c r="D13" s="91" t="s">
        <v>50</v>
      </c>
      <c r="E13" s="91" t="s">
        <v>40</v>
      </c>
      <c r="F13" s="91" t="s">
        <v>41</v>
      </c>
      <c r="G13" s="91" t="s">
        <v>173</v>
      </c>
      <c r="H13" s="91" t="s">
        <v>49</v>
      </c>
      <c r="I13" s="33">
        <v>0</v>
      </c>
      <c r="J13" s="34">
        <v>0</v>
      </c>
      <c r="K13" s="34">
        <v>0</v>
      </c>
      <c r="L13" s="30">
        <f t="shared" si="0"/>
        <v>0</v>
      </c>
      <c r="M13" s="24"/>
      <c r="R13" s="1"/>
      <c r="S13" s="1"/>
    </row>
    <row r="14" spans="2:19" ht="14.5">
      <c r="B14" s="22"/>
      <c r="C14" s="108" t="s">
        <v>183</v>
      </c>
      <c r="D14" s="91" t="s">
        <v>51</v>
      </c>
      <c r="E14" s="91" t="s">
        <v>52</v>
      </c>
      <c r="F14" s="91" t="s">
        <v>53</v>
      </c>
      <c r="G14" s="106" t="s">
        <v>182</v>
      </c>
      <c r="H14" s="91" t="s">
        <v>54</v>
      </c>
      <c r="I14" s="33">
        <v>0</v>
      </c>
      <c r="J14" s="34">
        <v>0</v>
      </c>
      <c r="K14" s="105"/>
      <c r="L14" s="30">
        <f>I14+(J14*$I$4)</f>
        <v>0</v>
      </c>
      <c r="M14" s="24"/>
      <c r="R14" s="1"/>
      <c r="S14" s="1"/>
    </row>
    <row r="15" spans="2:19" ht="14.5">
      <c r="B15" s="22"/>
      <c r="C15" s="108" t="s">
        <v>183</v>
      </c>
      <c r="D15" s="91" t="s">
        <v>55</v>
      </c>
      <c r="E15" s="91" t="s">
        <v>52</v>
      </c>
      <c r="F15" s="91" t="s">
        <v>53</v>
      </c>
      <c r="G15" s="106" t="s">
        <v>182</v>
      </c>
      <c r="H15" s="91" t="s">
        <v>54</v>
      </c>
      <c r="I15" s="33">
        <v>0</v>
      </c>
      <c r="J15" s="34">
        <v>0</v>
      </c>
      <c r="K15" s="105"/>
      <c r="L15" s="30">
        <f t="shared" ref="L15:L20" si="1">I15+(J15*$I$4)</f>
        <v>0</v>
      </c>
      <c r="M15" s="24"/>
      <c r="R15" s="1"/>
      <c r="S15" s="1"/>
    </row>
    <row r="16" spans="2:19" ht="14.5">
      <c r="B16" s="22"/>
      <c r="C16" s="108" t="s">
        <v>183</v>
      </c>
      <c r="D16" s="91" t="s">
        <v>56</v>
      </c>
      <c r="E16" s="93" t="s">
        <v>57</v>
      </c>
      <c r="F16" s="91" t="s">
        <v>58</v>
      </c>
      <c r="G16" s="106" t="s">
        <v>182</v>
      </c>
      <c r="H16" s="91"/>
      <c r="I16" s="33">
        <v>0</v>
      </c>
      <c r="J16" s="34">
        <v>0</v>
      </c>
      <c r="K16" s="105"/>
      <c r="L16" s="30">
        <f t="shared" si="1"/>
        <v>0</v>
      </c>
      <c r="M16" s="24"/>
      <c r="R16" s="1"/>
      <c r="S16" s="1"/>
    </row>
    <row r="17" spans="2:19" ht="14.5">
      <c r="B17" s="22"/>
      <c r="C17" s="108" t="s">
        <v>183</v>
      </c>
      <c r="D17" s="91" t="s">
        <v>59</v>
      </c>
      <c r="E17" s="93" t="s">
        <v>57</v>
      </c>
      <c r="F17" s="91" t="s">
        <v>58</v>
      </c>
      <c r="G17" s="106" t="s">
        <v>182</v>
      </c>
      <c r="H17" s="91"/>
      <c r="I17" s="33">
        <v>0</v>
      </c>
      <c r="J17" s="34">
        <v>0</v>
      </c>
      <c r="K17" s="105"/>
      <c r="L17" s="30">
        <f t="shared" si="1"/>
        <v>0</v>
      </c>
      <c r="M17" s="24"/>
      <c r="R17" s="1"/>
      <c r="S17" s="1"/>
    </row>
    <row r="18" spans="2:19" ht="14.5">
      <c r="B18" s="22"/>
      <c r="C18" s="108" t="s">
        <v>183</v>
      </c>
      <c r="D18" s="91" t="s">
        <v>60</v>
      </c>
      <c r="E18" s="91" t="s">
        <v>52</v>
      </c>
      <c r="F18" s="91" t="s">
        <v>61</v>
      </c>
      <c r="G18" s="106" t="s">
        <v>182</v>
      </c>
      <c r="H18" s="91" t="s">
        <v>54</v>
      </c>
      <c r="I18" s="33">
        <v>0</v>
      </c>
      <c r="J18" s="34">
        <v>0</v>
      </c>
      <c r="K18" s="105"/>
      <c r="L18" s="30">
        <f t="shared" si="1"/>
        <v>0</v>
      </c>
      <c r="M18" s="24"/>
      <c r="R18" s="1"/>
      <c r="S18" s="1"/>
    </row>
    <row r="19" spans="2:19" ht="14.5">
      <c r="B19" s="22"/>
      <c r="C19" s="108" t="s">
        <v>183</v>
      </c>
      <c r="D19" s="91" t="s">
        <v>62</v>
      </c>
      <c r="E19" s="91" t="s">
        <v>52</v>
      </c>
      <c r="F19" s="91" t="s">
        <v>61</v>
      </c>
      <c r="G19" s="106" t="s">
        <v>182</v>
      </c>
      <c r="H19" s="91" t="s">
        <v>54</v>
      </c>
      <c r="I19" s="33">
        <v>0</v>
      </c>
      <c r="J19" s="34">
        <v>0</v>
      </c>
      <c r="K19" s="105"/>
      <c r="L19" s="30">
        <f t="shared" si="1"/>
        <v>0</v>
      </c>
      <c r="M19" s="24"/>
      <c r="R19" s="1"/>
      <c r="S19" s="1"/>
    </row>
    <row r="20" spans="2:19" ht="14.5">
      <c r="B20" s="22"/>
      <c r="C20" s="108" t="s">
        <v>183</v>
      </c>
      <c r="D20" s="91" t="s">
        <v>63</v>
      </c>
      <c r="E20" s="91" t="s">
        <v>64</v>
      </c>
      <c r="F20" s="91" t="s">
        <v>65</v>
      </c>
      <c r="G20" s="106" t="s">
        <v>182</v>
      </c>
      <c r="H20" s="91" t="s">
        <v>54</v>
      </c>
      <c r="I20" s="33">
        <v>0</v>
      </c>
      <c r="J20" s="34">
        <v>0</v>
      </c>
      <c r="K20" s="105"/>
      <c r="L20" s="30">
        <f t="shared" si="1"/>
        <v>0</v>
      </c>
      <c r="M20" s="24"/>
      <c r="R20" s="1"/>
      <c r="S20" s="1"/>
    </row>
    <row r="21" spans="2:19" ht="14.5">
      <c r="B21" s="22"/>
      <c r="C21" s="104" t="s">
        <v>172</v>
      </c>
      <c r="D21" s="91" t="s">
        <v>66</v>
      </c>
      <c r="E21" s="91" t="s">
        <v>40</v>
      </c>
      <c r="F21" s="91" t="s">
        <v>67</v>
      </c>
      <c r="G21" s="91" t="s">
        <v>173</v>
      </c>
      <c r="H21" s="91" t="s">
        <v>42</v>
      </c>
      <c r="I21" s="33">
        <v>0</v>
      </c>
      <c r="J21" s="34">
        <v>0</v>
      </c>
      <c r="K21" s="34">
        <v>0</v>
      </c>
      <c r="L21" s="30">
        <f>I21+((J21+K21)/2)*$I$4</f>
        <v>0</v>
      </c>
      <c r="M21" s="24"/>
      <c r="R21" s="1"/>
      <c r="S21" s="1"/>
    </row>
    <row r="22" spans="2:19" ht="14.5">
      <c r="B22" s="22"/>
      <c r="C22" s="104" t="s">
        <v>172</v>
      </c>
      <c r="D22" s="91" t="s">
        <v>68</v>
      </c>
      <c r="E22" s="91" t="s">
        <v>40</v>
      </c>
      <c r="F22" s="91" t="s">
        <v>67</v>
      </c>
      <c r="G22" s="91" t="s">
        <v>173</v>
      </c>
      <c r="H22" s="91" t="s">
        <v>42</v>
      </c>
      <c r="I22" s="33">
        <v>0</v>
      </c>
      <c r="J22" s="34">
        <v>0</v>
      </c>
      <c r="K22" s="34">
        <v>0</v>
      </c>
      <c r="L22" s="30">
        <f t="shared" ref="L22:L68" si="2">I22+((J22+K22)/2)*$I$4</f>
        <v>0</v>
      </c>
      <c r="M22" s="24"/>
      <c r="R22" s="1"/>
      <c r="S22" s="1"/>
    </row>
    <row r="23" spans="2:19" ht="14.5">
      <c r="B23" s="22"/>
      <c r="C23" s="104" t="s">
        <v>172</v>
      </c>
      <c r="D23" s="91" t="s">
        <v>69</v>
      </c>
      <c r="E23" s="91" t="s">
        <v>40</v>
      </c>
      <c r="F23" s="91" t="s">
        <v>67</v>
      </c>
      <c r="G23" s="91" t="s">
        <v>173</v>
      </c>
      <c r="H23" s="91" t="s">
        <v>42</v>
      </c>
      <c r="I23" s="33">
        <v>0</v>
      </c>
      <c r="J23" s="34">
        <v>0</v>
      </c>
      <c r="K23" s="34">
        <v>0</v>
      </c>
      <c r="L23" s="30">
        <f t="shared" si="2"/>
        <v>0</v>
      </c>
      <c r="M23" s="24"/>
      <c r="R23" s="1"/>
      <c r="S23" s="1"/>
    </row>
    <row r="24" spans="2:19" ht="14.5">
      <c r="B24" s="22"/>
      <c r="C24" s="104" t="s">
        <v>172</v>
      </c>
      <c r="D24" s="91" t="s">
        <v>70</v>
      </c>
      <c r="E24" s="91" t="s">
        <v>40</v>
      </c>
      <c r="F24" s="91" t="s">
        <v>67</v>
      </c>
      <c r="G24" s="91" t="s">
        <v>173</v>
      </c>
      <c r="H24" s="91" t="s">
        <v>42</v>
      </c>
      <c r="I24" s="33">
        <v>0</v>
      </c>
      <c r="J24" s="34">
        <v>0</v>
      </c>
      <c r="K24" s="34">
        <v>0</v>
      </c>
      <c r="L24" s="30">
        <f t="shared" si="2"/>
        <v>0</v>
      </c>
      <c r="M24" s="24"/>
      <c r="R24" s="1"/>
      <c r="S24" s="1"/>
    </row>
    <row r="25" spans="2:19" ht="14.5">
      <c r="B25" s="22"/>
      <c r="C25" s="104" t="s">
        <v>172</v>
      </c>
      <c r="D25" s="91" t="s">
        <v>71</v>
      </c>
      <c r="E25" s="91" t="s">
        <v>40</v>
      </c>
      <c r="F25" s="91" t="s">
        <v>67</v>
      </c>
      <c r="G25" s="91" t="s">
        <v>173</v>
      </c>
      <c r="H25" s="91" t="s">
        <v>42</v>
      </c>
      <c r="I25" s="33">
        <v>0</v>
      </c>
      <c r="J25" s="34">
        <v>0</v>
      </c>
      <c r="K25" s="34">
        <v>0</v>
      </c>
      <c r="L25" s="30">
        <f t="shared" si="2"/>
        <v>0</v>
      </c>
      <c r="M25" s="24"/>
      <c r="R25" s="1"/>
      <c r="S25" s="1"/>
    </row>
    <row r="26" spans="2:19" ht="14.5">
      <c r="B26" s="22"/>
      <c r="C26" s="108" t="s">
        <v>183</v>
      </c>
      <c r="D26" s="91" t="s">
        <v>72</v>
      </c>
      <c r="E26" s="92" t="s">
        <v>73</v>
      </c>
      <c r="F26" s="91" t="s">
        <v>74</v>
      </c>
      <c r="G26" s="106" t="s">
        <v>182</v>
      </c>
      <c r="H26" s="91"/>
      <c r="I26" s="33">
        <v>0</v>
      </c>
      <c r="J26" s="34">
        <v>0</v>
      </c>
      <c r="K26" s="105"/>
      <c r="L26" s="30">
        <f t="shared" ref="L26:L44" si="3">I26+(J26*$I$4)</f>
        <v>0</v>
      </c>
      <c r="M26" s="24"/>
      <c r="R26" s="1"/>
      <c r="S26" s="1"/>
    </row>
    <row r="27" spans="2:19" ht="14.5">
      <c r="B27" s="22"/>
      <c r="C27" s="108" t="s">
        <v>183</v>
      </c>
      <c r="D27" s="91" t="s">
        <v>75</v>
      </c>
      <c r="E27" s="92" t="s">
        <v>73</v>
      </c>
      <c r="F27" s="91" t="s">
        <v>74</v>
      </c>
      <c r="G27" s="106" t="s">
        <v>182</v>
      </c>
      <c r="H27" s="91"/>
      <c r="I27" s="33">
        <v>0</v>
      </c>
      <c r="J27" s="34">
        <v>0</v>
      </c>
      <c r="K27" s="105"/>
      <c r="L27" s="30">
        <f t="shared" si="3"/>
        <v>0</v>
      </c>
      <c r="M27" s="24"/>
      <c r="N27" s="2"/>
      <c r="O27" s="2"/>
      <c r="P27" s="1"/>
      <c r="Q27" s="1"/>
      <c r="R27" s="1"/>
      <c r="S27" s="1"/>
    </row>
    <row r="28" spans="2:19" ht="14.5">
      <c r="B28" s="22"/>
      <c r="C28" s="104" t="s">
        <v>172</v>
      </c>
      <c r="D28" s="91" t="s">
        <v>76</v>
      </c>
      <c r="E28" s="91" t="s">
        <v>40</v>
      </c>
      <c r="F28" s="91" t="s">
        <v>67</v>
      </c>
      <c r="G28" s="91" t="s">
        <v>173</v>
      </c>
      <c r="H28" s="91" t="s">
        <v>42</v>
      </c>
      <c r="I28" s="33">
        <v>0</v>
      </c>
      <c r="J28" s="34">
        <v>0</v>
      </c>
      <c r="K28" s="34">
        <v>0</v>
      </c>
      <c r="L28" s="30">
        <f t="shared" si="2"/>
        <v>0</v>
      </c>
      <c r="M28" s="24"/>
      <c r="N28" s="2"/>
      <c r="O28" s="2"/>
      <c r="P28" s="1"/>
      <c r="Q28" s="1"/>
      <c r="R28" s="1"/>
      <c r="S28" s="1"/>
    </row>
    <row r="29" spans="2:19" ht="14.5">
      <c r="B29" s="22"/>
      <c r="C29" s="108" t="s">
        <v>183</v>
      </c>
      <c r="D29" s="91" t="s">
        <v>77</v>
      </c>
      <c r="E29" s="92" t="s">
        <v>78</v>
      </c>
      <c r="F29" s="91" t="s">
        <v>74</v>
      </c>
      <c r="G29" s="106" t="s">
        <v>182</v>
      </c>
      <c r="H29" s="91"/>
      <c r="I29" s="33">
        <v>0</v>
      </c>
      <c r="J29" s="34">
        <v>0</v>
      </c>
      <c r="K29" s="105"/>
      <c r="L29" s="30">
        <f t="shared" si="3"/>
        <v>0</v>
      </c>
      <c r="M29" s="24"/>
      <c r="N29" s="2"/>
      <c r="O29" s="2"/>
      <c r="P29" s="1"/>
      <c r="Q29" s="1"/>
      <c r="R29" s="1"/>
      <c r="S29" s="1"/>
    </row>
    <row r="30" spans="2:19" ht="14.5">
      <c r="B30" s="22"/>
      <c r="C30" s="108" t="s">
        <v>183</v>
      </c>
      <c r="D30" s="91" t="s">
        <v>79</v>
      </c>
      <c r="E30" s="92" t="s">
        <v>73</v>
      </c>
      <c r="F30" s="91" t="s">
        <v>74</v>
      </c>
      <c r="G30" s="106" t="s">
        <v>182</v>
      </c>
      <c r="H30" s="91"/>
      <c r="I30" s="33">
        <v>0</v>
      </c>
      <c r="J30" s="34">
        <v>0</v>
      </c>
      <c r="K30" s="105"/>
      <c r="L30" s="30">
        <f t="shared" si="3"/>
        <v>0</v>
      </c>
      <c r="M30" s="24"/>
      <c r="N30" s="2"/>
      <c r="O30" s="2"/>
      <c r="P30" s="1"/>
      <c r="Q30" s="1"/>
      <c r="R30" s="1"/>
      <c r="S30" s="1"/>
    </row>
    <row r="31" spans="2:19" ht="15.65" customHeight="1">
      <c r="B31" s="22"/>
      <c r="C31" s="108" t="s">
        <v>183</v>
      </c>
      <c r="D31" s="91" t="s">
        <v>80</v>
      </c>
      <c r="E31" s="92" t="s">
        <v>81</v>
      </c>
      <c r="F31" s="91" t="s">
        <v>82</v>
      </c>
      <c r="G31" s="106" t="s">
        <v>182</v>
      </c>
      <c r="H31" s="91"/>
      <c r="I31" s="33">
        <v>0</v>
      </c>
      <c r="J31" s="34">
        <v>0</v>
      </c>
      <c r="K31" s="105"/>
      <c r="L31" s="30">
        <f t="shared" si="3"/>
        <v>0</v>
      </c>
      <c r="M31" s="24"/>
      <c r="N31" s="2"/>
      <c r="O31" s="10"/>
      <c r="P31" s="1"/>
      <c r="Q31" s="1"/>
      <c r="R31" s="1"/>
      <c r="S31" s="1"/>
    </row>
    <row r="32" spans="2:19" ht="15.65" customHeight="1">
      <c r="B32" s="22"/>
      <c r="C32" s="104" t="s">
        <v>172</v>
      </c>
      <c r="D32" s="91" t="s">
        <v>194</v>
      </c>
      <c r="E32" s="91" t="s">
        <v>40</v>
      </c>
      <c r="F32" s="91" t="s">
        <v>67</v>
      </c>
      <c r="G32" s="91" t="s">
        <v>173</v>
      </c>
      <c r="H32" s="91" t="s">
        <v>42</v>
      </c>
      <c r="I32" s="33">
        <v>0</v>
      </c>
      <c r="J32" s="33">
        <v>0</v>
      </c>
      <c r="K32" s="105"/>
      <c r="L32" s="30">
        <f t="shared" si="3"/>
        <v>0</v>
      </c>
      <c r="M32" s="24"/>
      <c r="N32" s="2"/>
      <c r="O32" s="10"/>
      <c r="P32" s="1"/>
      <c r="Q32" s="1"/>
      <c r="R32" s="1"/>
      <c r="S32" s="1"/>
    </row>
    <row r="33" spans="2:19" ht="14.5">
      <c r="B33" s="22"/>
      <c r="C33" s="108" t="s">
        <v>183</v>
      </c>
      <c r="D33" s="91" t="s">
        <v>83</v>
      </c>
      <c r="E33" s="91" t="s">
        <v>84</v>
      </c>
      <c r="F33" s="91" t="s">
        <v>85</v>
      </c>
      <c r="G33" s="106" t="s">
        <v>182</v>
      </c>
      <c r="H33" s="91"/>
      <c r="I33" s="33">
        <v>0</v>
      </c>
      <c r="J33" s="34">
        <v>0</v>
      </c>
      <c r="K33" s="105"/>
      <c r="L33" s="30">
        <f t="shared" si="3"/>
        <v>0</v>
      </c>
      <c r="M33" s="24"/>
      <c r="N33" s="2"/>
      <c r="O33" s="2"/>
      <c r="P33" s="1"/>
      <c r="Q33" s="1"/>
      <c r="R33" s="1"/>
      <c r="S33" s="1"/>
    </row>
    <row r="34" spans="2:19" ht="14.5">
      <c r="B34" s="22"/>
      <c r="C34" s="104" t="s">
        <v>172</v>
      </c>
      <c r="D34" s="91" t="s">
        <v>191</v>
      </c>
      <c r="E34" s="91" t="s">
        <v>40</v>
      </c>
      <c r="F34" s="91" t="s">
        <v>67</v>
      </c>
      <c r="G34" s="91" t="s">
        <v>173</v>
      </c>
      <c r="H34" s="91" t="s">
        <v>42</v>
      </c>
      <c r="I34" s="33">
        <v>0</v>
      </c>
      <c r="J34" s="33">
        <v>0</v>
      </c>
      <c r="K34" s="105"/>
      <c r="L34" s="30">
        <f t="shared" si="3"/>
        <v>0</v>
      </c>
      <c r="M34" s="24"/>
      <c r="N34" s="2"/>
      <c r="O34" s="2"/>
      <c r="P34" s="1"/>
      <c r="Q34" s="1"/>
      <c r="R34" s="1"/>
      <c r="S34" s="1"/>
    </row>
    <row r="35" spans="2:19" ht="14.5">
      <c r="B35" s="22"/>
      <c r="C35" s="104" t="s">
        <v>172</v>
      </c>
      <c r="D35" s="91" t="s">
        <v>193</v>
      </c>
      <c r="E35" s="91" t="s">
        <v>40</v>
      </c>
      <c r="F35" s="91" t="s">
        <v>67</v>
      </c>
      <c r="G35" s="91" t="s">
        <v>173</v>
      </c>
      <c r="H35" s="91" t="s">
        <v>42</v>
      </c>
      <c r="I35" s="33">
        <v>0</v>
      </c>
      <c r="J35" s="33">
        <v>0</v>
      </c>
      <c r="K35" s="105"/>
      <c r="L35" s="30">
        <f t="shared" si="3"/>
        <v>0</v>
      </c>
      <c r="M35" s="24"/>
      <c r="N35" s="2"/>
      <c r="O35" s="2"/>
      <c r="P35" s="1"/>
      <c r="Q35" s="1"/>
      <c r="R35" s="1"/>
      <c r="S35" s="1"/>
    </row>
    <row r="36" spans="2:19" ht="14.5">
      <c r="B36" s="22"/>
      <c r="C36" s="108" t="s">
        <v>187</v>
      </c>
      <c r="D36" s="91" t="s">
        <v>86</v>
      </c>
      <c r="E36" s="91" t="s">
        <v>87</v>
      </c>
      <c r="F36" s="91" t="s">
        <v>186</v>
      </c>
      <c r="G36" s="91" t="s">
        <v>188</v>
      </c>
      <c r="H36" s="91" t="s">
        <v>42</v>
      </c>
      <c r="I36" s="33">
        <v>0</v>
      </c>
      <c r="J36" s="34">
        <v>0</v>
      </c>
      <c r="K36" s="34">
        <v>0</v>
      </c>
      <c r="L36" s="30">
        <f t="shared" si="2"/>
        <v>0</v>
      </c>
      <c r="M36" s="24"/>
      <c r="N36" s="2"/>
      <c r="O36" s="2"/>
      <c r="P36" s="1"/>
      <c r="Q36" s="1"/>
      <c r="R36" s="1"/>
      <c r="S36" s="1"/>
    </row>
    <row r="37" spans="2:19" ht="14.5">
      <c r="B37" s="22"/>
      <c r="C37" s="108" t="s">
        <v>187</v>
      </c>
      <c r="D37" s="91" t="s">
        <v>88</v>
      </c>
      <c r="E37" s="91" t="s">
        <v>40</v>
      </c>
      <c r="F37" s="91" t="s">
        <v>186</v>
      </c>
      <c r="G37" s="91" t="s">
        <v>188</v>
      </c>
      <c r="H37" s="91" t="s">
        <v>89</v>
      </c>
      <c r="I37" s="33">
        <v>0</v>
      </c>
      <c r="J37" s="34">
        <v>0</v>
      </c>
      <c r="K37" s="34">
        <v>0</v>
      </c>
      <c r="L37" s="30">
        <f t="shared" si="2"/>
        <v>0</v>
      </c>
      <c r="M37" s="24"/>
      <c r="N37" s="2"/>
      <c r="O37" s="2"/>
      <c r="P37" s="2"/>
      <c r="Q37" s="1"/>
      <c r="R37" s="1"/>
      <c r="S37" s="1"/>
    </row>
    <row r="38" spans="2:19" ht="14.5">
      <c r="B38" s="22"/>
      <c r="C38" s="104" t="s">
        <v>172</v>
      </c>
      <c r="D38" s="91" t="s">
        <v>90</v>
      </c>
      <c r="E38" s="91" t="s">
        <v>40</v>
      </c>
      <c r="F38" s="91" t="s">
        <v>91</v>
      </c>
      <c r="G38" s="91" t="s">
        <v>173</v>
      </c>
      <c r="H38" s="91" t="s">
        <v>42</v>
      </c>
      <c r="I38" s="33">
        <v>0</v>
      </c>
      <c r="J38" s="34">
        <v>0</v>
      </c>
      <c r="K38" s="105"/>
      <c r="L38" s="30">
        <f t="shared" si="3"/>
        <v>0</v>
      </c>
      <c r="M38" s="24"/>
      <c r="N38" s="2"/>
      <c r="O38" s="2"/>
      <c r="P38" s="1"/>
      <c r="Q38" s="1"/>
      <c r="R38" s="1"/>
      <c r="S38" s="1"/>
    </row>
    <row r="39" spans="2:19" ht="14.5">
      <c r="B39" s="22"/>
      <c r="C39" s="104" t="s">
        <v>172</v>
      </c>
      <c r="D39" s="91" t="s">
        <v>192</v>
      </c>
      <c r="E39" s="91" t="s">
        <v>40</v>
      </c>
      <c r="F39" s="91" t="s">
        <v>91</v>
      </c>
      <c r="G39" s="91" t="s">
        <v>173</v>
      </c>
      <c r="H39" s="91" t="s">
        <v>42</v>
      </c>
      <c r="I39" s="33">
        <v>0</v>
      </c>
      <c r="J39" s="34">
        <v>0</v>
      </c>
      <c r="K39" s="105"/>
      <c r="L39" s="30">
        <f t="shared" si="3"/>
        <v>0</v>
      </c>
      <c r="M39" s="24"/>
      <c r="N39" s="2"/>
      <c r="O39" s="2"/>
      <c r="P39" s="1"/>
      <c r="Q39" s="1"/>
      <c r="R39" s="1"/>
      <c r="S39" s="1"/>
    </row>
    <row r="40" spans="2:19" ht="14.5">
      <c r="B40" s="22"/>
      <c r="C40" s="108" t="s">
        <v>183</v>
      </c>
      <c r="D40" s="91" t="s">
        <v>92</v>
      </c>
      <c r="E40" s="91" t="s">
        <v>84</v>
      </c>
      <c r="F40" s="91" t="s">
        <v>85</v>
      </c>
      <c r="G40" s="106" t="s">
        <v>182</v>
      </c>
      <c r="H40" s="91" t="s">
        <v>93</v>
      </c>
      <c r="I40" s="33">
        <v>0</v>
      </c>
      <c r="J40" s="34">
        <v>0</v>
      </c>
      <c r="K40" s="105"/>
      <c r="L40" s="30">
        <f t="shared" si="3"/>
        <v>0</v>
      </c>
      <c r="M40" s="24"/>
      <c r="N40" s="2"/>
      <c r="O40" s="2"/>
      <c r="P40" s="1"/>
      <c r="Q40" s="1"/>
      <c r="R40" s="1"/>
      <c r="S40" s="1"/>
    </row>
    <row r="41" spans="2:19" ht="14.5">
      <c r="B41" s="22"/>
      <c r="C41" s="108" t="s">
        <v>183</v>
      </c>
      <c r="D41" s="91" t="s">
        <v>94</v>
      </c>
      <c r="E41" s="91" t="s">
        <v>84</v>
      </c>
      <c r="F41" s="91" t="s">
        <v>85</v>
      </c>
      <c r="G41" s="106" t="s">
        <v>182</v>
      </c>
      <c r="H41" s="91" t="s">
        <v>93</v>
      </c>
      <c r="I41" s="33">
        <v>0</v>
      </c>
      <c r="J41" s="34">
        <v>0</v>
      </c>
      <c r="K41" s="105"/>
      <c r="L41" s="30">
        <f t="shared" si="3"/>
        <v>0</v>
      </c>
      <c r="M41" s="24"/>
      <c r="N41" s="2"/>
      <c r="O41" s="2"/>
      <c r="P41" s="1"/>
      <c r="Q41" s="1"/>
      <c r="R41" s="1"/>
      <c r="S41" s="1"/>
    </row>
    <row r="42" spans="2:19" ht="14.5">
      <c r="B42" s="22"/>
      <c r="C42" s="108" t="s">
        <v>183</v>
      </c>
      <c r="D42" s="91" t="s">
        <v>95</v>
      </c>
      <c r="E42" s="93" t="s">
        <v>73</v>
      </c>
      <c r="F42" s="91" t="s">
        <v>74</v>
      </c>
      <c r="G42" s="106" t="s">
        <v>182</v>
      </c>
      <c r="H42" s="91"/>
      <c r="I42" s="33">
        <v>0</v>
      </c>
      <c r="J42" s="34">
        <v>0</v>
      </c>
      <c r="K42" s="105"/>
      <c r="L42" s="30">
        <f t="shared" si="3"/>
        <v>0</v>
      </c>
      <c r="M42" s="24"/>
      <c r="N42" s="2"/>
      <c r="O42" s="2"/>
      <c r="P42" s="1"/>
      <c r="Q42" s="1"/>
      <c r="R42" s="1"/>
      <c r="S42" s="1"/>
    </row>
    <row r="43" spans="2:19" ht="14.5">
      <c r="B43" s="22"/>
      <c r="C43" s="108" t="s">
        <v>183</v>
      </c>
      <c r="D43" s="91" t="s">
        <v>96</v>
      </c>
      <c r="E43" s="93" t="s">
        <v>57</v>
      </c>
      <c r="F43" s="91" t="s">
        <v>74</v>
      </c>
      <c r="G43" s="106" t="s">
        <v>182</v>
      </c>
      <c r="H43" s="91"/>
      <c r="I43" s="33">
        <v>0</v>
      </c>
      <c r="J43" s="34">
        <v>0</v>
      </c>
      <c r="K43" s="105"/>
      <c r="L43" s="30">
        <f t="shared" si="3"/>
        <v>0</v>
      </c>
      <c r="M43" s="24"/>
      <c r="N43" s="2"/>
      <c r="O43" s="2"/>
      <c r="P43" s="1"/>
      <c r="Q43" s="1"/>
      <c r="R43" s="1"/>
      <c r="S43" s="1"/>
    </row>
    <row r="44" spans="2:19" ht="14.5">
      <c r="B44" s="22"/>
      <c r="C44" s="108" t="s">
        <v>183</v>
      </c>
      <c r="D44" s="91" t="s">
        <v>97</v>
      </c>
      <c r="E44" s="93" t="s">
        <v>57</v>
      </c>
      <c r="F44" s="91" t="s">
        <v>74</v>
      </c>
      <c r="G44" s="106" t="s">
        <v>182</v>
      </c>
      <c r="H44" s="91"/>
      <c r="I44" s="33">
        <v>0</v>
      </c>
      <c r="J44" s="34">
        <v>0</v>
      </c>
      <c r="K44" s="105"/>
      <c r="L44" s="30">
        <f t="shared" si="3"/>
        <v>0</v>
      </c>
      <c r="M44" s="24"/>
      <c r="N44" s="2"/>
      <c r="O44" s="2"/>
      <c r="P44" s="1"/>
      <c r="Q44" s="1"/>
      <c r="R44" s="1"/>
      <c r="S44" s="1"/>
    </row>
    <row r="45" spans="2:19" ht="14.5">
      <c r="B45" s="22"/>
      <c r="C45" s="104" t="s">
        <v>172</v>
      </c>
      <c r="D45" s="91" t="s">
        <v>98</v>
      </c>
      <c r="E45" s="91" t="s">
        <v>44</v>
      </c>
      <c r="F45" s="91" t="s">
        <v>99</v>
      </c>
      <c r="G45" s="91" t="s">
        <v>176</v>
      </c>
      <c r="H45" s="91" t="s">
        <v>42</v>
      </c>
      <c r="I45" s="33">
        <v>0</v>
      </c>
      <c r="J45" s="34">
        <v>0</v>
      </c>
      <c r="K45" s="34">
        <v>0</v>
      </c>
      <c r="L45" s="30">
        <f t="shared" si="2"/>
        <v>0</v>
      </c>
      <c r="M45" s="24"/>
      <c r="N45" s="2"/>
      <c r="O45" s="2"/>
      <c r="P45" s="1"/>
      <c r="Q45" s="1"/>
      <c r="R45" s="1"/>
      <c r="S45" s="1"/>
    </row>
    <row r="46" spans="2:19" ht="14.5">
      <c r="B46" s="22"/>
      <c r="C46" s="104" t="s">
        <v>172</v>
      </c>
      <c r="D46" s="91" t="s">
        <v>100</v>
      </c>
      <c r="E46" s="91" t="s">
        <v>44</v>
      </c>
      <c r="F46" s="91" t="s">
        <v>101</v>
      </c>
      <c r="G46" s="91" t="s">
        <v>177</v>
      </c>
      <c r="H46" s="91" t="s">
        <v>42</v>
      </c>
      <c r="I46" s="33">
        <v>0</v>
      </c>
      <c r="J46" s="34">
        <v>0</v>
      </c>
      <c r="K46" s="34">
        <v>0</v>
      </c>
      <c r="L46" s="30">
        <f t="shared" si="2"/>
        <v>0</v>
      </c>
      <c r="M46" s="24"/>
      <c r="N46" s="2"/>
      <c r="O46" s="2"/>
      <c r="P46" s="1"/>
      <c r="Q46" s="1"/>
      <c r="R46" s="1"/>
      <c r="S46" s="1"/>
    </row>
    <row r="47" spans="2:19" ht="14.5">
      <c r="B47" s="22"/>
      <c r="C47" s="104" t="s">
        <v>172</v>
      </c>
      <c r="D47" s="91" t="s">
        <v>102</v>
      </c>
      <c r="E47" s="91" t="s">
        <v>40</v>
      </c>
      <c r="F47" s="91" t="s">
        <v>67</v>
      </c>
      <c r="G47" s="91" t="s">
        <v>173</v>
      </c>
      <c r="H47" s="91" t="s">
        <v>42</v>
      </c>
      <c r="I47" s="33">
        <v>0</v>
      </c>
      <c r="J47" s="34">
        <v>0</v>
      </c>
      <c r="K47" s="34">
        <v>0</v>
      </c>
      <c r="L47" s="30">
        <f t="shared" si="2"/>
        <v>0</v>
      </c>
      <c r="M47" s="24"/>
      <c r="N47" s="2"/>
      <c r="O47" s="2"/>
      <c r="P47" s="1"/>
      <c r="Q47" s="1"/>
      <c r="R47" s="1"/>
      <c r="S47" s="1"/>
    </row>
    <row r="48" spans="2:19" ht="14.5">
      <c r="B48" s="22"/>
      <c r="C48" s="104" t="s">
        <v>172</v>
      </c>
      <c r="D48" s="91" t="s">
        <v>103</v>
      </c>
      <c r="E48" s="91" t="s">
        <v>40</v>
      </c>
      <c r="F48" s="91" t="s">
        <v>67</v>
      </c>
      <c r="G48" s="91" t="s">
        <v>173</v>
      </c>
      <c r="H48" s="91" t="s">
        <v>42</v>
      </c>
      <c r="I48" s="33">
        <v>0</v>
      </c>
      <c r="J48" s="34">
        <v>0</v>
      </c>
      <c r="K48" s="34">
        <v>0</v>
      </c>
      <c r="L48" s="30">
        <f t="shared" si="2"/>
        <v>0</v>
      </c>
      <c r="M48" s="24"/>
      <c r="N48" s="2"/>
      <c r="O48" s="2"/>
      <c r="P48" s="1"/>
      <c r="Q48" s="1"/>
      <c r="R48" s="1"/>
      <c r="S48" s="1"/>
    </row>
    <row r="49" spans="2:19" ht="14.5">
      <c r="B49" s="22"/>
      <c r="C49" s="104" t="s">
        <v>172</v>
      </c>
      <c r="D49" s="91" t="s">
        <v>104</v>
      </c>
      <c r="E49" s="91" t="s">
        <v>40</v>
      </c>
      <c r="F49" s="91" t="s">
        <v>67</v>
      </c>
      <c r="G49" s="91" t="s">
        <v>173</v>
      </c>
      <c r="H49" s="91" t="s">
        <v>42</v>
      </c>
      <c r="I49" s="33">
        <v>0</v>
      </c>
      <c r="J49" s="34">
        <v>0</v>
      </c>
      <c r="K49" s="34">
        <v>0</v>
      </c>
      <c r="L49" s="30">
        <f t="shared" si="2"/>
        <v>0</v>
      </c>
      <c r="M49" s="24"/>
      <c r="N49" s="2"/>
      <c r="O49" s="2"/>
      <c r="P49" s="1"/>
      <c r="Q49" s="1"/>
      <c r="R49" s="1"/>
      <c r="S49" s="1"/>
    </row>
    <row r="50" spans="2:19" ht="14.5">
      <c r="B50" s="22"/>
      <c r="C50" s="108" t="s">
        <v>183</v>
      </c>
      <c r="D50" s="91" t="s">
        <v>105</v>
      </c>
      <c r="E50" s="93" t="s">
        <v>106</v>
      </c>
      <c r="F50" s="91" t="s">
        <v>107</v>
      </c>
      <c r="G50" s="106" t="s">
        <v>182</v>
      </c>
      <c r="H50" s="91"/>
      <c r="I50" s="33">
        <v>0</v>
      </c>
      <c r="J50" s="34">
        <v>0</v>
      </c>
      <c r="K50" s="105"/>
      <c r="L50" s="30">
        <f t="shared" ref="L50:L59" si="4">I50+(J50*$I$4)</f>
        <v>0</v>
      </c>
      <c r="M50" s="24"/>
      <c r="N50" s="2"/>
      <c r="O50" s="2"/>
      <c r="P50" s="1"/>
      <c r="Q50" s="1"/>
      <c r="R50" s="1"/>
      <c r="S50" s="1"/>
    </row>
    <row r="51" spans="2:19" ht="14.5">
      <c r="B51" s="22"/>
      <c r="C51" s="108" t="s">
        <v>183</v>
      </c>
      <c r="D51" s="91" t="s">
        <v>108</v>
      </c>
      <c r="E51" s="91" t="s">
        <v>52</v>
      </c>
      <c r="F51" s="91" t="s">
        <v>53</v>
      </c>
      <c r="G51" s="106" t="s">
        <v>182</v>
      </c>
      <c r="H51" s="91" t="s">
        <v>54</v>
      </c>
      <c r="I51" s="33">
        <v>0</v>
      </c>
      <c r="J51" s="34">
        <v>0</v>
      </c>
      <c r="K51" s="105"/>
      <c r="L51" s="30">
        <f t="shared" si="4"/>
        <v>0</v>
      </c>
      <c r="M51" s="24"/>
      <c r="N51" s="2"/>
      <c r="O51" s="2"/>
      <c r="P51" s="1"/>
      <c r="Q51" s="1"/>
      <c r="R51" s="1"/>
      <c r="S51" s="1"/>
    </row>
    <row r="52" spans="2:19" ht="14.5">
      <c r="B52" s="22"/>
      <c r="C52" s="108" t="s">
        <v>183</v>
      </c>
      <c r="D52" s="91" t="s">
        <v>109</v>
      </c>
      <c r="E52" s="91" t="s">
        <v>52</v>
      </c>
      <c r="F52" s="91" t="s">
        <v>53</v>
      </c>
      <c r="G52" s="106" t="s">
        <v>182</v>
      </c>
      <c r="H52" s="91" t="s">
        <v>54</v>
      </c>
      <c r="I52" s="33">
        <v>0</v>
      </c>
      <c r="J52" s="34">
        <v>0</v>
      </c>
      <c r="K52" s="105"/>
      <c r="L52" s="30">
        <f t="shared" si="4"/>
        <v>0</v>
      </c>
      <c r="M52" s="24"/>
      <c r="N52" s="2"/>
      <c r="O52" s="2"/>
      <c r="P52" s="1"/>
      <c r="Q52" s="1"/>
      <c r="R52" s="1"/>
      <c r="S52" s="1"/>
    </row>
    <row r="53" spans="2:19" ht="14.5">
      <c r="B53" s="22"/>
      <c r="C53" s="108" t="s">
        <v>183</v>
      </c>
      <c r="D53" s="91" t="s">
        <v>110</v>
      </c>
      <c r="E53" s="91" t="s">
        <v>111</v>
      </c>
      <c r="F53" s="91" t="s">
        <v>53</v>
      </c>
      <c r="G53" s="106" t="s">
        <v>182</v>
      </c>
      <c r="H53" s="91" t="s">
        <v>54</v>
      </c>
      <c r="I53" s="33">
        <v>0</v>
      </c>
      <c r="J53" s="34">
        <v>0</v>
      </c>
      <c r="K53" s="105"/>
      <c r="L53" s="30">
        <f t="shared" si="4"/>
        <v>0</v>
      </c>
      <c r="M53" s="24"/>
      <c r="N53" s="2"/>
      <c r="O53" s="2"/>
      <c r="P53" s="1"/>
      <c r="Q53" s="1"/>
      <c r="R53" s="1"/>
      <c r="S53" s="1"/>
    </row>
    <row r="54" spans="2:19" ht="14.5">
      <c r="B54" s="22"/>
      <c r="C54" s="108" t="s">
        <v>183</v>
      </c>
      <c r="D54" s="91" t="s">
        <v>112</v>
      </c>
      <c r="E54" s="91" t="s">
        <v>111</v>
      </c>
      <c r="F54" s="91" t="s">
        <v>53</v>
      </c>
      <c r="G54" s="106" t="s">
        <v>182</v>
      </c>
      <c r="H54" s="91" t="s">
        <v>54</v>
      </c>
      <c r="I54" s="33">
        <v>0</v>
      </c>
      <c r="J54" s="34">
        <v>0</v>
      </c>
      <c r="K54" s="105"/>
      <c r="L54" s="30">
        <f t="shared" si="4"/>
        <v>0</v>
      </c>
      <c r="M54" s="24"/>
      <c r="N54" s="2"/>
      <c r="O54" s="2"/>
      <c r="P54" s="1"/>
      <c r="Q54" s="1"/>
      <c r="R54" s="1"/>
      <c r="S54" s="1"/>
    </row>
    <row r="55" spans="2:19" ht="14.5">
      <c r="B55" s="22"/>
      <c r="C55" s="108" t="s">
        <v>183</v>
      </c>
      <c r="D55" s="91" t="s">
        <v>113</v>
      </c>
      <c r="E55" s="91" t="s">
        <v>52</v>
      </c>
      <c r="F55" s="91" t="s">
        <v>53</v>
      </c>
      <c r="G55" s="106" t="s">
        <v>182</v>
      </c>
      <c r="H55" s="91" t="s">
        <v>54</v>
      </c>
      <c r="I55" s="33">
        <v>0</v>
      </c>
      <c r="J55" s="34">
        <v>0</v>
      </c>
      <c r="K55" s="105"/>
      <c r="L55" s="30">
        <f t="shared" si="4"/>
        <v>0</v>
      </c>
      <c r="M55" s="24"/>
      <c r="N55" s="2"/>
      <c r="O55" s="2"/>
      <c r="P55" s="1"/>
      <c r="Q55" s="1"/>
      <c r="R55" s="1"/>
      <c r="S55" s="1"/>
    </row>
    <row r="56" spans="2:19" ht="14.5">
      <c r="B56" s="22"/>
      <c r="C56" s="108" t="s">
        <v>183</v>
      </c>
      <c r="D56" s="91" t="s">
        <v>114</v>
      </c>
      <c r="E56" s="91" t="s">
        <v>115</v>
      </c>
      <c r="F56" s="91" t="s">
        <v>116</v>
      </c>
      <c r="G56" s="106" t="s">
        <v>182</v>
      </c>
      <c r="H56" s="91" t="s">
        <v>54</v>
      </c>
      <c r="I56" s="33">
        <v>0</v>
      </c>
      <c r="J56" s="34">
        <v>0</v>
      </c>
      <c r="K56" s="105"/>
      <c r="L56" s="30">
        <f t="shared" si="4"/>
        <v>0</v>
      </c>
      <c r="M56" s="24"/>
      <c r="N56" s="2"/>
      <c r="O56" s="2"/>
      <c r="P56" s="1"/>
      <c r="Q56" s="1"/>
      <c r="R56" s="1"/>
      <c r="S56" s="1"/>
    </row>
    <row r="57" spans="2:19" ht="14.5">
      <c r="B57" s="22"/>
      <c r="C57" s="108" t="s">
        <v>183</v>
      </c>
      <c r="D57" s="91" t="s">
        <v>117</v>
      </c>
      <c r="E57" s="91" t="s">
        <v>115</v>
      </c>
      <c r="F57" s="91" t="s">
        <v>116</v>
      </c>
      <c r="G57" s="106" t="s">
        <v>182</v>
      </c>
      <c r="H57" s="91" t="s">
        <v>54</v>
      </c>
      <c r="I57" s="33">
        <v>0</v>
      </c>
      <c r="J57" s="34">
        <v>0</v>
      </c>
      <c r="K57" s="105"/>
      <c r="L57" s="30">
        <f t="shared" si="4"/>
        <v>0</v>
      </c>
      <c r="M57" s="24"/>
      <c r="N57" s="2"/>
      <c r="O57" s="2"/>
      <c r="P57" s="1"/>
      <c r="Q57" s="1"/>
      <c r="R57" s="1"/>
      <c r="S57" s="1"/>
    </row>
    <row r="58" spans="2:19" ht="14.5">
      <c r="B58" s="22"/>
      <c r="C58" s="108" t="s">
        <v>183</v>
      </c>
      <c r="D58" s="91" t="s">
        <v>118</v>
      </c>
      <c r="E58" s="92" t="s">
        <v>119</v>
      </c>
      <c r="F58" s="91" t="s">
        <v>120</v>
      </c>
      <c r="G58" s="106" t="s">
        <v>182</v>
      </c>
      <c r="H58" s="91"/>
      <c r="I58" s="33">
        <v>0</v>
      </c>
      <c r="J58" s="34">
        <v>0</v>
      </c>
      <c r="K58" s="105"/>
      <c r="L58" s="30">
        <f t="shared" si="4"/>
        <v>0</v>
      </c>
      <c r="M58" s="24"/>
      <c r="N58" s="2"/>
      <c r="O58" s="2"/>
      <c r="P58" s="1"/>
      <c r="Q58" s="1"/>
      <c r="R58" s="1"/>
      <c r="S58" s="1"/>
    </row>
    <row r="59" spans="2:19" ht="14.5">
      <c r="B59" s="22"/>
      <c r="C59" s="108" t="s">
        <v>183</v>
      </c>
      <c r="D59" s="91" t="s">
        <v>121</v>
      </c>
      <c r="E59" s="92" t="s">
        <v>119</v>
      </c>
      <c r="F59" s="91" t="s">
        <v>120</v>
      </c>
      <c r="G59" s="106" t="s">
        <v>182</v>
      </c>
      <c r="H59" s="91"/>
      <c r="I59" s="33">
        <v>0</v>
      </c>
      <c r="J59" s="34">
        <v>0</v>
      </c>
      <c r="K59" s="105"/>
      <c r="L59" s="30">
        <f t="shared" si="4"/>
        <v>0</v>
      </c>
      <c r="M59" s="24"/>
      <c r="N59" s="2"/>
      <c r="O59" s="2"/>
      <c r="P59" s="1"/>
      <c r="Q59" s="1"/>
      <c r="R59" s="1"/>
      <c r="S59" s="1"/>
    </row>
    <row r="60" spans="2:19" ht="14.5">
      <c r="B60" s="22"/>
      <c r="C60" s="104" t="s">
        <v>172</v>
      </c>
      <c r="D60" s="91" t="s">
        <v>122</v>
      </c>
      <c r="E60" s="91" t="s">
        <v>40</v>
      </c>
      <c r="F60" s="91" t="s">
        <v>123</v>
      </c>
      <c r="G60" s="91" t="s">
        <v>178</v>
      </c>
      <c r="H60" s="91" t="s">
        <v>89</v>
      </c>
      <c r="I60" s="33">
        <v>0</v>
      </c>
      <c r="J60" s="34">
        <v>0</v>
      </c>
      <c r="K60" s="34">
        <v>0</v>
      </c>
      <c r="L60" s="30">
        <f t="shared" si="2"/>
        <v>0</v>
      </c>
      <c r="M60" s="24"/>
      <c r="N60" s="2"/>
      <c r="O60" s="2"/>
      <c r="P60" s="1"/>
      <c r="Q60" s="1"/>
      <c r="R60" s="1"/>
      <c r="S60" s="1"/>
    </row>
    <row r="61" spans="2:19" ht="14.5">
      <c r="B61" s="22"/>
      <c r="C61" s="104" t="s">
        <v>172</v>
      </c>
      <c r="D61" s="91" t="s">
        <v>124</v>
      </c>
      <c r="E61" s="91" t="s">
        <v>40</v>
      </c>
      <c r="F61" s="91" t="s">
        <v>123</v>
      </c>
      <c r="G61" s="91" t="s">
        <v>178</v>
      </c>
      <c r="H61" s="91" t="s">
        <v>89</v>
      </c>
      <c r="I61" s="33">
        <v>0</v>
      </c>
      <c r="J61" s="34">
        <v>0</v>
      </c>
      <c r="K61" s="34">
        <v>0</v>
      </c>
      <c r="L61" s="30">
        <f t="shared" si="2"/>
        <v>0</v>
      </c>
      <c r="M61" s="24"/>
      <c r="N61" s="2"/>
      <c r="O61" s="2"/>
      <c r="P61" s="1"/>
      <c r="Q61" s="1"/>
      <c r="R61" s="1"/>
      <c r="S61" s="1"/>
    </row>
    <row r="62" spans="2:19" ht="14.5">
      <c r="B62" s="22"/>
      <c r="C62" s="109" t="s">
        <v>172</v>
      </c>
      <c r="D62" s="91" t="s">
        <v>189</v>
      </c>
      <c r="E62" s="91" t="s">
        <v>125</v>
      </c>
      <c r="F62" s="91" t="s">
        <v>125</v>
      </c>
      <c r="G62" s="106" t="s">
        <v>182</v>
      </c>
      <c r="H62" s="91"/>
      <c r="I62" s="33">
        <v>0</v>
      </c>
      <c r="J62" s="34">
        <v>0</v>
      </c>
      <c r="K62" s="105"/>
      <c r="L62" s="30">
        <f t="shared" ref="L62" si="5">I62+(J62*$I$4)</f>
        <v>0</v>
      </c>
      <c r="M62" s="24"/>
      <c r="N62" s="2"/>
      <c r="O62" s="2"/>
      <c r="P62" s="1"/>
      <c r="Q62" s="1"/>
      <c r="R62" s="1"/>
      <c r="S62" s="1"/>
    </row>
    <row r="63" spans="2:19" ht="14.5">
      <c r="B63" s="22"/>
      <c r="C63" s="104" t="s">
        <v>172</v>
      </c>
      <c r="D63" s="91" t="s">
        <v>195</v>
      </c>
      <c r="E63" s="91" t="s">
        <v>40</v>
      </c>
      <c r="F63" s="91" t="s">
        <v>67</v>
      </c>
      <c r="G63" s="91" t="s">
        <v>179</v>
      </c>
      <c r="H63" s="91" t="s">
        <v>42</v>
      </c>
      <c r="I63" s="33">
        <v>0</v>
      </c>
      <c r="J63" s="34">
        <v>0</v>
      </c>
      <c r="K63" s="34">
        <v>0</v>
      </c>
      <c r="L63" s="30">
        <f t="shared" si="2"/>
        <v>0</v>
      </c>
      <c r="M63" s="24"/>
      <c r="N63" s="2"/>
      <c r="O63" s="2"/>
      <c r="P63" s="1"/>
      <c r="Q63" s="1"/>
      <c r="R63" s="1"/>
      <c r="S63" s="1"/>
    </row>
    <row r="64" spans="2:19" ht="14.5">
      <c r="B64" s="22"/>
      <c r="C64" s="104" t="s">
        <v>172</v>
      </c>
      <c r="D64" s="91" t="s">
        <v>126</v>
      </c>
      <c r="E64" s="91" t="s">
        <v>40</v>
      </c>
      <c r="F64" s="91" t="s">
        <v>67</v>
      </c>
      <c r="G64" s="91" t="s">
        <v>179</v>
      </c>
      <c r="H64" s="91" t="s">
        <v>42</v>
      </c>
      <c r="I64" s="33">
        <v>0</v>
      </c>
      <c r="J64" s="34">
        <v>0</v>
      </c>
      <c r="K64" s="34">
        <v>0</v>
      </c>
      <c r="L64" s="30">
        <f t="shared" si="2"/>
        <v>0</v>
      </c>
      <c r="M64" s="24"/>
      <c r="N64" s="2"/>
      <c r="O64" s="2"/>
      <c r="P64" s="1"/>
      <c r="Q64" s="1"/>
      <c r="R64" s="1"/>
      <c r="S64" s="1"/>
    </row>
    <row r="65" spans="2:19" ht="14.5">
      <c r="B65" s="22"/>
      <c r="C65" s="108" t="s">
        <v>183</v>
      </c>
      <c r="D65" s="91" t="s">
        <v>127</v>
      </c>
      <c r="E65" s="93" t="s">
        <v>57</v>
      </c>
      <c r="F65" s="91" t="s">
        <v>74</v>
      </c>
      <c r="G65" s="106" t="s">
        <v>182</v>
      </c>
      <c r="H65" s="91"/>
      <c r="I65" s="33">
        <v>0</v>
      </c>
      <c r="J65" s="34">
        <v>0</v>
      </c>
      <c r="K65" s="105"/>
      <c r="L65" s="30">
        <f t="shared" ref="L65:L67" si="6">I65+(J65*$I$4)</f>
        <v>0</v>
      </c>
      <c r="M65" s="24"/>
      <c r="N65" s="2"/>
      <c r="O65" s="2"/>
      <c r="P65" s="1"/>
      <c r="Q65" s="1"/>
      <c r="R65" s="1"/>
      <c r="S65" s="1"/>
    </row>
    <row r="66" spans="2:19" ht="14.5">
      <c r="B66" s="22"/>
      <c r="C66" s="108" t="s">
        <v>183</v>
      </c>
      <c r="D66" s="91" t="s">
        <v>128</v>
      </c>
      <c r="E66" s="93" t="s">
        <v>129</v>
      </c>
      <c r="F66" s="91" t="s">
        <v>67</v>
      </c>
      <c r="G66" s="106" t="s">
        <v>182</v>
      </c>
      <c r="H66" s="91"/>
      <c r="I66" s="33">
        <v>0</v>
      </c>
      <c r="J66" s="34">
        <v>0</v>
      </c>
      <c r="K66" s="105"/>
      <c r="L66" s="30">
        <f t="shared" si="6"/>
        <v>0</v>
      </c>
      <c r="M66" s="24"/>
      <c r="N66" s="2"/>
      <c r="O66" s="2"/>
      <c r="P66" s="1"/>
      <c r="Q66" s="1"/>
      <c r="R66" s="1"/>
      <c r="S66" s="1"/>
    </row>
    <row r="67" spans="2:19" ht="14.5">
      <c r="B67" s="22"/>
      <c r="C67" s="108" t="s">
        <v>183</v>
      </c>
      <c r="D67" s="91" t="s">
        <v>130</v>
      </c>
      <c r="E67" s="93" t="s">
        <v>73</v>
      </c>
      <c r="F67" s="91" t="s">
        <v>74</v>
      </c>
      <c r="G67" s="106" t="s">
        <v>182</v>
      </c>
      <c r="H67" s="91"/>
      <c r="I67" s="33">
        <v>0</v>
      </c>
      <c r="J67" s="34">
        <v>0</v>
      </c>
      <c r="K67" s="105"/>
      <c r="L67" s="30">
        <f t="shared" si="6"/>
        <v>0</v>
      </c>
      <c r="M67" s="24"/>
      <c r="N67" s="2"/>
      <c r="O67" s="2"/>
      <c r="P67" s="1"/>
      <c r="Q67" s="1"/>
      <c r="R67" s="1"/>
      <c r="S67" s="1"/>
    </row>
    <row r="68" spans="2:19" ht="14.5">
      <c r="B68" s="22"/>
      <c r="C68" s="104" t="s">
        <v>172</v>
      </c>
      <c r="D68" s="91" t="s">
        <v>131</v>
      </c>
      <c r="E68" s="91" t="s">
        <v>40</v>
      </c>
      <c r="F68" s="91" t="s">
        <v>67</v>
      </c>
      <c r="G68" s="91" t="s">
        <v>179</v>
      </c>
      <c r="H68" s="91" t="s">
        <v>42</v>
      </c>
      <c r="I68" s="33">
        <v>0</v>
      </c>
      <c r="J68" s="34">
        <v>0</v>
      </c>
      <c r="K68" s="34">
        <v>0</v>
      </c>
      <c r="L68" s="30">
        <f t="shared" si="2"/>
        <v>0</v>
      </c>
      <c r="M68" s="24"/>
      <c r="N68" s="2"/>
      <c r="O68" s="2"/>
      <c r="P68" s="1"/>
      <c r="Q68" s="1"/>
      <c r="R68" s="1"/>
      <c r="S68" s="1"/>
    </row>
    <row r="69" spans="2:19" ht="11.25" customHeight="1">
      <c r="B69" s="22"/>
      <c r="C69" s="15"/>
      <c r="D69" s="25"/>
      <c r="E69" s="26"/>
      <c r="F69" s="26"/>
      <c r="G69" s="26"/>
      <c r="H69" s="26"/>
      <c r="I69" s="27"/>
      <c r="J69" s="27"/>
      <c r="K69" s="27"/>
      <c r="L69" s="26"/>
      <c r="M69" s="16"/>
      <c r="S69" s="3"/>
    </row>
    <row r="70" spans="2:19" ht="9" customHeight="1" thickBot="1">
      <c r="B70" s="22"/>
      <c r="C70" s="15"/>
      <c r="D70" s="28"/>
      <c r="E70" s="28"/>
      <c r="F70" s="28"/>
      <c r="G70" s="28"/>
      <c r="H70" s="28"/>
      <c r="I70" s="28"/>
      <c r="J70" s="28"/>
      <c r="K70" s="28"/>
      <c r="L70" s="28"/>
      <c r="M70" s="16"/>
      <c r="S70" s="1"/>
    </row>
    <row r="71" spans="2:19" s="8" customFormat="1" ht="24.65" customHeight="1" thickBot="1">
      <c r="B71" s="22"/>
      <c r="C71" s="15"/>
      <c r="D71" s="121" t="s">
        <v>132</v>
      </c>
      <c r="E71" s="122"/>
      <c r="F71" s="122"/>
      <c r="G71" s="122"/>
      <c r="H71" s="122"/>
      <c r="I71" s="124" t="s">
        <v>30</v>
      </c>
      <c r="J71" s="125"/>
      <c r="K71" s="125"/>
      <c r="L71" s="29">
        <f>SUM(L9:L68)</f>
        <v>0</v>
      </c>
      <c r="M71" s="16"/>
      <c r="N71" s="6"/>
      <c r="O71" s="6"/>
      <c r="P71" s="6"/>
      <c r="Q71" s="6"/>
      <c r="R71" s="6"/>
      <c r="S71" s="7"/>
    </row>
    <row r="72" spans="2:19" s="8" customFormat="1" ht="18" customHeight="1">
      <c r="B72" s="22"/>
      <c r="C72" s="15"/>
      <c r="D72" s="28"/>
      <c r="E72" s="28"/>
      <c r="F72" s="28"/>
      <c r="G72" s="28"/>
      <c r="H72" s="28"/>
      <c r="I72" s="28"/>
      <c r="J72" s="28"/>
      <c r="K72" s="28"/>
      <c r="L72" s="28"/>
      <c r="M72" s="16"/>
      <c r="N72" s="6"/>
      <c r="O72" s="6"/>
      <c r="P72" s="6"/>
      <c r="Q72" s="6"/>
      <c r="R72" s="6"/>
      <c r="S72" s="1"/>
    </row>
    <row r="73" spans="2:19" s="8" customFormat="1">
      <c r="B73" s="22"/>
      <c r="C73" s="15"/>
      <c r="D73" s="28"/>
      <c r="E73" s="28"/>
      <c r="F73" s="28"/>
      <c r="G73" s="28"/>
      <c r="H73" s="28"/>
      <c r="I73" s="28"/>
      <c r="J73" s="28"/>
      <c r="K73" s="28"/>
      <c r="L73" s="28"/>
      <c r="M73" s="16"/>
      <c r="N73" s="6"/>
      <c r="O73" s="6"/>
      <c r="P73" s="6"/>
      <c r="Q73" s="6"/>
      <c r="R73" s="6"/>
      <c r="S73" s="1"/>
    </row>
    <row r="74" spans="2:19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6"/>
    </row>
    <row r="75" spans="2:19" ht="4.4000000000000004" customHeight="1" thickBot="1"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9"/>
    </row>
  </sheetData>
  <mergeCells count="7">
    <mergeCell ref="E2:H3"/>
    <mergeCell ref="D4:E4"/>
    <mergeCell ref="D6:E6"/>
    <mergeCell ref="D71:H71"/>
    <mergeCell ref="I7:K7"/>
    <mergeCell ref="I71:K71"/>
    <mergeCell ref="C7:H7"/>
  </mergeCells>
  <phoneticPr fontId="9" type="noConversion"/>
  <pageMargins left="0.7" right="0.7" top="0.75" bottom="0.75" header="0.3" footer="0.3"/>
  <pageSetup paperSize="9" orientation="portrait" r:id="rId1"/>
  <ignoredErrors>
    <ignoredError sqref="L28 L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F8CD-4B12-4AC4-AB7A-7A635FF29ED4}">
  <dimension ref="B1:K20"/>
  <sheetViews>
    <sheetView workbookViewId="0">
      <selection activeCell="E16" sqref="E16"/>
    </sheetView>
  </sheetViews>
  <sheetFormatPr defaultColWidth="53.453125" defaultRowHeight="14.5"/>
  <cols>
    <col min="1" max="1" width="2.54296875" customWidth="1"/>
    <col min="2" max="2" width="4.54296875" customWidth="1"/>
    <col min="3" max="3" width="47" customWidth="1"/>
    <col min="4" max="4" width="14.54296875" customWidth="1"/>
    <col min="5" max="5" width="40.81640625" bestFit="1" customWidth="1"/>
    <col min="6" max="6" width="15.54296875" customWidth="1"/>
    <col min="7" max="7" width="15.453125" customWidth="1"/>
    <col min="8" max="8" width="5.453125" customWidth="1"/>
    <col min="9" max="9" width="5.81640625" customWidth="1"/>
    <col min="10" max="10" width="5.54296875" customWidth="1"/>
    <col min="11" max="11" width="6.453125" customWidth="1"/>
  </cols>
  <sheetData>
    <row r="1" spans="2:11" ht="13.4" customHeight="1" thickBot="1"/>
    <row r="2" spans="2:11" ht="14.5" customHeight="1">
      <c r="B2" s="35"/>
      <c r="C2" s="112" t="s">
        <v>133</v>
      </c>
      <c r="D2" s="115"/>
      <c r="E2" s="115"/>
      <c r="F2" s="115"/>
      <c r="G2" s="36"/>
      <c r="H2" s="37"/>
    </row>
    <row r="3" spans="2:11" ht="14.5" customHeight="1">
      <c r="B3" s="38"/>
      <c r="C3" s="116"/>
      <c r="D3" s="116"/>
      <c r="E3" s="116"/>
      <c r="F3" s="116"/>
      <c r="G3" s="39"/>
      <c r="H3" s="40"/>
    </row>
    <row r="4" spans="2:11" ht="14.5" customHeight="1">
      <c r="B4" s="38"/>
      <c r="C4" s="41"/>
      <c r="D4" s="41"/>
      <c r="E4" s="41"/>
      <c r="F4" s="41"/>
      <c r="G4" s="39"/>
      <c r="H4" s="40"/>
    </row>
    <row r="5" spans="2:11" ht="14.5" customHeight="1">
      <c r="B5" s="38"/>
      <c r="C5" s="42"/>
      <c r="D5" s="42"/>
      <c r="E5" s="77" t="s">
        <v>32</v>
      </c>
      <c r="F5" s="14">
        <v>48</v>
      </c>
      <c r="G5" s="14"/>
      <c r="H5" s="40"/>
      <c r="I5" s="11"/>
      <c r="J5" s="6"/>
      <c r="K5" s="6"/>
    </row>
    <row r="6" spans="2:11" ht="12.65" customHeight="1">
      <c r="B6" s="38"/>
      <c r="C6" s="41"/>
      <c r="D6" s="41"/>
      <c r="E6" s="41"/>
      <c r="F6" s="41"/>
      <c r="G6" s="39"/>
      <c r="H6" s="40"/>
    </row>
    <row r="7" spans="2:11" ht="6" customHeight="1">
      <c r="B7" s="38"/>
      <c r="C7" s="39"/>
      <c r="D7" s="39"/>
      <c r="E7" s="39"/>
      <c r="F7" s="39"/>
      <c r="G7" s="39"/>
      <c r="H7" s="40"/>
    </row>
    <row r="8" spans="2:11" hidden="1">
      <c r="B8" s="38"/>
      <c r="C8" s="39"/>
      <c r="D8" s="39"/>
      <c r="E8" s="39"/>
      <c r="F8" s="39"/>
      <c r="G8" s="39"/>
      <c r="H8" s="40"/>
    </row>
    <row r="9" spans="2:11" hidden="1">
      <c r="B9" s="38"/>
      <c r="C9" s="39"/>
      <c r="D9" s="39"/>
      <c r="E9" s="39"/>
      <c r="F9" s="39"/>
      <c r="G9" s="39"/>
      <c r="H9" s="40"/>
    </row>
    <row r="10" spans="2:11" hidden="1">
      <c r="B10" s="38"/>
      <c r="C10" s="39"/>
      <c r="D10" s="39"/>
      <c r="E10" s="39"/>
      <c r="F10" s="39"/>
      <c r="G10" s="39"/>
      <c r="H10" s="40"/>
    </row>
    <row r="11" spans="2:11">
      <c r="B11" s="38"/>
      <c r="C11" s="43"/>
      <c r="D11" s="44" t="s">
        <v>134</v>
      </c>
      <c r="E11" s="75"/>
      <c r="F11" s="45" t="s">
        <v>11</v>
      </c>
      <c r="G11" s="39"/>
      <c r="H11" s="40"/>
    </row>
    <row r="12" spans="2:11">
      <c r="B12" s="38"/>
      <c r="C12" s="46" t="s">
        <v>135</v>
      </c>
      <c r="D12" s="47"/>
      <c r="E12" s="48" t="s">
        <v>136</v>
      </c>
      <c r="F12" s="49" t="s">
        <v>164</v>
      </c>
      <c r="G12" s="39"/>
      <c r="H12" s="40"/>
    </row>
    <row r="13" spans="2:11">
      <c r="B13" s="38"/>
      <c r="C13" s="50" t="s">
        <v>137</v>
      </c>
      <c r="D13" s="54">
        <v>40</v>
      </c>
      <c r="E13" s="52"/>
      <c r="F13" s="53">
        <f>D13*(E13*$F$5)</f>
        <v>0</v>
      </c>
      <c r="G13" s="39"/>
      <c r="H13" s="40"/>
    </row>
    <row r="14" spans="2:11">
      <c r="B14" s="38"/>
      <c r="C14" s="50" t="s">
        <v>138</v>
      </c>
      <c r="D14" s="54">
        <v>27</v>
      </c>
      <c r="E14" s="52"/>
      <c r="F14" s="53">
        <f t="shared" ref="F14:F15" si="0">D14*(E14*$F$5)</f>
        <v>0</v>
      </c>
      <c r="G14" s="39"/>
      <c r="H14" s="40"/>
    </row>
    <row r="15" spans="2:11">
      <c r="B15" s="38"/>
      <c r="C15" s="50" t="s">
        <v>139</v>
      </c>
      <c r="D15" s="54">
        <v>103</v>
      </c>
      <c r="E15" s="52"/>
      <c r="F15" s="53">
        <f t="shared" si="0"/>
        <v>0</v>
      </c>
      <c r="G15" s="39"/>
      <c r="H15" s="40"/>
    </row>
    <row r="16" spans="2:11" ht="15" thickBot="1">
      <c r="B16" s="38"/>
      <c r="C16" s="39"/>
      <c r="D16" s="60"/>
      <c r="E16" s="61"/>
      <c r="F16" s="62"/>
      <c r="G16" s="39"/>
      <c r="H16" s="40"/>
    </row>
    <row r="17" spans="2:8" ht="15" thickBot="1">
      <c r="B17" s="38"/>
      <c r="C17" s="63"/>
      <c r="D17" s="63"/>
      <c r="E17" s="79" t="s">
        <v>30</v>
      </c>
      <c r="F17" s="64">
        <f>SUM(F13:F15)</f>
        <v>0</v>
      </c>
      <c r="G17" s="39"/>
      <c r="H17" s="40"/>
    </row>
    <row r="18" spans="2:8" ht="10.4" customHeight="1">
      <c r="B18" s="38"/>
      <c r="C18" s="39"/>
      <c r="D18" s="39"/>
      <c r="E18" s="39"/>
      <c r="F18" s="39"/>
      <c r="G18" s="39"/>
      <c r="H18" s="40"/>
    </row>
    <row r="19" spans="2:8" ht="3.65" customHeight="1">
      <c r="B19" s="38"/>
      <c r="C19" s="39"/>
      <c r="D19" s="39"/>
      <c r="E19" s="39"/>
      <c r="F19" s="39"/>
      <c r="G19" s="39"/>
      <c r="H19" s="40"/>
    </row>
    <row r="20" spans="2:8" ht="4.4000000000000004" customHeight="1" thickBot="1">
      <c r="B20" s="70"/>
      <c r="C20" s="71"/>
      <c r="D20" s="71"/>
      <c r="E20" s="71"/>
      <c r="F20" s="71"/>
      <c r="G20" s="71"/>
      <c r="H20" s="72"/>
    </row>
  </sheetData>
  <mergeCells count="1">
    <mergeCell ref="C2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140E-32D7-4758-B43D-4B361F7E75C2}">
  <dimension ref="B1:K27"/>
  <sheetViews>
    <sheetView zoomScale="85" zoomScaleNormal="85" workbookViewId="0">
      <selection activeCell="E24" sqref="E24"/>
    </sheetView>
  </sheetViews>
  <sheetFormatPr defaultColWidth="53.453125" defaultRowHeight="14.5"/>
  <cols>
    <col min="1" max="1" width="2.54296875" customWidth="1"/>
    <col min="2" max="2" width="4.54296875" customWidth="1"/>
    <col min="3" max="3" width="47" customWidth="1"/>
    <col min="4" max="4" width="14.54296875" customWidth="1"/>
    <col min="5" max="5" width="42.1796875" bestFit="1" customWidth="1"/>
    <col min="6" max="6" width="15.54296875" customWidth="1"/>
    <col min="7" max="7" width="15.453125" customWidth="1"/>
    <col min="8" max="8" width="5.453125" customWidth="1"/>
    <col min="9" max="9" width="5.81640625" customWidth="1"/>
    <col min="10" max="10" width="5.54296875" customWidth="1"/>
    <col min="11" max="11" width="6.453125" customWidth="1"/>
  </cols>
  <sheetData>
    <row r="1" spans="2:11" ht="13.4" customHeight="1" thickBot="1"/>
    <row r="2" spans="2:11" ht="14.5" customHeight="1">
      <c r="B2" s="35"/>
      <c r="C2" s="112" t="s">
        <v>140</v>
      </c>
      <c r="D2" s="115"/>
      <c r="E2" s="115"/>
      <c r="F2" s="115"/>
      <c r="G2" s="36"/>
      <c r="H2" s="37"/>
    </row>
    <row r="3" spans="2:11" ht="14.5" customHeight="1">
      <c r="B3" s="38"/>
      <c r="C3" s="116"/>
      <c r="D3" s="116"/>
      <c r="E3" s="116"/>
      <c r="F3" s="116"/>
      <c r="G3" s="39"/>
      <c r="H3" s="40"/>
    </row>
    <row r="4" spans="2:11" ht="14.5" customHeight="1">
      <c r="B4" s="38"/>
      <c r="C4" s="41"/>
      <c r="D4" s="41"/>
      <c r="E4" s="41"/>
      <c r="F4" s="41"/>
      <c r="G4" s="39"/>
      <c r="H4" s="40"/>
    </row>
    <row r="5" spans="2:11" ht="14.5" customHeight="1">
      <c r="B5" s="38"/>
      <c r="C5" s="42"/>
      <c r="D5" s="42"/>
      <c r="E5" s="77" t="s">
        <v>32</v>
      </c>
      <c r="F5" s="14">
        <v>48</v>
      </c>
      <c r="G5" s="14"/>
      <c r="H5" s="40"/>
      <c r="I5" s="11"/>
      <c r="J5" s="6"/>
      <c r="K5" s="6"/>
    </row>
    <row r="6" spans="2:11" ht="14.5" customHeight="1">
      <c r="B6" s="38"/>
      <c r="C6" s="14"/>
      <c r="D6" s="14"/>
      <c r="E6" s="14"/>
      <c r="F6" s="14"/>
      <c r="G6" s="14"/>
      <c r="H6" s="40"/>
      <c r="I6" s="11"/>
      <c r="J6" s="6"/>
      <c r="K6" s="6"/>
    </row>
    <row r="7" spans="2:11" ht="6" customHeight="1">
      <c r="B7" s="38"/>
      <c r="C7" s="39"/>
      <c r="D7" s="39"/>
      <c r="E7" s="39"/>
      <c r="F7" s="39"/>
      <c r="G7" s="39"/>
      <c r="H7" s="40"/>
    </row>
    <row r="8" spans="2:11" hidden="1">
      <c r="B8" s="38"/>
      <c r="C8" s="39"/>
      <c r="D8" s="39"/>
      <c r="E8" s="39"/>
      <c r="F8" s="39"/>
      <c r="G8" s="39"/>
      <c r="H8" s="40"/>
    </row>
    <row r="9" spans="2:11" hidden="1">
      <c r="B9" s="38"/>
      <c r="C9" s="39"/>
      <c r="D9" s="39"/>
      <c r="E9" s="39"/>
      <c r="F9" s="39"/>
      <c r="G9" s="39"/>
      <c r="H9" s="40"/>
    </row>
    <row r="10" spans="2:11" hidden="1">
      <c r="B10" s="38"/>
      <c r="C10" s="39"/>
      <c r="D10" s="39"/>
      <c r="E10" s="39"/>
      <c r="F10" s="39"/>
      <c r="G10" s="39"/>
      <c r="H10" s="40"/>
    </row>
    <row r="11" spans="2:11">
      <c r="B11" s="38"/>
      <c r="C11" s="43"/>
      <c r="D11" s="44" t="s">
        <v>141</v>
      </c>
      <c r="E11" s="75"/>
      <c r="F11" s="45" t="s">
        <v>11</v>
      </c>
      <c r="G11" s="39"/>
      <c r="H11" s="40"/>
    </row>
    <row r="12" spans="2:11">
      <c r="B12" s="38"/>
      <c r="C12" s="46" t="s">
        <v>142</v>
      </c>
      <c r="D12" s="47"/>
      <c r="E12" s="48" t="s">
        <v>136</v>
      </c>
      <c r="F12" s="49" t="s">
        <v>164</v>
      </c>
      <c r="G12" s="39"/>
      <c r="H12" s="40"/>
    </row>
    <row r="13" spans="2:11">
      <c r="B13" s="38"/>
      <c r="C13" s="50" t="s">
        <v>143</v>
      </c>
      <c r="D13" s="54">
        <v>20</v>
      </c>
      <c r="E13" s="52"/>
      <c r="F13" s="53">
        <f>D13*(E13*$F$5)</f>
        <v>0</v>
      </c>
      <c r="G13" s="39"/>
      <c r="H13" s="40"/>
    </row>
    <row r="14" spans="2:11">
      <c r="B14" s="38"/>
      <c r="C14" s="50" t="s">
        <v>144</v>
      </c>
      <c r="D14" s="54">
        <v>160</v>
      </c>
      <c r="E14" s="52"/>
      <c r="F14" s="53">
        <f t="shared" ref="F14:F23" si="0">D14*(E14*$F$5)</f>
        <v>0</v>
      </c>
      <c r="G14" s="39"/>
      <c r="H14" s="40"/>
    </row>
    <row r="15" spans="2:11">
      <c r="B15" s="38"/>
      <c r="C15" s="50" t="s">
        <v>145</v>
      </c>
      <c r="D15" s="54">
        <v>20</v>
      </c>
      <c r="E15" s="52"/>
      <c r="F15" s="53">
        <f t="shared" si="0"/>
        <v>0</v>
      </c>
      <c r="G15" s="39"/>
      <c r="H15" s="40"/>
    </row>
    <row r="16" spans="2:11">
      <c r="B16" s="38"/>
      <c r="C16" s="50" t="s">
        <v>146</v>
      </c>
      <c r="D16" s="59">
        <v>1</v>
      </c>
      <c r="E16" s="52"/>
      <c r="F16" s="53">
        <f t="shared" si="0"/>
        <v>0</v>
      </c>
      <c r="G16" s="74"/>
      <c r="H16" s="40"/>
    </row>
    <row r="17" spans="2:8">
      <c r="B17" s="38"/>
      <c r="C17" s="50" t="s">
        <v>147</v>
      </c>
      <c r="D17" s="59">
        <v>35</v>
      </c>
      <c r="E17" s="52"/>
      <c r="F17" s="100">
        <f t="shared" si="0"/>
        <v>0</v>
      </c>
      <c r="G17" s="74"/>
      <c r="H17" s="40"/>
    </row>
    <row r="18" spans="2:8">
      <c r="B18" s="38"/>
      <c r="C18" s="50" t="s">
        <v>148</v>
      </c>
      <c r="D18" s="59">
        <v>28</v>
      </c>
      <c r="E18" s="52"/>
      <c r="F18" s="100">
        <f t="shared" ref="F18" si="1">D18*(E18*$F$5)</f>
        <v>0</v>
      </c>
      <c r="G18" s="74"/>
      <c r="H18" s="40"/>
    </row>
    <row r="19" spans="2:8">
      <c r="B19" s="38"/>
      <c r="C19" s="50" t="s">
        <v>149</v>
      </c>
      <c r="D19" s="59">
        <v>100</v>
      </c>
      <c r="E19" s="52"/>
      <c r="F19" s="100">
        <f t="shared" si="0"/>
        <v>0</v>
      </c>
      <c r="G19" s="74"/>
      <c r="H19" s="40"/>
    </row>
    <row r="20" spans="2:8">
      <c r="B20" s="38"/>
      <c r="C20" s="50" t="s">
        <v>165</v>
      </c>
      <c r="D20" s="59">
        <v>29</v>
      </c>
      <c r="E20" s="52"/>
      <c r="F20" s="100">
        <f t="shared" si="0"/>
        <v>0</v>
      </c>
      <c r="G20" s="74"/>
      <c r="H20" s="40"/>
    </row>
    <row r="21" spans="2:8">
      <c r="B21" s="38"/>
      <c r="C21" s="55" t="s">
        <v>150</v>
      </c>
      <c r="D21" s="56" t="s">
        <v>151</v>
      </c>
      <c r="E21" s="57" t="s">
        <v>136</v>
      </c>
      <c r="F21" s="58"/>
      <c r="G21" s="39"/>
      <c r="H21" s="40"/>
    </row>
    <row r="22" spans="2:8">
      <c r="B22" s="38"/>
      <c r="C22" s="50" t="s">
        <v>152</v>
      </c>
      <c r="D22" s="59">
        <v>1440</v>
      </c>
      <c r="E22" s="51"/>
      <c r="F22" s="53">
        <f t="shared" si="0"/>
        <v>0</v>
      </c>
      <c r="G22" s="39"/>
      <c r="H22" s="40"/>
    </row>
    <row r="23" spans="2:8">
      <c r="B23" s="38"/>
      <c r="C23" s="50" t="s">
        <v>153</v>
      </c>
      <c r="D23" s="59">
        <v>1166</v>
      </c>
      <c r="E23" s="51"/>
      <c r="F23" s="53">
        <f t="shared" si="0"/>
        <v>0</v>
      </c>
      <c r="G23" s="39"/>
      <c r="H23" s="40"/>
    </row>
    <row r="24" spans="2:8" ht="15" thickBot="1">
      <c r="B24" s="38"/>
      <c r="C24" s="39"/>
      <c r="D24" s="60"/>
      <c r="E24" s="61"/>
      <c r="F24" s="62"/>
      <c r="G24" s="39"/>
      <c r="H24" s="40"/>
    </row>
    <row r="25" spans="2:8" ht="15" thickBot="1">
      <c r="B25" s="38"/>
      <c r="C25" s="63"/>
      <c r="D25" s="63"/>
      <c r="E25" s="79" t="s">
        <v>30</v>
      </c>
      <c r="F25" s="64">
        <f>SUM(F13:F23)</f>
        <v>0</v>
      </c>
      <c r="G25" s="39"/>
      <c r="H25" s="40"/>
    </row>
    <row r="26" spans="2:8">
      <c r="B26" s="38"/>
      <c r="C26" s="63"/>
      <c r="D26" s="63"/>
      <c r="E26" s="66"/>
      <c r="F26" s="67"/>
      <c r="G26" s="39"/>
      <c r="H26" s="40"/>
    </row>
    <row r="27" spans="2:8" ht="15" thickBot="1">
      <c r="B27" s="70"/>
      <c r="C27" s="71"/>
      <c r="D27" s="71"/>
      <c r="E27" s="71"/>
      <c r="F27" s="71"/>
      <c r="G27" s="71"/>
      <c r="H27" s="72"/>
    </row>
  </sheetData>
  <mergeCells count="1">
    <mergeCell ref="C2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B23F-11AC-464F-8CAA-F20873D9B44F}">
  <dimension ref="A1:H17"/>
  <sheetViews>
    <sheetView workbookViewId="0">
      <selection activeCell="E7" sqref="E7"/>
    </sheetView>
  </sheetViews>
  <sheetFormatPr defaultColWidth="53.453125" defaultRowHeight="14.5"/>
  <cols>
    <col min="1" max="1" width="2.54296875" customWidth="1"/>
    <col min="2" max="2" width="4.54296875" customWidth="1"/>
    <col min="3" max="3" width="47" customWidth="1"/>
    <col min="4" max="6" width="15.54296875" customWidth="1"/>
    <col min="7" max="7" width="15.453125" customWidth="1"/>
    <col min="8" max="8" width="5.453125" customWidth="1"/>
    <col min="9" max="9" width="5.81640625" customWidth="1"/>
    <col min="10" max="10" width="5.54296875" customWidth="1"/>
    <col min="11" max="11" width="6.453125" customWidth="1"/>
  </cols>
  <sheetData>
    <row r="1" spans="1:8" ht="13.4" customHeight="1" thickBot="1"/>
    <row r="2" spans="1:8" ht="14.5" customHeight="1">
      <c r="B2" s="35"/>
      <c r="C2" s="112" t="s">
        <v>154</v>
      </c>
      <c r="D2" s="115"/>
      <c r="E2" s="115"/>
      <c r="F2" s="115"/>
      <c r="G2" s="36"/>
      <c r="H2" s="37"/>
    </row>
    <row r="3" spans="1:8" ht="14.5" customHeight="1">
      <c r="B3" s="38"/>
      <c r="C3" s="116"/>
      <c r="D3" s="116"/>
      <c r="E3" s="116"/>
      <c r="F3" s="116"/>
      <c r="G3" s="39"/>
      <c r="H3" s="40"/>
    </row>
    <row r="4" spans="1:8" ht="6" customHeight="1">
      <c r="B4" s="38"/>
      <c r="C4" s="39"/>
      <c r="D4" s="39"/>
      <c r="E4" s="39"/>
      <c r="F4" s="39"/>
      <c r="G4" s="39"/>
      <c r="H4" s="40"/>
    </row>
    <row r="5" spans="1:8">
      <c r="B5" s="38"/>
      <c r="C5" s="43"/>
      <c r="D5" s="128" t="s">
        <v>141</v>
      </c>
      <c r="E5" s="129"/>
      <c r="F5" s="39"/>
      <c r="G5" s="39"/>
      <c r="H5" s="40"/>
    </row>
    <row r="6" spans="1:8">
      <c r="B6" s="38"/>
      <c r="C6" s="46" t="s">
        <v>155</v>
      </c>
      <c r="D6" s="48" t="s">
        <v>156</v>
      </c>
      <c r="E6" s="48" t="s">
        <v>157</v>
      </c>
      <c r="F6" s="45" t="s">
        <v>11</v>
      </c>
      <c r="G6" s="39"/>
      <c r="H6" s="40"/>
    </row>
    <row r="7" spans="1:8">
      <c r="B7" s="38"/>
      <c r="C7" s="98" t="s">
        <v>158</v>
      </c>
      <c r="D7" s="73">
        <v>80</v>
      </c>
      <c r="E7" s="52"/>
      <c r="F7" s="53">
        <f>D7*E7</f>
        <v>0</v>
      </c>
      <c r="G7" s="39"/>
      <c r="H7" s="40"/>
    </row>
    <row r="8" spans="1:8">
      <c r="B8" s="38"/>
      <c r="C8" s="98" t="s">
        <v>159</v>
      </c>
      <c r="D8" s="73">
        <v>80</v>
      </c>
      <c r="E8" s="52"/>
      <c r="F8" s="53">
        <f t="shared" ref="F8" si="0">D8*E8</f>
        <v>0</v>
      </c>
      <c r="G8" s="39"/>
      <c r="H8" s="40"/>
    </row>
    <row r="9" spans="1:8">
      <c r="A9" t="s">
        <v>160</v>
      </c>
      <c r="B9" s="38"/>
      <c r="C9" s="98" t="s">
        <v>161</v>
      </c>
      <c r="D9" s="73">
        <v>80</v>
      </c>
      <c r="E9" s="52"/>
      <c r="F9" s="53">
        <f>D9*E9</f>
        <v>0</v>
      </c>
      <c r="G9" s="39"/>
      <c r="H9" s="40"/>
    </row>
    <row r="10" spans="1:8">
      <c r="B10" s="38"/>
      <c r="C10" s="98" t="s">
        <v>162</v>
      </c>
      <c r="D10" s="73">
        <v>120</v>
      </c>
      <c r="E10" s="52"/>
      <c r="F10" s="53">
        <f>D10*E10</f>
        <v>0</v>
      </c>
      <c r="G10" s="39"/>
      <c r="H10" s="40"/>
    </row>
    <row r="11" spans="1:8" s="94" customFormat="1" ht="12.65" customHeight="1">
      <c r="B11" s="95"/>
      <c r="C11" s="98" t="s">
        <v>163</v>
      </c>
      <c r="D11" s="73">
        <v>80</v>
      </c>
      <c r="E11" s="52"/>
      <c r="F11" s="53">
        <f t="shared" ref="F11" si="1">D11*E11</f>
        <v>0</v>
      </c>
      <c r="G11" s="96"/>
      <c r="H11" s="97"/>
    </row>
    <row r="12" spans="1:8" ht="15" thickBot="1">
      <c r="B12" s="38"/>
      <c r="C12" s="39"/>
      <c r="D12" s="61"/>
      <c r="E12" s="61"/>
      <c r="F12" s="62"/>
      <c r="G12" s="39"/>
      <c r="H12" s="40"/>
    </row>
    <row r="13" spans="1:8" ht="15" thickBot="1">
      <c r="B13" s="38"/>
      <c r="C13" s="63"/>
      <c r="D13" s="130" t="s">
        <v>30</v>
      </c>
      <c r="E13" s="131"/>
      <c r="F13" s="64">
        <f>SUM(F7:F11)</f>
        <v>0</v>
      </c>
      <c r="G13" s="39"/>
      <c r="H13" s="40"/>
    </row>
    <row r="14" spans="1:8">
      <c r="B14" s="38"/>
      <c r="C14" s="63"/>
      <c r="D14" s="65"/>
      <c r="E14" s="66"/>
      <c r="F14" s="67"/>
      <c r="G14" s="39"/>
      <c r="H14" s="40"/>
    </row>
    <row r="15" spans="1:8">
      <c r="B15" s="38"/>
      <c r="C15" s="39"/>
      <c r="D15" s="39"/>
      <c r="E15" s="39"/>
      <c r="F15" s="39"/>
      <c r="G15" s="39"/>
      <c r="H15" s="40"/>
    </row>
    <row r="16" spans="1:8" ht="3.65" customHeight="1">
      <c r="B16" s="38"/>
      <c r="C16" s="39"/>
      <c r="D16" s="39"/>
      <c r="E16" s="39"/>
      <c r="F16" s="39"/>
      <c r="G16" s="39"/>
      <c r="H16" s="40"/>
    </row>
    <row r="17" spans="2:8" ht="4.4000000000000004" customHeight="1" thickBot="1">
      <c r="B17" s="70"/>
      <c r="C17" s="71"/>
      <c r="D17" s="71"/>
      <c r="E17" s="71"/>
      <c r="F17" s="71"/>
      <c r="G17" s="71"/>
      <c r="H17" s="72"/>
    </row>
  </sheetData>
  <mergeCells count="3">
    <mergeCell ref="C2:F3"/>
    <mergeCell ref="D5:E5"/>
    <mergeCell ref="D13:E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A0C8-F34C-4C83-8088-1A355D57E712}">
  <dimension ref="B1:H26"/>
  <sheetViews>
    <sheetView zoomScale="85" zoomScaleNormal="85" workbookViewId="0">
      <selection activeCell="J21" sqref="J21"/>
    </sheetView>
  </sheetViews>
  <sheetFormatPr defaultRowHeight="14.5"/>
  <cols>
    <col min="3" max="3" width="29.7265625" bestFit="1" customWidth="1"/>
    <col min="4" max="4" width="17.26953125" bestFit="1" customWidth="1"/>
    <col min="5" max="5" width="15.26953125" customWidth="1"/>
    <col min="6" max="6" width="43.1796875" bestFit="1" customWidth="1"/>
  </cols>
  <sheetData>
    <row r="1" spans="2:8" ht="15" thickBot="1"/>
    <row r="2" spans="2:8">
      <c r="B2" s="35"/>
      <c r="C2" s="112" t="s">
        <v>185</v>
      </c>
      <c r="D2" s="115"/>
      <c r="E2" s="115"/>
      <c r="F2" s="115"/>
      <c r="G2" s="36"/>
      <c r="H2" s="37"/>
    </row>
    <row r="3" spans="2:8">
      <c r="B3" s="38"/>
      <c r="C3" s="116"/>
      <c r="D3" s="116"/>
      <c r="E3" s="116"/>
      <c r="F3" s="116"/>
      <c r="G3" s="39"/>
      <c r="H3" s="40"/>
    </row>
    <row r="4" spans="2:8">
      <c r="B4" s="38"/>
      <c r="C4" s="39"/>
      <c r="D4" s="39"/>
      <c r="E4" s="39"/>
      <c r="F4" s="77" t="s">
        <v>32</v>
      </c>
      <c r="G4" s="14">
        <v>48</v>
      </c>
      <c r="H4" s="40"/>
    </row>
    <row r="5" spans="2:8">
      <c r="B5" s="38"/>
      <c r="C5" s="39"/>
      <c r="D5" s="39"/>
      <c r="E5" s="39"/>
      <c r="F5" s="77"/>
      <c r="G5" s="14"/>
      <c r="H5" s="40"/>
    </row>
    <row r="6" spans="2:8">
      <c r="B6" s="38"/>
      <c r="C6" s="43"/>
      <c r="D6" s="128" t="s">
        <v>141</v>
      </c>
      <c r="E6" s="129"/>
      <c r="F6" s="39"/>
      <c r="G6" s="39"/>
      <c r="H6" s="40"/>
    </row>
    <row r="7" spans="2:8">
      <c r="B7" s="38"/>
      <c r="C7" s="46" t="s">
        <v>26</v>
      </c>
      <c r="D7" s="48" t="s">
        <v>167</v>
      </c>
      <c r="E7" s="48" t="s">
        <v>168</v>
      </c>
      <c r="F7" s="45" t="s">
        <v>11</v>
      </c>
      <c r="G7" s="39"/>
      <c r="H7" s="40"/>
    </row>
    <row r="8" spans="2:8">
      <c r="B8" s="38"/>
      <c r="C8" s="101" t="s">
        <v>169</v>
      </c>
      <c r="D8" s="102"/>
      <c r="E8" s="103"/>
      <c r="F8" s="53">
        <f>D8*E8</f>
        <v>0</v>
      </c>
      <c r="G8" s="39"/>
      <c r="H8" s="40"/>
    </row>
    <row r="9" spans="2:8">
      <c r="B9" s="38"/>
      <c r="C9" s="101" t="s">
        <v>169</v>
      </c>
      <c r="D9" s="102"/>
      <c r="E9" s="103"/>
      <c r="F9" s="53">
        <f t="shared" ref="F9" si="0">D9*E9</f>
        <v>0</v>
      </c>
      <c r="G9" s="39"/>
      <c r="H9" s="40"/>
    </row>
    <row r="10" spans="2:8">
      <c r="B10" s="38"/>
      <c r="C10" s="101" t="s">
        <v>169</v>
      </c>
      <c r="D10" s="102"/>
      <c r="E10" s="103"/>
      <c r="F10" s="53">
        <f>D10*E10</f>
        <v>0</v>
      </c>
      <c r="G10" s="39"/>
      <c r="H10" s="40"/>
    </row>
    <row r="11" spans="2:8">
      <c r="B11" s="38"/>
      <c r="C11" s="101" t="s">
        <v>169</v>
      </c>
      <c r="D11" s="102"/>
      <c r="E11" s="103"/>
      <c r="F11" s="53">
        <f>D11*E11</f>
        <v>0</v>
      </c>
      <c r="G11" s="39"/>
      <c r="H11" s="40"/>
    </row>
    <row r="12" spans="2:8" ht="15.5">
      <c r="B12" s="95"/>
      <c r="C12" s="101" t="s">
        <v>169</v>
      </c>
      <c r="D12" s="102"/>
      <c r="E12" s="103"/>
      <c r="F12" s="53">
        <f t="shared" ref="F12" si="1">D12*E12</f>
        <v>0</v>
      </c>
      <c r="G12" s="96"/>
      <c r="H12" s="97"/>
    </row>
    <row r="13" spans="2:8">
      <c r="B13" s="38"/>
      <c r="C13" s="39"/>
      <c r="D13" s="39"/>
      <c r="E13" s="39"/>
      <c r="F13" s="39"/>
      <c r="G13" s="39"/>
      <c r="H13" s="40"/>
    </row>
    <row r="14" spans="2:8">
      <c r="B14" s="38"/>
      <c r="C14" s="39"/>
      <c r="D14" s="128" t="s">
        <v>141</v>
      </c>
      <c r="E14" s="129"/>
      <c r="F14" s="39"/>
      <c r="G14" s="39"/>
      <c r="H14" s="40"/>
    </row>
    <row r="15" spans="2:8">
      <c r="B15" s="38"/>
      <c r="C15" s="46" t="s">
        <v>166</v>
      </c>
      <c r="D15" s="48" t="s">
        <v>167</v>
      </c>
      <c r="E15" s="48" t="s">
        <v>168</v>
      </c>
      <c r="F15" s="45" t="s">
        <v>11</v>
      </c>
      <c r="G15" s="39"/>
      <c r="H15" s="40"/>
    </row>
    <row r="16" spans="2:8">
      <c r="B16" s="38"/>
      <c r="C16" s="101" t="s">
        <v>169</v>
      </c>
      <c r="D16" s="102"/>
      <c r="E16" s="103"/>
      <c r="F16" s="53">
        <f>(D16*E16)*$G$4</f>
        <v>0</v>
      </c>
      <c r="G16" s="39"/>
      <c r="H16" s="40"/>
    </row>
    <row r="17" spans="2:8">
      <c r="B17" s="38"/>
      <c r="C17" s="101" t="s">
        <v>169</v>
      </c>
      <c r="D17" s="102"/>
      <c r="E17" s="103"/>
      <c r="F17" s="53">
        <f t="shared" ref="F17:F20" si="2">(D17*E17)*$G$4</f>
        <v>0</v>
      </c>
      <c r="G17" s="39"/>
      <c r="H17" s="40"/>
    </row>
    <row r="18" spans="2:8">
      <c r="B18" s="38"/>
      <c r="C18" s="101" t="s">
        <v>169</v>
      </c>
      <c r="D18" s="102"/>
      <c r="E18" s="103"/>
      <c r="F18" s="53">
        <f t="shared" si="2"/>
        <v>0</v>
      </c>
      <c r="G18" s="39"/>
      <c r="H18" s="40"/>
    </row>
    <row r="19" spans="2:8">
      <c r="B19" s="38"/>
      <c r="C19" s="101" t="s">
        <v>169</v>
      </c>
      <c r="D19" s="102"/>
      <c r="E19" s="103"/>
      <c r="F19" s="53">
        <f t="shared" si="2"/>
        <v>0</v>
      </c>
      <c r="G19" s="39"/>
      <c r="H19" s="40"/>
    </row>
    <row r="20" spans="2:8" ht="15.5">
      <c r="B20" s="95"/>
      <c r="C20" s="101" t="s">
        <v>169</v>
      </c>
      <c r="D20" s="102"/>
      <c r="E20" s="103"/>
      <c r="F20" s="53">
        <f t="shared" si="2"/>
        <v>0</v>
      </c>
      <c r="G20" s="96"/>
      <c r="H20" s="97"/>
    </row>
    <row r="21" spans="2:8" ht="15" thickBot="1">
      <c r="B21" s="38"/>
      <c r="C21" s="39"/>
      <c r="D21" s="61"/>
      <c r="E21" s="61"/>
      <c r="F21" s="62"/>
      <c r="G21" s="39"/>
      <c r="H21" s="40"/>
    </row>
    <row r="22" spans="2:8" ht="15" thickBot="1">
      <c r="B22" s="38"/>
      <c r="C22" s="63"/>
      <c r="D22" s="130" t="s">
        <v>30</v>
      </c>
      <c r="E22" s="131"/>
      <c r="F22" s="64">
        <f>SUM(F8:F12)+SUM(F16:F20)</f>
        <v>0</v>
      </c>
      <c r="G22" s="39"/>
      <c r="H22" s="40"/>
    </row>
    <row r="23" spans="2:8">
      <c r="B23" s="38"/>
      <c r="C23" s="63"/>
      <c r="D23" s="65"/>
      <c r="E23" s="66"/>
      <c r="F23" s="67"/>
      <c r="G23" s="39"/>
      <c r="H23" s="40"/>
    </row>
    <row r="24" spans="2:8">
      <c r="B24" s="38"/>
      <c r="C24" s="39"/>
      <c r="D24" s="39"/>
      <c r="E24" s="39"/>
      <c r="F24" s="39"/>
      <c r="G24" s="39"/>
      <c r="H24" s="40"/>
    </row>
    <row r="25" spans="2:8">
      <c r="B25" s="38"/>
      <c r="C25" s="39"/>
      <c r="D25" s="39"/>
      <c r="E25" s="39"/>
      <c r="F25" s="39"/>
      <c r="G25" s="39"/>
      <c r="H25" s="40"/>
    </row>
    <row r="26" spans="2:8" ht="15" thickBot="1">
      <c r="B26" s="70"/>
      <c r="C26" s="71"/>
      <c r="D26" s="71"/>
      <c r="E26" s="71"/>
      <c r="F26" s="71"/>
      <c r="G26" s="71"/>
      <c r="H26" s="72"/>
    </row>
  </sheetData>
  <mergeCells count="4">
    <mergeCell ref="C2:F3"/>
    <mergeCell ref="D6:E6"/>
    <mergeCell ref="D22:E22"/>
    <mergeCell ref="D14:E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0C6E6A0D8F204A957D68FF25420A8F" ma:contentTypeVersion="11" ma:contentTypeDescription="Een nieuw document maken." ma:contentTypeScope="" ma:versionID="cd7af579abd0b3b772228c13bb8a93c6">
  <xsd:schema xmlns:xsd="http://www.w3.org/2001/XMLSchema" xmlns:xs="http://www.w3.org/2001/XMLSchema" xmlns:p="http://schemas.microsoft.com/office/2006/metadata/properties" xmlns:ns2="fca2ad93-eee7-4787-987d-835074b3c15b" xmlns:ns3="c64fecbb-1954-4030-8120-5d79bf625a24" targetNamespace="http://schemas.microsoft.com/office/2006/metadata/properties" ma:root="true" ma:fieldsID="1d5694af015d125c91aabfdec9e751fe" ns2:_="" ns3:_="">
    <xsd:import namespace="fca2ad93-eee7-4787-987d-835074b3c15b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2ad93-eee7-4787-987d-835074b3c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a2ad93-eee7-4787-987d-835074b3c15b">
      <Terms xmlns="http://schemas.microsoft.com/office/infopath/2007/PartnerControls"/>
    </lcf76f155ced4ddcb4097134ff3c332f>
    <TaxCatchAll xmlns="c64fecbb-1954-4030-8120-5d79bf625a24" xsi:nil="true"/>
  </documentManagement>
</p:properties>
</file>

<file path=customXml/itemProps1.xml><?xml version="1.0" encoding="utf-8"?>
<ds:datastoreItem xmlns:ds="http://schemas.openxmlformats.org/officeDocument/2006/customXml" ds:itemID="{00FDBE85-1861-4BD6-B8B2-4ADF5C06AC53}"/>
</file>

<file path=customXml/itemProps2.xml><?xml version="1.0" encoding="utf-8"?>
<ds:datastoreItem xmlns:ds="http://schemas.openxmlformats.org/officeDocument/2006/customXml" ds:itemID="{E97EC534-C44E-47BF-BED9-048AA30E68D3}"/>
</file>

<file path=customXml/itemProps3.xml><?xml version="1.0" encoding="utf-8"?>
<ds:datastoreItem xmlns:ds="http://schemas.openxmlformats.org/officeDocument/2006/customXml" ds:itemID="{DEDA883F-BD23-4BA2-B45E-B936421DA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TCO Inschrijfbiljet</vt:lpstr>
      <vt:lpstr>Transitie</vt:lpstr>
      <vt:lpstr>Netwerkverbindingen</vt:lpstr>
      <vt:lpstr>Netwerkbeheer</vt:lpstr>
      <vt:lpstr>Vaste- en mobiele telefonie</vt:lpstr>
      <vt:lpstr>Consultancy</vt:lpstr>
      <vt:lpstr>Overig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2026-02-26T07:52:24Z</dcterms:created>
  <dcterms:modified xsi:type="dcterms:W3CDTF">2026-02-26T07:52:25Z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0x010100950C6E6A0D8F204A957D68FF25420A8F</vt:lpwstr>
  </property>
</Properties>
</file>