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J:\Team_Inkoop\1a.Aanbestedingen\3.Autom&amp;telecom\304_2025_Vernieuwing Telefonie KCC en Samen055\2.Off.fase met NvI's\NvI 2 (evt.)\NvI2 Def\"/>
    </mc:Choice>
  </mc:AlternateContent>
  <xr:revisionPtr revIDLastSave="0" documentId="13_ncr:1_{5E202084-1FE6-4BFC-8C48-016EB7F57505}" xr6:coauthVersionLast="47" xr6:coauthVersionMax="47" xr10:uidLastSave="{00000000-0000-0000-0000-000000000000}"/>
  <bookViews>
    <workbookView xWindow="-120" yWindow="-120" windowWidth="29040" windowHeight="15840" xr2:uid="{00000000-000D-0000-FFFF-FFFF00000000}"/>
  </bookViews>
  <sheets>
    <sheet name="Prijsblad_CCC oploss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1" l="1"/>
  <c r="I41" i="1"/>
  <c r="J41" i="1"/>
  <c r="H42" i="1"/>
  <c r="I42" i="1"/>
  <c r="J42" i="1"/>
  <c r="H43" i="1"/>
  <c r="I43" i="1"/>
  <c r="J43" i="1"/>
  <c r="H44" i="1"/>
  <c r="I44" i="1"/>
  <c r="J44" i="1"/>
  <c r="H45" i="1"/>
  <c r="I45" i="1"/>
  <c r="J45" i="1"/>
  <c r="E37" i="1"/>
  <c r="H37" i="1" s="1"/>
  <c r="E36" i="1"/>
  <c r="E30" i="1"/>
  <c r="J30" i="1" s="1"/>
  <c r="J31" i="1"/>
  <c r="E32" i="1"/>
  <c r="H32" i="1" s="1"/>
  <c r="E33" i="1"/>
  <c r="H33" i="1" s="1"/>
  <c r="E34" i="1"/>
  <c r="H34" i="1" s="1"/>
  <c r="E35" i="1"/>
  <c r="I35" i="1" s="1"/>
  <c r="J38" i="1"/>
  <c r="E39" i="1"/>
  <c r="I39" i="1" s="1"/>
  <c r="J40" i="1"/>
  <c r="I31" i="1"/>
  <c r="I38" i="1"/>
  <c r="I40" i="1"/>
  <c r="H31" i="1"/>
  <c r="E38" i="1"/>
  <c r="H38" i="1" s="1"/>
  <c r="E40" i="1"/>
  <c r="H40" i="1" s="1"/>
  <c r="F56" i="1"/>
  <c r="J39" i="1" l="1"/>
  <c r="H30" i="1"/>
  <c r="J33" i="1"/>
  <c r="I30" i="1"/>
  <c r="H39" i="1"/>
  <c r="I33" i="1"/>
  <c r="J32" i="1"/>
  <c r="I32" i="1"/>
  <c r="J37" i="1"/>
  <c r="I37" i="1"/>
  <c r="J35" i="1"/>
  <c r="J34" i="1"/>
  <c r="I34" i="1"/>
  <c r="H35" i="1"/>
  <c r="H36" i="1"/>
  <c r="I36" i="1"/>
  <c r="J36" i="1"/>
  <c r="H47" i="1" l="1"/>
  <c r="I47" i="1"/>
  <c r="J47" i="1"/>
  <c r="B47" i="1" l="1"/>
</calcChain>
</file>

<file path=xl/sharedStrings.xml><?xml version="1.0" encoding="utf-8"?>
<sst xmlns="http://schemas.openxmlformats.org/spreadsheetml/2006/main" count="223" uniqueCount="141">
  <si>
    <r>
      <rPr>
        <b/>
        <sz val="22"/>
        <color rgb="FF000000"/>
        <rFont val="Calibri"/>
        <family val="2"/>
      </rPr>
      <t xml:space="preserve">Bijlage </t>
    </r>
    <r>
      <rPr>
        <b/>
        <sz val="22"/>
        <color rgb="FFFF0000"/>
        <rFont val="Calibri"/>
        <family val="2"/>
      </rPr>
      <t>4</t>
    </r>
    <r>
      <rPr>
        <b/>
        <sz val="22"/>
        <color rgb="FF000000"/>
        <rFont val="Calibri"/>
        <family val="2"/>
      </rPr>
      <t xml:space="preserve"> – Prijzenblad Cloud Contact Center oplossing TN564729</t>
    </r>
  </si>
  <si>
    <t>Let op bij het invullen van het Prijzenblad:</t>
  </si>
  <si>
    <t>- De prijzen zijn inclusief alle kosten en exclusief BTW</t>
  </si>
  <si>
    <t>- Vul uitsluitend de grijze invulcellen (Eenheidsprijs, Leverbaar bij Opties)</t>
  </si>
  <si>
    <t>- Aantal, Eenheid en Frequentie zijn voorgedefinieerd voor 1:1 vergelijkbaarheid van de inschrijfprijs ten opzichte van andere inschrijvers</t>
  </si>
  <si>
    <t>- Inschrijver doet zijn aanbieding gedurende 3 maanden gestand (tenzij anders aangegeven)</t>
  </si>
  <si>
    <t>- een Jaar is een contractjaar (12 maanden looptijd)</t>
  </si>
  <si>
    <r>
      <rPr>
        <sz val="12"/>
        <color rgb="FF000000"/>
        <rFont val="Calibri"/>
        <family val="2"/>
        <scheme val="minor"/>
      </rPr>
      <t>- Jaar 4 t/m 1</t>
    </r>
    <r>
      <rPr>
        <b/>
        <sz val="12"/>
        <color rgb="FFFF0000"/>
        <rFont val="Calibri"/>
        <family val="2"/>
        <scheme val="minor"/>
      </rPr>
      <t>3</t>
    </r>
    <r>
      <rPr>
        <sz val="12"/>
        <color rgb="FF000000"/>
        <rFont val="Calibri"/>
        <family val="2"/>
        <scheme val="minor"/>
      </rPr>
      <t xml:space="preserve"> betreffen verlengopties per Jaar (12 maanden) na de initiiële looptijd van 3 Jaar (36 maanden)</t>
    </r>
  </si>
  <si>
    <t>- Het is niet toegestaan om aanpassingen te doen in het formulier.</t>
  </si>
  <si>
    <t>Gegevens Inschrijver</t>
  </si>
  <si>
    <t>Bedrijfsnaam</t>
  </si>
  <si>
    <t>KvK-nummer</t>
  </si>
  <si>
    <t>Assumpties (fictieve aantallen) voor volume aanbestedende dienst*</t>
  </si>
  <si>
    <t>Aantal agents voice</t>
  </si>
  <si>
    <t>Aantal agents voice + e-mail</t>
  </si>
  <si>
    <t>Aantal supervisors voice + e-mail</t>
  </si>
  <si>
    <t>Aantal beheerders</t>
  </si>
  <si>
    <t>Aantal externe telefonielijnen (PSTN)</t>
  </si>
  <si>
    <t>Aantal externe nummers (PSTN)</t>
  </si>
  <si>
    <t>Aantal VOIP-toestellen (standaard)</t>
  </si>
  <si>
    <t>Aantal VOIP-toestellen (toegankelijkheid)</t>
  </si>
  <si>
    <t>* Aan de assumpties (fictieve aantallen) kunnen geen rechten worden ontleend</t>
  </si>
  <si>
    <t>Prijs excl. opties (verplicht, ingevuld door Inschrijver: Enkel Eenheidsprijs)</t>
  </si>
  <si>
    <t>Code</t>
  </si>
  <si>
    <t>Kostencategorie</t>
  </si>
  <si>
    <t>Onderdeel</t>
  </si>
  <si>
    <t>Eenheid</t>
  </si>
  <si>
    <t>Aantal*</t>
  </si>
  <si>
    <t>Eenheidsprijs (EUR, excl. BTW)</t>
  </si>
  <si>
    <t>Frequentie</t>
  </si>
  <si>
    <t>Jaar 1</t>
  </si>
  <si>
    <t>Jaar 2 en 3</t>
  </si>
  <si>
    <t>Jaar 4 t/ 13</t>
  </si>
  <si>
    <t>Toelichting</t>
  </si>
  <si>
    <t>CC-01</t>
  </si>
  <si>
    <t>Licenties en Subscripties</t>
  </si>
  <si>
    <t>Platform abonnement (tenant)</t>
  </si>
  <si>
    <t>per tenant</t>
  </si>
  <si>
    <t>maand</t>
  </si>
  <si>
    <t>CC-02</t>
  </si>
  <si>
    <t>Acceptatieomgeving abonnement</t>
  </si>
  <si>
    <t>CC-03</t>
  </si>
  <si>
    <t>Agent licentie voice (named user)**</t>
  </si>
  <si>
    <t>per gebruiker</t>
  </si>
  <si>
    <t>CC-04</t>
  </si>
  <si>
    <t>Agent licentie voice + e-mail (named user)**</t>
  </si>
  <si>
    <t>CC-05</t>
  </si>
  <si>
    <t>Supervisor licentie voice + e-mail (named user)**</t>
  </si>
  <si>
    <t>CC-06</t>
  </si>
  <si>
    <t>Beheerder licentie**</t>
  </si>
  <si>
    <t>PSTN-01</t>
  </si>
  <si>
    <t>Infrastructuur</t>
  </si>
  <si>
    <t>per stuk</t>
  </si>
  <si>
    <t>PSTN-02</t>
  </si>
  <si>
    <t>Externe nummers (PSTN)</t>
  </si>
  <si>
    <t>IM-01</t>
  </si>
  <si>
    <t>Implementatie en migratie + opleiding</t>
  </si>
  <si>
    <t>per project</t>
  </si>
  <si>
    <t>eenmalig</t>
  </si>
  <si>
    <t>SLA-01</t>
  </si>
  <si>
    <t>Support</t>
  </si>
  <si>
    <t xml:space="preserve">Support conform SLA </t>
  </si>
  <si>
    <t>per jaar</t>
  </si>
  <si>
    <t>jaar</t>
  </si>
  <si>
    <t>HW-02</t>
  </si>
  <si>
    <t>Hardware toestellen toegankelijkheid</t>
  </si>
  <si>
    <t>VOIP toestel (toegankelijkheid)</t>
  </si>
  <si>
    <r>
      <rPr>
        <b/>
        <sz val="12"/>
        <color rgb="FF000000"/>
        <rFont val="Calibri"/>
        <family val="2"/>
      </rPr>
      <t xml:space="preserve">TOTAAL FICTIEVE INSCHRIJFPRIJS  13 jaar incl. verlengopties, excl. opties o.b.v. assumpties voor volume </t>
    </r>
    <r>
      <rPr>
        <b/>
        <sz val="12"/>
        <color rgb="FFFF0000"/>
        <rFont val="Calibri"/>
        <family val="2"/>
      </rPr>
      <t>(formule in cel B41 aangepast n.a.v. NvI 1)</t>
    </r>
  </si>
  <si>
    <t>** de prijs per licentie blijft gelijk bij op- en afschalen van het aantal licenties dient gedurende de looptijd van de Overeenkomst gelijk te blijven (eenheidsprijs 1:1 overnemen bij het overeenkomstige in de onderstaande opties)</t>
  </si>
  <si>
    <t xml:space="preserve">Herhalingsopdrachten en opties - herziening </t>
  </si>
  <si>
    <t>Leverbaar (Verplicht/Ja/Nee)***</t>
  </si>
  <si>
    <t>Aantal</t>
  </si>
  <si>
    <t>OPT-01</t>
  </si>
  <si>
    <t>Omni-channelcommunicatie - module overige door Inschrijver aangeboden kanalen (per agent)</t>
  </si>
  <si>
    <t>GC-K-02 Omni-channel en Innovatie</t>
  </si>
  <si>
    <t>OPT-02</t>
  </si>
  <si>
    <t>Inrichting, implementatie, opleiding en ingebruikname OPT-1 (o.b.v. assumpties voor volume aanbestedende dienst)</t>
  </si>
  <si>
    <t>OPT-03</t>
  </si>
  <si>
    <t>Managementsturing module (per agent)</t>
  </si>
  <si>
    <t>GC-K-01 Management sturing</t>
  </si>
  <si>
    <t>OPT-04</t>
  </si>
  <si>
    <t>Inrichting, implementatie, opleding en ingebruikname OPT-3 (o.b.v. assumpties voor volume aanbestedende dienst)</t>
  </si>
  <si>
    <t>OPT-05</t>
  </si>
  <si>
    <t>OPT-06</t>
  </si>
  <si>
    <t>Inrichting, implementatie, opleiding en ingebruikname OPT-5 (o.b.v. assumpties voor volume aanbestedende dienst)</t>
  </si>
  <si>
    <t>OPT-07</t>
  </si>
  <si>
    <t>Advanced recording - met audit functionaliteit (per agent)</t>
  </si>
  <si>
    <t>OPT-08</t>
  </si>
  <si>
    <t>Inrichting, implementatie, opleiding en ingebruikname OPT-7 (o.b.v. assumpties voor volume aanbestedende dienst)</t>
  </si>
  <si>
    <t>OPT-09</t>
  </si>
  <si>
    <t>Aanvullende functionaliteit ten behoeve van digitale toegankelijkheid</t>
  </si>
  <si>
    <t>GC-K-03 Implementatie- en Migratieplan</t>
  </si>
  <si>
    <t>OPT-10</t>
  </si>
  <si>
    <t>Inrichting, implementatie, opleiding en ingebruikname OPT-9 (o.b.v. assumpties voor volume aanbestedende dienst)</t>
  </si>
  <si>
    <t>OPT-11</t>
  </si>
  <si>
    <t>Setup en realisatie één integratie c.q. koppeling met één gemeentelijke applicatie (per stuk)</t>
  </si>
  <si>
    <t>OPT-12</t>
  </si>
  <si>
    <t>Onderhoud één integratie c.q.koppeling OPT-11 met één applicatie (per stuk)</t>
  </si>
  <si>
    <t>HER-01</t>
  </si>
  <si>
    <t>Consultancy en overige werkzaamheden (per uur)</t>
  </si>
  <si>
    <t>Verplicht</t>
  </si>
  <si>
    <t>HER-02</t>
  </si>
  <si>
    <t>Consultancy en overige werkzaamheden - strippenkaart (per 50 uur)</t>
  </si>
  <si>
    <t>HER-03</t>
  </si>
  <si>
    <t>Agent licentie voice (named user)</t>
  </si>
  <si>
    <t>HER-04</t>
  </si>
  <si>
    <t>Agent licentie voice + e-mail (named user)</t>
  </si>
  <si>
    <t>HER-05</t>
  </si>
  <si>
    <t>Supervisor licentie voice + e-mail (named user)</t>
  </si>
  <si>
    <t>HER-06</t>
  </si>
  <si>
    <t>Beheerder licentie</t>
  </si>
  <si>
    <t>HER-07</t>
  </si>
  <si>
    <t>VOIP toestel standaard</t>
  </si>
  <si>
    <t>HER-08</t>
  </si>
  <si>
    <t>VOiP toestel toegankelijkheid</t>
  </si>
  <si>
    <t>***Leverbaar:</t>
  </si>
  <si>
    <t>- Onderdeeel c.q. optie (OPT codes) - Leverbaar door Inschrijver: Inschrijver vult 'Ja' in de kolom 'Leverbaar Verplicht/ Ja/ Nee in en de Eenheidsprijs in de kolom 'Eenheidsprijs')</t>
  </si>
  <si>
    <t>- Onderdeel c.q. herhaling (HER codes): Verplicht: Inschrijver dient een Eenheidsprijs in te vullen. De in te vullen Eenheidsprijs dient overeen te komen met de Eenheidsprijs van het overeenkomstige onderdeel in de bovenstaande Prijs tabel (indien ingevuld in de Prijs tabel)</t>
  </si>
  <si>
    <t>Verklaringen aanbesteding</t>
  </si>
  <si>
    <t xml:space="preserve">Inschrijver verklaart dat de inschrijving volledig is gebaseerd en voldoet aan de bepalingen uit het beschrijvend document inclusief bijlagen met TenderNed-kenmerk TN564729, en de Nota('s) van Inlichtingen. Inschrijver verklaart met het ondertekenen van het prijzenblad dat de door hem geoffreerde prijzen zonder voorbehoud zijn.  </t>
  </si>
  <si>
    <t>Prijsblad niet gewijzigd (behalve invulcellen Eenheidsprijs en Leverbaar bij Opties)</t>
  </si>
  <si>
    <t>ja</t>
  </si>
  <si>
    <t>Prijzen zijn exclusief BTW</t>
  </si>
  <si>
    <t>Alle verplichte posten zijn geprijsd</t>
  </si>
  <si>
    <t>Assumpties (volumes) niet aangepast door Inschrijver</t>
  </si>
  <si>
    <t>Handtekening</t>
  </si>
  <si>
    <t>Naam</t>
  </si>
  <si>
    <t>Functie</t>
  </si>
  <si>
    <t>Plaats</t>
  </si>
  <si>
    <t>Datum</t>
  </si>
  <si>
    <t>VRIJE REGEL-01</t>
  </si>
  <si>
    <t>VRIJE REGEL-02</t>
  </si>
  <si>
    <t>VRIJE REGEL-03</t>
  </si>
  <si>
    <t>VRIJE REGEL-04</t>
  </si>
  <si>
    <t>VRIJE REGEL-05</t>
  </si>
  <si>
    <t>- Onderdeel c.q. optie (OPT codes) - Niet leverbaar door Inschrijver: Inschrijver vult 'Nee' in de kolom 'Leverbaar Verplicht/ Ja/ Nee' in en geen Eenheidsprijs in de kolom 'Eenheidsprijs')</t>
  </si>
  <si>
    <t>per minuut</t>
  </si>
  <si>
    <r>
      <t xml:space="preserve">IVR vraagarticulatie add-on </t>
    </r>
    <r>
      <rPr>
        <sz val="11"/>
        <color rgb="FFFF0000"/>
        <rFont val="Calibri"/>
        <family val="2"/>
        <scheme val="minor"/>
      </rPr>
      <t>(per minuut)</t>
    </r>
  </si>
  <si>
    <r>
      <t>Externe telefonielijnen (PSTN)</t>
    </r>
    <r>
      <rPr>
        <sz val="11"/>
        <color rgb="FFFF0000"/>
        <rFont val="Calibri"/>
        <family val="2"/>
        <scheme val="minor"/>
      </rPr>
      <t>***</t>
    </r>
  </si>
  <si>
    <t>*** Wijziging en aanpassing NvI 2 vraag en antwoord 565: Flatfee - uitgaan van it te gaan van ca 8.000 belminuten per maand voor het bellen naar nationaal vast en mobiel verkeer. Opdrachtgever eist dat de maandkosten per 6 maanden pro rato worden aangepast op basis van de gemiddelde volumes en zulks in overleg en afstemming met Opdrachtgever.</t>
  </si>
  <si>
    <r>
      <t xml:space="preserve">Gunningscriterium </t>
    </r>
    <r>
      <rPr>
        <b/>
        <sz val="11"/>
        <color rgb="FFFF0000"/>
        <rFont val="Calibri"/>
        <family val="2"/>
      </rPr>
      <t>(betreft een context verwijzing: Opties worden niet beoordeeld in de beoordeling van de gunningscriteria)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</si>
</sst>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413]\ * #,##0.00_ ;_ [$€-413]\ * \-#,##0.00_ ;_ [$€-413]\ * &quot;-&quot;??_ ;_ @_ "/>
  </numFmts>
  <fonts count="24" x14ac:knownFonts="1">
    <font>
      <sz val="11"/>
      <color theme="1"/>
      <name val="Calibri"/>
      <family val="2"/>
      <scheme val="minor"/>
    </font>
    <font>
      <b/>
      <sz val="11"/>
      <name val="Calibri"/>
      <family val="2"/>
    </font>
    <font>
      <sz val="11"/>
      <color theme="1"/>
      <name val="Calibri"/>
      <family val="2"/>
      <scheme val="minor"/>
    </font>
    <font>
      <sz val="8"/>
      <name val="Calibri"/>
      <family val="2"/>
      <scheme val="minor"/>
    </font>
    <font>
      <b/>
      <sz val="20"/>
      <name val="Calibri"/>
      <family val="2"/>
    </font>
    <font>
      <b/>
      <sz val="11"/>
      <name val="Calibri"/>
      <family val="2"/>
    </font>
    <font>
      <sz val="12"/>
      <color theme="1"/>
      <name val="Calibri"/>
      <family val="2"/>
      <scheme val="minor"/>
    </font>
    <font>
      <sz val="11"/>
      <name val="Calibri"/>
      <family val="2"/>
    </font>
    <font>
      <b/>
      <sz val="20"/>
      <color theme="1"/>
      <name val="Calibri"/>
      <family val="2"/>
      <scheme val="minor"/>
    </font>
    <font>
      <b/>
      <sz val="12"/>
      <name val="Calibri"/>
      <family val="2"/>
    </font>
    <font>
      <sz val="12"/>
      <name val="Calibri"/>
      <family val="2"/>
      <scheme val="minor"/>
    </font>
    <font>
      <b/>
      <sz val="11"/>
      <color theme="1"/>
      <name val="Calibri"/>
      <family val="2"/>
      <scheme val="minor"/>
    </font>
    <font>
      <sz val="11"/>
      <color rgb="FF000000"/>
      <name val="Calibri"/>
      <family val="2"/>
      <scheme val="minor"/>
    </font>
    <font>
      <b/>
      <sz val="12"/>
      <color rgb="FF000000"/>
      <name val="Calibri"/>
      <family val="2"/>
    </font>
    <font>
      <b/>
      <sz val="12"/>
      <color rgb="FFFF0000"/>
      <name val="Calibri"/>
      <family val="2"/>
    </font>
    <font>
      <b/>
      <sz val="12"/>
      <name val="Calibri"/>
      <family val="2"/>
    </font>
    <font>
      <b/>
      <sz val="22"/>
      <color rgb="FF000000"/>
      <name val="Calibri"/>
      <family val="2"/>
    </font>
    <font>
      <b/>
      <sz val="22"/>
      <color rgb="FFFF0000"/>
      <name val="Calibri"/>
      <family val="2"/>
    </font>
    <font>
      <b/>
      <sz val="22"/>
      <name val="Calibri"/>
      <family val="2"/>
    </font>
    <font>
      <sz val="12"/>
      <color rgb="FF000000"/>
      <name val="Calibri"/>
      <family val="2"/>
      <scheme val="minor"/>
    </font>
    <font>
      <b/>
      <sz val="12"/>
      <color rgb="FFFF0000"/>
      <name val="Calibri"/>
      <family val="2"/>
      <scheme val="minor"/>
    </font>
    <font>
      <b/>
      <sz val="11"/>
      <color rgb="FFFF0000"/>
      <name val="Calibri"/>
      <family val="2"/>
      <scheme val="minor"/>
    </font>
    <font>
      <sz val="11"/>
      <color rgb="FFFF0000"/>
      <name val="Calibri"/>
      <family val="2"/>
      <scheme val="minor"/>
    </font>
    <font>
      <b/>
      <sz val="11"/>
      <color rgb="FFFF0000"/>
      <name val="Calibri"/>
      <family val="2"/>
    </font>
  </fonts>
  <fills count="7">
    <fill>
      <patternFill patternType="none"/>
    </fill>
    <fill>
      <patternFill patternType="gray125"/>
    </fill>
    <fill>
      <patternFill patternType="solid">
        <fgColor rgb="FFD9D9D9"/>
      </patternFill>
    </fill>
    <fill>
      <patternFill patternType="solid">
        <fgColor theme="6" tint="0.59999389629810485"/>
        <bgColor indexed="64"/>
      </patternFill>
    </fill>
    <fill>
      <patternFill patternType="solid">
        <fgColor rgb="FFD9D9D9"/>
        <bgColor indexed="64"/>
      </patternFill>
    </fill>
    <fill>
      <patternFill patternType="solid">
        <fgColor theme="6" tint="0.39997558519241921"/>
        <bgColor indexed="64"/>
      </patternFill>
    </fill>
    <fill>
      <patternFill patternType="solid">
        <fgColor theme="6" tint="0.79998168889431442"/>
        <bgColor indexed="64"/>
      </patternFill>
    </fill>
  </fills>
  <borders count="5">
    <border>
      <left/>
      <right/>
      <top/>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bottom style="thin">
        <color rgb="FF999999"/>
      </bottom>
      <diagonal/>
    </border>
    <border>
      <left style="thin">
        <color rgb="FF999999"/>
      </left>
      <right style="thin">
        <color rgb="FF999999"/>
      </right>
      <top style="thin">
        <color rgb="FF999999"/>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43">
    <xf numFmtId="0" fontId="0" fillId="0" borderId="0" xfId="0"/>
    <xf numFmtId="0" fontId="1" fillId="0" borderId="0" xfId="0" applyFont="1"/>
    <xf numFmtId="0" fontId="0" fillId="2" borderId="0" xfId="0" applyFill="1" applyProtection="1">
      <protection locked="0"/>
    </xf>
    <xf numFmtId="0" fontId="0" fillId="0" borderId="1" xfId="0" applyBorder="1"/>
    <xf numFmtId="0" fontId="0" fillId="2" borderId="1" xfId="0" applyFill="1" applyBorder="1" applyProtection="1">
      <protection locked="0"/>
    </xf>
    <xf numFmtId="0" fontId="1" fillId="0" borderId="0" xfId="0" applyFont="1" applyAlignment="1">
      <alignment wrapText="1"/>
    </xf>
    <xf numFmtId="0" fontId="1" fillId="3" borderId="2" xfId="0" applyFont="1" applyFill="1" applyBorder="1" applyAlignment="1">
      <alignment horizontal="center"/>
    </xf>
    <xf numFmtId="0" fontId="5" fillId="3" borderId="2" xfId="0" applyFont="1" applyFill="1" applyBorder="1" applyAlignment="1">
      <alignment horizontal="center"/>
    </xf>
    <xf numFmtId="0" fontId="4" fillId="3" borderId="0" xfId="0" applyFont="1" applyFill="1"/>
    <xf numFmtId="0" fontId="0" fillId="3" borderId="0" xfId="0" applyFill="1"/>
    <xf numFmtId="0" fontId="6" fillId="0" borderId="0" xfId="0" applyFont="1"/>
    <xf numFmtId="0" fontId="6" fillId="0" borderId="0" xfId="0" quotePrefix="1" applyFont="1"/>
    <xf numFmtId="0" fontId="0" fillId="4" borderId="1" xfId="0" applyFill="1" applyBorder="1" applyProtection="1">
      <protection locked="0"/>
    </xf>
    <xf numFmtId="0" fontId="0" fillId="5" borderId="0" xfId="0" applyFill="1"/>
    <xf numFmtId="44" fontId="1" fillId="5" borderId="0" xfId="1" applyFont="1" applyFill="1"/>
    <xf numFmtId="44" fontId="0" fillId="0" borderId="0" xfId="1" applyFont="1" applyFill="1"/>
    <xf numFmtId="44" fontId="1" fillId="0" borderId="0" xfId="1" applyFont="1" applyFill="1"/>
    <xf numFmtId="0" fontId="5" fillId="0" borderId="0" xfId="0" applyFont="1" applyAlignment="1">
      <alignment vertical="top"/>
    </xf>
    <xf numFmtId="0" fontId="7" fillId="0" borderId="0" xfId="0" applyFont="1"/>
    <xf numFmtId="0" fontId="9" fillId="0" borderId="0" xfId="0" applyFont="1"/>
    <xf numFmtId="0" fontId="0" fillId="0" borderId="3" xfId="0" applyBorder="1"/>
    <xf numFmtId="0" fontId="0" fillId="0" borderId="1" xfId="0" applyBorder="1" applyAlignment="1">
      <alignment wrapText="1"/>
    </xf>
    <xf numFmtId="0" fontId="0" fillId="6" borderId="0" xfId="0" applyFill="1" applyProtection="1">
      <protection locked="0"/>
    </xf>
    <xf numFmtId="43" fontId="0" fillId="0" borderId="1" xfId="0" applyNumberFormat="1" applyBorder="1"/>
    <xf numFmtId="44" fontId="11" fillId="5" borderId="4" xfId="1" applyFont="1" applyFill="1" applyBorder="1" applyAlignment="1">
      <alignment horizontal="right" vertical="center"/>
    </xf>
    <xf numFmtId="0" fontId="1" fillId="0" borderId="2" xfId="0" applyFont="1" applyBorder="1" applyAlignment="1">
      <alignment horizontal="center"/>
    </xf>
    <xf numFmtId="0" fontId="9" fillId="0" borderId="0" xfId="0" quotePrefix="1" applyFont="1"/>
    <xf numFmtId="0" fontId="12" fillId="0" borderId="1" xfId="0" applyFont="1" applyBorder="1"/>
    <xf numFmtId="0" fontId="15" fillId="5" borderId="0" xfId="0" applyFont="1" applyFill="1" applyAlignment="1">
      <alignment wrapText="1"/>
    </xf>
    <xf numFmtId="0" fontId="18" fillId="3" borderId="0" xfId="0" applyFont="1" applyFill="1"/>
    <xf numFmtId="0" fontId="19" fillId="0" borderId="0" xfId="0" quotePrefix="1" applyFont="1"/>
    <xf numFmtId="0" fontId="0" fillId="0" borderId="0" xfId="0" applyBorder="1"/>
    <xf numFmtId="43" fontId="0" fillId="0" borderId="0" xfId="0" applyNumberFormat="1" applyBorder="1"/>
    <xf numFmtId="0" fontId="21" fillId="0" borderId="1" xfId="0" applyFont="1" applyBorder="1"/>
    <xf numFmtId="0" fontId="21" fillId="0" borderId="0" xfId="0" applyFont="1"/>
    <xf numFmtId="0" fontId="1" fillId="3" borderId="2" xfId="0" applyFont="1" applyFill="1" applyBorder="1" applyAlignment="1">
      <alignment horizontal="center" wrapText="1"/>
    </xf>
    <xf numFmtId="164" fontId="0" fillId="2" borderId="1" xfId="0" applyNumberFormat="1" applyFill="1" applyBorder="1" applyProtection="1">
      <protection locked="0"/>
    </xf>
    <xf numFmtId="164" fontId="0" fillId="4" borderId="1" xfId="0" applyNumberFormat="1" applyFill="1" applyBorder="1" applyProtection="1">
      <protection locked="0"/>
    </xf>
    <xf numFmtId="164" fontId="0" fillId="4" borderId="3" xfId="0" applyNumberFormat="1" applyFill="1" applyBorder="1" applyProtection="1">
      <protection locked="0"/>
    </xf>
    <xf numFmtId="0" fontId="10" fillId="0" borderId="0" xfId="0" applyFont="1" applyAlignment="1">
      <alignment horizontal="left" vertical="top" wrapText="1"/>
    </xf>
    <xf numFmtId="0" fontId="10" fillId="0" borderId="0" xfId="0" applyFont="1" applyAlignment="1">
      <alignment horizontal="left" vertical="top"/>
    </xf>
    <xf numFmtId="44" fontId="8" fillId="5" borderId="0" xfId="1" applyFont="1" applyFill="1" applyAlignment="1">
      <alignment horizontal="left"/>
    </xf>
    <xf numFmtId="0" fontId="4" fillId="3" borderId="0" xfId="0" applyFont="1" applyFill="1" applyAlignment="1">
      <alignment horizontal="left" wrapText="1"/>
    </xf>
  </cellXfs>
  <cellStyles count="2">
    <cellStyle name="Standaard" xfId="0" builtinId="0"/>
    <cellStyle name="Valuta" xfId="1" builtinId="4"/>
  </cellStyles>
  <dxfs count="40">
    <dxf>
      <fill>
        <patternFill patternType="solid">
          <fgColor rgb="FFFFC7CE"/>
        </patternFill>
      </fill>
    </dxf>
    <dxf>
      <fill>
        <patternFill patternType="solid">
          <fgColor rgb="FFFFC7CE"/>
        </patternFill>
      </fill>
    </dxf>
    <dxf>
      <fill>
        <patternFill patternType="solid">
          <fgColor rgb="FFFFC7CE"/>
        </patternFill>
      </fill>
    </dxf>
    <dxf>
      <fill>
        <patternFill patternType="solid">
          <fgColor rgb="FFFFC7CE"/>
        </patternFill>
      </fill>
    </dxf>
    <dxf>
      <fill>
        <patternFill patternType="solid">
          <fgColor rgb="FFFFC7CE"/>
        </patternFill>
      </fill>
    </dxf>
    <dxf>
      <fill>
        <patternFill patternType="solid">
          <fgColor rgb="FFFFC7CE"/>
        </patternFill>
      </fill>
    </dxf>
    <dxf>
      <fill>
        <patternFill patternType="solid">
          <fgColor rgb="FFFFC7CE"/>
        </patternFill>
      </fill>
    </dxf>
    <dxf>
      <fill>
        <patternFill patternType="solid">
          <fgColor rgb="FFFFC7CE"/>
        </patternFill>
      </fill>
    </dxf>
    <dxf>
      <fill>
        <patternFill patternType="solid">
          <fgColor rgb="FFFFC7CE"/>
        </patternFill>
      </fill>
    </dxf>
    <dxf>
      <fill>
        <patternFill patternType="solid">
          <fgColor rgb="FFFFC7CE"/>
        </patternFill>
      </fill>
    </dxf>
    <dxf>
      <fill>
        <patternFill patternType="solid">
          <fgColor rgb="FFFFC7CE"/>
        </patternFill>
      </fill>
    </dxf>
    <dxf>
      <fill>
        <patternFill patternType="solid">
          <fgColor rgb="FFFFC7CE"/>
        </patternFill>
      </fill>
    </dxf>
    <dxf>
      <fill>
        <patternFill patternType="solid">
          <fgColor indexed="64"/>
          <bgColor rgb="FFD9D9D9"/>
        </patternFill>
      </fill>
      <protection locked="0" hidden="0"/>
    </dxf>
    <dxf>
      <fill>
        <patternFill patternType="solid">
          <fgColor indexed="64"/>
          <bgColor rgb="FFD9D9D9"/>
        </patternFill>
      </fill>
      <protection locked="0" hidden="0"/>
    </dxf>
    <dxf>
      <font>
        <b/>
        <i val="0"/>
        <strike val="0"/>
        <condense val="0"/>
        <extend val="0"/>
        <outline val="0"/>
        <shadow val="0"/>
        <u val="none"/>
        <vertAlign val="baseline"/>
        <sz val="11"/>
        <color auto="1"/>
        <name val="Calibri"/>
        <scheme val="none"/>
      </font>
    </dxf>
    <dxf>
      <font>
        <b/>
        <i val="0"/>
        <strike val="0"/>
        <condense val="0"/>
        <extend val="0"/>
        <outline val="0"/>
        <shadow val="0"/>
        <u val="none"/>
        <vertAlign val="baseline"/>
        <sz val="11"/>
        <color auto="1"/>
        <name val="Calibri"/>
        <scheme val="none"/>
      </font>
      <alignment horizontal="general" vertical="bottom" textRotation="0" wrapText="1" indent="0" justifyLastLine="0" shrinkToFit="0" readingOrder="0"/>
    </dxf>
    <dxf>
      <border diagonalUp="0" diagonalDown="0" outline="0">
        <left style="thin">
          <color rgb="FF999999"/>
        </left>
        <right style="thin">
          <color rgb="FF999999"/>
        </right>
        <top style="thin">
          <color rgb="FF999999"/>
        </top>
        <bottom style="thin">
          <color rgb="FF999999"/>
        </bottom>
      </border>
    </dxf>
    <dxf>
      <numFmt numFmtId="164" formatCode="_ [$€-413]\ * #,##0.00_ ;_ [$€-413]\ * \-#,##0.00_ ;_ [$€-413]\ * &quot;-&quot;??_ ;_ @_ "/>
      <fill>
        <patternFill patternType="solid">
          <fgColor indexed="64"/>
          <bgColor rgb="FFD9D9D9"/>
        </patternFill>
      </fill>
      <border diagonalUp="0" diagonalDown="0" outline="0">
        <left style="thin">
          <color rgb="FF999999"/>
        </left>
        <right style="thin">
          <color rgb="FF999999"/>
        </right>
        <top style="thin">
          <color rgb="FF999999"/>
        </top>
        <bottom style="thin">
          <color rgb="FF999999"/>
        </bottom>
      </border>
      <protection locked="0" hidden="0"/>
    </dxf>
    <dxf>
      <border diagonalUp="0" diagonalDown="0" outline="0">
        <left style="thin">
          <color rgb="FF999999"/>
        </left>
        <right style="thin">
          <color rgb="FF999999"/>
        </right>
        <top style="thin">
          <color rgb="FF999999"/>
        </top>
        <bottom style="thin">
          <color rgb="FF999999"/>
        </bottom>
      </border>
    </dxf>
    <dxf>
      <border diagonalUp="0" diagonalDown="0">
        <left style="thin">
          <color rgb="FF999999"/>
        </left>
        <right style="thin">
          <color rgb="FF999999"/>
        </right>
        <top style="thin">
          <color rgb="FF999999"/>
        </top>
        <bottom style="thin">
          <color rgb="FF999999"/>
        </bottom>
        <vertical/>
        <horizontal/>
      </border>
    </dxf>
    <dxf>
      <fill>
        <patternFill patternType="solid">
          <fgColor indexed="64"/>
          <bgColor rgb="FFD9D9D9"/>
        </patternFill>
      </fill>
      <border diagonalUp="0" diagonalDown="0">
        <left style="thin">
          <color rgb="FF999999"/>
        </left>
        <right style="thin">
          <color rgb="FF999999"/>
        </right>
        <top style="thin">
          <color rgb="FF999999"/>
        </top>
        <bottom style="thin">
          <color rgb="FF999999"/>
        </bottom>
        <vertical/>
        <horizontal/>
      </border>
      <protection locked="0" hidden="0"/>
    </dxf>
    <dxf>
      <border diagonalUp="0" diagonalDown="0">
        <left style="thin">
          <color rgb="FF999999"/>
        </left>
        <right style="thin">
          <color rgb="FF999999"/>
        </right>
        <top style="thin">
          <color rgb="FF999999"/>
        </top>
        <bottom style="thin">
          <color rgb="FF999999"/>
        </bottom>
        <vertical/>
        <horizontal/>
      </border>
    </dxf>
    <dxf>
      <border diagonalUp="0" diagonalDown="0">
        <left style="thin">
          <color rgb="FF999999"/>
        </left>
        <right style="thin">
          <color rgb="FF999999"/>
        </right>
        <top style="thin">
          <color rgb="FF999999"/>
        </top>
        <bottom style="thin">
          <color rgb="FF999999"/>
        </bottom>
        <vertical/>
        <horizontal/>
      </border>
    </dxf>
    <dxf>
      <border diagonalUp="0" diagonalDown="0">
        <left style="thin">
          <color rgb="FF999999"/>
        </left>
        <right style="thin">
          <color rgb="FF999999"/>
        </right>
        <top style="thin">
          <color rgb="FF999999"/>
        </top>
        <bottom style="thin">
          <color rgb="FF999999"/>
        </bottom>
        <vertical/>
        <horizontal/>
      </border>
    </dxf>
    <dxf>
      <border outline="0">
        <top style="thin">
          <color rgb="FF999999"/>
        </top>
      </border>
    </dxf>
    <dxf>
      <border outline="0">
        <bottom style="thin">
          <color rgb="FF999999"/>
        </bottom>
      </border>
    </dxf>
    <dxf>
      <font>
        <b/>
        <i val="0"/>
        <strike val="0"/>
        <condense val="0"/>
        <extend val="0"/>
        <outline val="0"/>
        <shadow val="0"/>
        <u val="none"/>
        <vertAlign val="baseline"/>
        <sz val="11"/>
        <color auto="1"/>
        <name val="Calibri"/>
        <scheme val="none"/>
      </font>
      <fill>
        <patternFill patternType="solid">
          <fgColor indexed="64"/>
          <bgColor theme="6" tint="0.59999389629810485"/>
        </patternFill>
      </fill>
      <alignment horizontal="center" vertical="bottom" textRotation="0" wrapText="0" indent="0" justifyLastLine="0" shrinkToFit="0" readingOrder="0"/>
      <border diagonalUp="0" diagonalDown="0" outline="0">
        <left style="thin">
          <color rgb="FF999999"/>
        </left>
        <right style="thin">
          <color rgb="FF999999"/>
        </right>
        <top/>
        <bottom/>
      </border>
    </dxf>
    <dxf>
      <numFmt numFmtId="35" formatCode="_ * #,##0.00_ ;_ * \-#,##0.00_ ;_ * &quot;-&quot;??_ ;_ @_ "/>
      <border diagonalUp="0" diagonalDown="0">
        <left style="thin">
          <color rgb="FF999999"/>
        </left>
        <right style="thin">
          <color rgb="FF999999"/>
        </right>
        <top style="thin">
          <color rgb="FF999999"/>
        </top>
        <bottom style="thin">
          <color rgb="FF999999"/>
        </bottom>
        <vertical/>
        <horizontal/>
      </border>
    </dxf>
    <dxf>
      <numFmt numFmtId="35" formatCode="_ * #,##0.00_ ;_ * \-#,##0.00_ ;_ * &quot;-&quot;??_ ;_ @_ "/>
      <border diagonalUp="0" diagonalDown="0">
        <left style="thin">
          <color rgb="FF999999"/>
        </left>
        <right style="thin">
          <color rgb="FF999999"/>
        </right>
        <top style="thin">
          <color rgb="FF999999"/>
        </top>
        <bottom style="thin">
          <color rgb="FF999999"/>
        </bottom>
        <vertical/>
        <horizontal/>
      </border>
    </dxf>
    <dxf>
      <numFmt numFmtId="35" formatCode="_ * #,##0.00_ ;_ * \-#,##0.00_ ;_ * &quot;-&quot;??_ ;_ @_ "/>
      <border diagonalUp="0" diagonalDown="0">
        <left style="thin">
          <color rgb="FF999999"/>
        </left>
        <right style="thin">
          <color rgb="FF999999"/>
        </right>
        <top style="thin">
          <color rgb="FF999999"/>
        </top>
        <bottom style="thin">
          <color rgb="FF999999"/>
        </bottom>
        <vertical/>
        <horizontal/>
      </border>
    </dxf>
    <dxf>
      <border diagonalUp="0" diagonalDown="0" outline="0">
        <left style="thin">
          <color rgb="FF999999"/>
        </left>
        <right style="thin">
          <color rgb="FF999999"/>
        </right>
        <top style="thin">
          <color rgb="FF999999"/>
        </top>
        <bottom style="thin">
          <color rgb="FF999999"/>
        </bottom>
      </border>
    </dxf>
    <dxf>
      <numFmt numFmtId="164" formatCode="_ [$€-413]\ * #,##0.00_ ;_ [$€-413]\ * \-#,##0.00_ ;_ [$€-413]\ * &quot;-&quot;??_ ;_ @_ "/>
      <fill>
        <patternFill patternType="solid">
          <fgColor indexed="64"/>
          <bgColor rgb="FFD9D9D9"/>
        </patternFill>
      </fill>
      <border diagonalUp="0" diagonalDown="0" outline="0">
        <left style="thin">
          <color rgb="FF999999"/>
        </left>
        <right style="thin">
          <color rgb="FF999999"/>
        </right>
        <top style="thin">
          <color rgb="FF999999"/>
        </top>
        <bottom style="thin">
          <color rgb="FF999999"/>
        </bottom>
      </border>
      <protection locked="0" hidden="0"/>
    </dxf>
    <dxf>
      <border diagonalUp="0" diagonalDown="0" outline="0">
        <left style="thin">
          <color rgb="FF999999"/>
        </left>
        <right style="thin">
          <color rgb="FF999999"/>
        </right>
        <top style="thin">
          <color rgb="FF999999"/>
        </top>
        <bottom style="thin">
          <color rgb="FF999999"/>
        </bottom>
      </border>
    </dxf>
    <dxf>
      <border diagonalUp="0" diagonalDown="0">
        <left style="thin">
          <color rgb="FF999999"/>
        </left>
        <right style="thin">
          <color rgb="FF999999"/>
        </right>
        <top style="thin">
          <color rgb="FF999999"/>
        </top>
        <bottom style="thin">
          <color rgb="FF999999"/>
        </bottom>
        <vertical/>
        <horizontal/>
      </border>
    </dxf>
    <dxf>
      <border diagonalUp="0" diagonalDown="0">
        <left style="thin">
          <color rgb="FF999999"/>
        </left>
        <right style="thin">
          <color rgb="FF999999"/>
        </right>
        <top style="thin">
          <color rgb="FF999999"/>
        </top>
        <bottom style="thin">
          <color rgb="FF999999"/>
        </bottom>
        <vertical/>
        <horizontal/>
      </border>
    </dxf>
    <dxf>
      <border diagonalUp="0" diagonalDown="0">
        <left style="thin">
          <color rgb="FF999999"/>
        </left>
        <right style="thin">
          <color rgb="FF999999"/>
        </right>
        <top style="thin">
          <color rgb="FF999999"/>
        </top>
        <bottom style="thin">
          <color rgb="FF999999"/>
        </bottom>
        <vertical/>
        <horizontal/>
      </border>
    </dxf>
    <dxf>
      <border diagonalUp="0" diagonalDown="0">
        <left style="thin">
          <color rgb="FF999999"/>
        </left>
        <right style="thin">
          <color rgb="FF999999"/>
        </right>
        <top style="thin">
          <color rgb="FF999999"/>
        </top>
        <bottom style="thin">
          <color rgb="FF999999"/>
        </bottom>
        <vertical/>
        <horizontal/>
      </border>
    </dxf>
    <dxf>
      <border outline="0">
        <top style="thin">
          <color rgb="FF999999"/>
        </top>
      </border>
    </dxf>
    <dxf>
      <border outline="0">
        <bottom style="thin">
          <color rgb="FF999999"/>
        </bottom>
      </border>
    </dxf>
    <dxf>
      <font>
        <b/>
        <i val="0"/>
        <strike val="0"/>
        <condense val="0"/>
        <extend val="0"/>
        <outline val="0"/>
        <shadow val="0"/>
        <u val="none"/>
        <vertAlign val="baseline"/>
        <sz val="11"/>
        <color auto="1"/>
        <name val="Calibri"/>
        <family val="2"/>
        <scheme val="none"/>
      </font>
      <fill>
        <patternFill patternType="solid">
          <fgColor indexed="64"/>
          <bgColor theme="6" tint="0.59999389629810485"/>
        </patternFill>
      </fill>
      <alignment horizontal="center" vertical="bottom" textRotation="0" wrapText="0" indent="0" justifyLastLine="0" shrinkToFit="0" readingOrder="0"/>
      <border diagonalUp="0" diagonalDown="0" outline="0">
        <left style="thin">
          <color rgb="FF999999"/>
        </left>
        <right style="thin">
          <color rgb="FF999999"/>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76851</xdr:colOff>
      <xdr:row>1</xdr:row>
      <xdr:rowOff>34290</xdr:rowOff>
    </xdr:to>
    <xdr:pic>
      <xdr:nvPicPr>
        <xdr:cNvPr id="2" name="Afbeelding 1">
          <a:extLst>
            <a:ext uri="{FF2B5EF4-FFF2-40B4-BE49-F238E27FC236}">
              <a16:creationId xmlns:a16="http://schemas.microsoft.com/office/drawing/2014/main" id="{E9A006B7-AE39-4D1D-F10F-8787C7F8269F}"/>
            </a:ext>
          </a:extLst>
        </xdr:cNvPr>
        <xdr:cNvPicPr>
          <a:picLocks noChangeAspect="1"/>
        </xdr:cNvPicPr>
      </xdr:nvPicPr>
      <xdr:blipFill>
        <a:blip xmlns:r="http://schemas.openxmlformats.org/officeDocument/2006/relationships" r:embed="rId1"/>
        <a:stretch>
          <a:fillRect/>
        </a:stretch>
      </xdr:blipFill>
      <xdr:spPr>
        <a:xfrm>
          <a:off x="0" y="0"/>
          <a:ext cx="3082518" cy="10363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4B400B-683E-4BB9-8F39-C7B54036F509}" name="Tabel1" displayName="Tabel1" ref="A29:K45" totalsRowShown="0" headerRowDxfId="39" headerRowBorderDxfId="38" tableBorderDxfId="37">
  <autoFilter ref="A29:K45" xr:uid="{D34B400B-683E-4BB9-8F39-C7B54036F509}"/>
  <tableColumns count="11">
    <tableColumn id="1" xr3:uid="{501A9F5B-00E4-4A8C-92F0-5F7A03134C3B}" name="Code" dataDxfId="36"/>
    <tableColumn id="2" xr3:uid="{B590BC1E-A58F-46ED-936C-7A017FFC3E44}" name="Kostencategorie" dataDxfId="35"/>
    <tableColumn id="3" xr3:uid="{33F60107-3AC7-4382-9835-1C898FB623CF}" name="Onderdeel" dataDxfId="34"/>
    <tableColumn id="4" xr3:uid="{60426837-EEBF-497F-A411-C9BDEF2399DB}" name="Eenheid" dataDxfId="33"/>
    <tableColumn id="5" xr3:uid="{A3EEA5F4-4360-4B22-88E0-995D031EB08B}" name="Aantal*" dataDxfId="32"/>
    <tableColumn id="6" xr3:uid="{D2ABB232-D010-48C2-88BF-1D89DFF3609A}" name="Eenheidsprijs (EUR, excl. BTW)" dataDxfId="31"/>
    <tableColumn id="7" xr3:uid="{E4AA8848-3BFD-482F-9652-FE53A9C127C9}" name="Frequentie" dataDxfId="30"/>
    <tableColumn id="8" xr3:uid="{09BC69D6-AF02-4128-AF09-53D41886006A}" name="Jaar 1" dataDxfId="29"/>
    <tableColumn id="9" xr3:uid="{614245E1-9D5C-4084-ADE1-012EB48208E6}" name="Jaar 2 en 3" dataDxfId="28"/>
    <tableColumn id="10" xr3:uid="{570A9B5C-63AA-4669-BE64-A31B21C7A6DA}" name="Jaar 4 t/ 13" dataDxfId="27"/>
    <tableColumn id="16" xr3:uid="{D6288DFC-34C7-4BBE-A341-89025FA97A2C}" name="Toelichting"/>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EF1B07-9FF6-4D36-8B25-0A2B669F5927}" name="Tabel2" displayName="Tabel2" ref="A51:H71" totalsRowShown="0" headerRowDxfId="26" headerRowBorderDxfId="25" tableBorderDxfId="24">
  <autoFilter ref="A51:H71" xr:uid="{C7EF1B07-9FF6-4D36-8B25-0A2B669F5927}"/>
  <tableColumns count="8">
    <tableColumn id="1" xr3:uid="{F9345475-B270-4A6A-97B1-87EEC78714F4}" name="Code" dataDxfId="23"/>
    <tableColumn id="2" xr3:uid="{B449CAA1-76A6-4B45-AE59-7C894EDCE6D5}" name="Onderdeel" dataDxfId="22"/>
    <tableColumn id="17" xr3:uid="{F7F3C27B-09A8-4594-ABB1-24EC9B60C168}" name="Gunningscriterium (betreft een context verwijzing: Opties worden niet beoordeeld in de beoordeling van de gunningscriteria)" dataDxfId="21"/>
    <tableColumn id="3" xr3:uid="{0D22F8ED-8AA6-4D9C-9D05-4C165D9921C4}" name="Leverbaar (Verplicht/Ja/Nee)***" dataDxfId="20"/>
    <tableColumn id="4" xr3:uid="{ED982C9F-A0C0-46BA-83F3-3E3BFC19AF52}" name="Eenheid" dataDxfId="19"/>
    <tableColumn id="5" xr3:uid="{C7CDE2EF-7B52-4FF6-B90F-9AFF0B581B37}" name="Aantal" dataDxfId="18"/>
    <tableColumn id="6" xr3:uid="{ED765124-E8A3-4680-8243-2887AA4B0DB1}" name="Eenheidsprijs (EUR, excl. BTW)" dataDxfId="17"/>
    <tableColumn id="7" xr3:uid="{4141E564-C05E-4726-AD6A-885288F4783D}" name="Frequentie" dataDxfId="16"/>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15BA5A3-8332-4585-AF8F-23764E3B39DD}" name="Tabel5" displayName="Tabel5" ref="A79:B88" headerRowCount="0" totalsRowShown="0">
  <tableColumns count="2">
    <tableColumn id="1" xr3:uid="{EB0F1214-83F0-40FD-BFB8-43F4871E39EE}" name="Kolom1" headerRowDxfId="15" dataDxfId="14"/>
    <tableColumn id="2" xr3:uid="{94554793-AF47-4989-A4A3-0A73EA4A77C5}" name="Kolom2" headerRowDxfId="13" dataDxfId="12"/>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8"/>
  <sheetViews>
    <sheetView showGridLines="0" tabSelected="1" zoomScale="90" zoomScaleNormal="90" workbookViewId="0">
      <selection activeCell="B4" sqref="B4"/>
    </sheetView>
  </sheetViews>
  <sheetFormatPr defaultRowHeight="15" x14ac:dyDescent="0.25"/>
  <cols>
    <col min="1" max="1" width="45.140625" customWidth="1"/>
    <col min="2" max="2" width="55.85546875" customWidth="1"/>
    <col min="3" max="3" width="40" customWidth="1"/>
    <col min="4" max="4" width="38.85546875" customWidth="1"/>
    <col min="5" max="5" width="24.140625" customWidth="1"/>
    <col min="6" max="6" width="39.5703125" customWidth="1"/>
    <col min="7" max="7" width="28.7109375" customWidth="1"/>
    <col min="8" max="9" width="14" customWidth="1"/>
    <col min="10" max="10" width="20.42578125" customWidth="1"/>
    <col min="11" max="11" width="14" customWidth="1"/>
    <col min="12" max="12" width="16.42578125" customWidth="1"/>
  </cols>
  <sheetData>
    <row r="1" spans="1:11" ht="79.5" customHeight="1" x14ac:dyDescent="0.25"/>
    <row r="2" spans="1:11" ht="28.5" x14ac:dyDescent="0.45">
      <c r="A2" s="29" t="s">
        <v>0</v>
      </c>
      <c r="B2" s="9"/>
      <c r="C2" s="9"/>
      <c r="D2" s="9"/>
      <c r="E2" s="9"/>
      <c r="F2" s="9"/>
      <c r="G2" s="9"/>
      <c r="H2" s="9"/>
      <c r="I2" s="9"/>
      <c r="J2" s="9"/>
      <c r="K2" s="9"/>
    </row>
    <row r="4" spans="1:11" ht="15.75" x14ac:dyDescent="0.25">
      <c r="A4" s="10" t="s">
        <v>1</v>
      </c>
    </row>
    <row r="5" spans="1:11" ht="15.75" x14ac:dyDescent="0.25">
      <c r="A5" s="10" t="s">
        <v>2</v>
      </c>
    </row>
    <row r="6" spans="1:11" ht="15.75" x14ac:dyDescent="0.25">
      <c r="A6" s="10" t="s">
        <v>3</v>
      </c>
    </row>
    <row r="7" spans="1:11" ht="15.75" x14ac:dyDescent="0.25">
      <c r="A7" s="11" t="s">
        <v>4</v>
      </c>
    </row>
    <row r="8" spans="1:11" ht="15.75" x14ac:dyDescent="0.25">
      <c r="A8" s="10" t="s">
        <v>5</v>
      </c>
    </row>
    <row r="9" spans="1:11" ht="15.75" x14ac:dyDescent="0.25">
      <c r="A9" s="11" t="s">
        <v>6</v>
      </c>
    </row>
    <row r="10" spans="1:11" ht="15.75" x14ac:dyDescent="0.25">
      <c r="A10" s="30" t="s">
        <v>7</v>
      </c>
    </row>
    <row r="11" spans="1:11" ht="15.75" x14ac:dyDescent="0.25">
      <c r="A11" s="11" t="s">
        <v>8</v>
      </c>
    </row>
    <row r="12" spans="1:11" ht="15.75" x14ac:dyDescent="0.25">
      <c r="A12" s="11"/>
    </row>
    <row r="13" spans="1:11" ht="26.25" x14ac:dyDescent="0.4">
      <c r="A13" s="8" t="s">
        <v>9</v>
      </c>
      <c r="B13" s="9"/>
    </row>
    <row r="14" spans="1:11" ht="15.75" x14ac:dyDescent="0.25">
      <c r="A14" s="19" t="s">
        <v>10</v>
      </c>
      <c r="B14" s="2"/>
    </row>
    <row r="15" spans="1:11" ht="15.75" x14ac:dyDescent="0.25">
      <c r="A15" s="19" t="s">
        <v>11</v>
      </c>
      <c r="B15" s="2"/>
    </row>
    <row r="17" spans="1:11" ht="49.5" customHeight="1" x14ac:dyDescent="0.4">
      <c r="A17" s="42" t="s">
        <v>12</v>
      </c>
      <c r="B17" s="42"/>
    </row>
    <row r="18" spans="1:11" ht="15.75" x14ac:dyDescent="0.25">
      <c r="A18" s="19" t="s">
        <v>13</v>
      </c>
      <c r="B18" s="22">
        <v>60</v>
      </c>
    </row>
    <row r="19" spans="1:11" ht="15.75" x14ac:dyDescent="0.25">
      <c r="A19" s="19" t="s">
        <v>14</v>
      </c>
      <c r="B19" s="22">
        <v>15</v>
      </c>
    </row>
    <row r="20" spans="1:11" ht="15.75" x14ac:dyDescent="0.25">
      <c r="A20" s="19" t="s">
        <v>15</v>
      </c>
      <c r="B20" s="22">
        <v>15</v>
      </c>
    </row>
    <row r="21" spans="1:11" ht="15.75" x14ac:dyDescent="0.25">
      <c r="A21" s="19" t="s">
        <v>16</v>
      </c>
      <c r="B21" s="22">
        <v>4</v>
      </c>
    </row>
    <row r="22" spans="1:11" ht="15.75" x14ac:dyDescent="0.25">
      <c r="A22" s="19" t="s">
        <v>17</v>
      </c>
      <c r="B22" s="22">
        <v>90</v>
      </c>
    </row>
    <row r="23" spans="1:11" ht="15.75" x14ac:dyDescent="0.25">
      <c r="A23" s="19" t="s">
        <v>18</v>
      </c>
      <c r="B23" s="22">
        <v>100</v>
      </c>
    </row>
    <row r="24" spans="1:11" ht="15.75" x14ac:dyDescent="0.25">
      <c r="A24" s="19" t="s">
        <v>19</v>
      </c>
      <c r="B24" s="22">
        <v>0</v>
      </c>
    </row>
    <row r="25" spans="1:11" ht="15.75" x14ac:dyDescent="0.25">
      <c r="A25" s="19" t="s">
        <v>20</v>
      </c>
      <c r="B25" s="22">
        <v>2</v>
      </c>
    </row>
    <row r="26" spans="1:11" x14ac:dyDescent="0.25">
      <c r="A26" s="18" t="s">
        <v>21</v>
      </c>
    </row>
    <row r="27" spans="1:11" x14ac:dyDescent="0.25">
      <c r="A27" s="18"/>
    </row>
    <row r="28" spans="1:11" ht="15.75" x14ac:dyDescent="0.25">
      <c r="A28" s="19" t="s">
        <v>22</v>
      </c>
    </row>
    <row r="29" spans="1:11" x14ac:dyDescent="0.25">
      <c r="A29" s="6" t="s">
        <v>23</v>
      </c>
      <c r="B29" s="6" t="s">
        <v>24</v>
      </c>
      <c r="C29" s="6" t="s">
        <v>25</v>
      </c>
      <c r="D29" s="6" t="s">
        <v>26</v>
      </c>
      <c r="E29" s="7" t="s">
        <v>27</v>
      </c>
      <c r="F29" s="6" t="s">
        <v>28</v>
      </c>
      <c r="G29" s="6" t="s">
        <v>29</v>
      </c>
      <c r="H29" s="7" t="s">
        <v>30</v>
      </c>
      <c r="I29" s="7" t="s">
        <v>31</v>
      </c>
      <c r="J29" s="7" t="s">
        <v>32</v>
      </c>
      <c r="K29" s="6" t="s">
        <v>33</v>
      </c>
    </row>
    <row r="30" spans="1:11" x14ac:dyDescent="0.25">
      <c r="A30" s="3" t="s">
        <v>34</v>
      </c>
      <c r="B30" s="3" t="s">
        <v>35</v>
      </c>
      <c r="C30" s="3" t="s">
        <v>36</v>
      </c>
      <c r="D30" s="3" t="s">
        <v>37</v>
      </c>
      <c r="E30" s="3">
        <f>1</f>
        <v>1</v>
      </c>
      <c r="F30" s="36"/>
      <c r="G30" s="3" t="s">
        <v>38</v>
      </c>
      <c r="H30" s="23">
        <f t="shared" ref="H30:H39" si="0">IF(G30="maand", E30*F30*12, IF(G30="jaar", E30*F30, IF(G30="eenmalig", E30*F30, 0)))</f>
        <v>0</v>
      </c>
      <c r="I30" s="23">
        <f>IF(G30="maand", E30*F30*12, IF(G30="jaar", E30*F30, 0))*2</f>
        <v>0</v>
      </c>
      <c r="J30" s="23">
        <f>IF(G30="maand", E30*F30*12, IF(G30="jaar", E30*F30, 0))*10</f>
        <v>0</v>
      </c>
      <c r="K30" s="4"/>
    </row>
    <row r="31" spans="1:11" x14ac:dyDescent="0.25">
      <c r="A31" s="3" t="s">
        <v>39</v>
      </c>
      <c r="B31" s="3" t="s">
        <v>35</v>
      </c>
      <c r="C31" s="3" t="s">
        <v>40</v>
      </c>
      <c r="D31" s="3" t="s">
        <v>37</v>
      </c>
      <c r="E31" s="3">
        <v>1</v>
      </c>
      <c r="F31" s="36"/>
      <c r="G31" s="3" t="s">
        <v>38</v>
      </c>
      <c r="H31" s="23">
        <f t="shared" ref="H31" si="1">IF(G31="maand", E31*F31*12, IF(G31="jaar", E31*F31, IF(G31="eenmalig", E31*F31, 0)))</f>
        <v>0</v>
      </c>
      <c r="I31" s="23">
        <f t="shared" ref="I31:I39" si="2">IF(G31="maand", E31*F31*12, IF(G31="jaar", E31*F31, 0))*2</f>
        <v>0</v>
      </c>
      <c r="J31" s="23">
        <f t="shared" ref="J31:J39" si="3">IF(G31="maand", E31*F31*12, IF(G31="jaar", E31*F31, 0))*10</f>
        <v>0</v>
      </c>
      <c r="K31" s="4"/>
    </row>
    <row r="32" spans="1:11" x14ac:dyDescent="0.25">
      <c r="A32" s="3" t="s">
        <v>41</v>
      </c>
      <c r="B32" s="3" t="s">
        <v>35</v>
      </c>
      <c r="C32" s="3" t="s">
        <v>42</v>
      </c>
      <c r="D32" s="3" t="s">
        <v>43</v>
      </c>
      <c r="E32" s="3">
        <f t="shared" ref="E32:E37" si="4">B18</f>
        <v>60</v>
      </c>
      <c r="F32" s="36"/>
      <c r="G32" s="3" t="s">
        <v>38</v>
      </c>
      <c r="H32" s="23">
        <f t="shared" si="0"/>
        <v>0</v>
      </c>
      <c r="I32" s="23">
        <f t="shared" si="2"/>
        <v>0</v>
      </c>
      <c r="J32" s="23">
        <f t="shared" si="3"/>
        <v>0</v>
      </c>
      <c r="K32" s="4"/>
    </row>
    <row r="33" spans="1:11" x14ac:dyDescent="0.25">
      <c r="A33" s="3" t="s">
        <v>44</v>
      </c>
      <c r="B33" s="3" t="s">
        <v>35</v>
      </c>
      <c r="C33" s="3" t="s">
        <v>45</v>
      </c>
      <c r="D33" s="3" t="s">
        <v>43</v>
      </c>
      <c r="E33" s="3">
        <f t="shared" si="4"/>
        <v>15</v>
      </c>
      <c r="F33" s="37"/>
      <c r="G33" s="3" t="s">
        <v>38</v>
      </c>
      <c r="H33" s="23">
        <f t="shared" si="0"/>
        <v>0</v>
      </c>
      <c r="I33" s="23">
        <f t="shared" si="2"/>
        <v>0</v>
      </c>
      <c r="J33" s="23">
        <f t="shared" si="3"/>
        <v>0</v>
      </c>
      <c r="K33" s="4"/>
    </row>
    <row r="34" spans="1:11" x14ac:dyDescent="0.25">
      <c r="A34" s="3" t="s">
        <v>46</v>
      </c>
      <c r="B34" s="3" t="s">
        <v>35</v>
      </c>
      <c r="C34" s="3" t="s">
        <v>47</v>
      </c>
      <c r="D34" s="3" t="s">
        <v>43</v>
      </c>
      <c r="E34" s="3">
        <f t="shared" si="4"/>
        <v>15</v>
      </c>
      <c r="F34" s="36"/>
      <c r="G34" s="3" t="s">
        <v>38</v>
      </c>
      <c r="H34" s="23">
        <f t="shared" si="0"/>
        <v>0</v>
      </c>
      <c r="I34" s="23">
        <f t="shared" si="2"/>
        <v>0</v>
      </c>
      <c r="J34" s="23">
        <f t="shared" si="3"/>
        <v>0</v>
      </c>
      <c r="K34" s="4"/>
    </row>
    <row r="35" spans="1:11" x14ac:dyDescent="0.25">
      <c r="A35" s="3" t="s">
        <v>48</v>
      </c>
      <c r="B35" s="3" t="s">
        <v>35</v>
      </c>
      <c r="C35" s="3" t="s">
        <v>49</v>
      </c>
      <c r="D35" s="3" t="s">
        <v>43</v>
      </c>
      <c r="E35" s="3">
        <f t="shared" si="4"/>
        <v>4</v>
      </c>
      <c r="F35" s="37"/>
      <c r="G35" s="3" t="s">
        <v>38</v>
      </c>
      <c r="H35" s="23">
        <f t="shared" si="0"/>
        <v>0</v>
      </c>
      <c r="I35" s="23">
        <f t="shared" si="2"/>
        <v>0</v>
      </c>
      <c r="J35" s="23">
        <f t="shared" si="3"/>
        <v>0</v>
      </c>
      <c r="K35" s="4"/>
    </row>
    <row r="36" spans="1:11" x14ac:dyDescent="0.25">
      <c r="A36" s="3" t="s">
        <v>50</v>
      </c>
      <c r="B36" s="3" t="s">
        <v>51</v>
      </c>
      <c r="C36" s="3" t="s">
        <v>138</v>
      </c>
      <c r="D36" s="3" t="s">
        <v>52</v>
      </c>
      <c r="E36" s="3">
        <f t="shared" si="4"/>
        <v>90</v>
      </c>
      <c r="F36" s="37"/>
      <c r="G36" s="3" t="s">
        <v>38</v>
      </c>
      <c r="H36" s="23">
        <f t="shared" ref="H36" si="5">IF(G36="maand", E36*F36*12, IF(G36="jaar", E36*F36, IF(G36="eenmalig", E36*F36, 0)))</f>
        <v>0</v>
      </c>
      <c r="I36" s="23">
        <f t="shared" ref="I36" si="6">IF(G36="maand", E36*F36*12, IF(G36="jaar", E36*F36, 0))*2</f>
        <v>0</v>
      </c>
      <c r="J36" s="23">
        <f t="shared" ref="J36" si="7">IF(G36="maand", E36*F36*12, IF(G36="jaar", E36*F36, 0))*10</f>
        <v>0</v>
      </c>
      <c r="K36" s="4"/>
    </row>
    <row r="37" spans="1:11" x14ac:dyDescent="0.25">
      <c r="A37" s="3" t="s">
        <v>53</v>
      </c>
      <c r="B37" s="3" t="s">
        <v>51</v>
      </c>
      <c r="C37" s="3" t="s">
        <v>54</v>
      </c>
      <c r="D37" s="3" t="s">
        <v>52</v>
      </c>
      <c r="E37" s="3">
        <f t="shared" si="4"/>
        <v>100</v>
      </c>
      <c r="F37" s="37"/>
      <c r="G37" s="3" t="s">
        <v>38</v>
      </c>
      <c r="H37" s="23">
        <f t="shared" ref="H37" si="8">IF(G37="maand", E37*F37*12, IF(G37="jaar", E37*F37, IF(G37="eenmalig", E37*F37, 0)))</f>
        <v>0</v>
      </c>
      <c r="I37" s="23">
        <f t="shared" ref="I37" si="9">IF(G37="maand", E37*F37*12, IF(G37="jaar", E37*F37, 0))*2</f>
        <v>0</v>
      </c>
      <c r="J37" s="23">
        <f t="shared" ref="J37" si="10">IF(G37="maand", E37*F37*12, IF(G37="jaar", E37*F37, 0))*10</f>
        <v>0</v>
      </c>
      <c r="K37" s="4"/>
    </row>
    <row r="38" spans="1:11" x14ac:dyDescent="0.25">
      <c r="A38" s="3" t="s">
        <v>55</v>
      </c>
      <c r="B38" s="3" t="s">
        <v>56</v>
      </c>
      <c r="C38" s="3" t="s">
        <v>56</v>
      </c>
      <c r="D38" s="3" t="s">
        <v>57</v>
      </c>
      <c r="E38" s="3">
        <f>1</f>
        <v>1</v>
      </c>
      <c r="F38" s="36"/>
      <c r="G38" s="3" t="s">
        <v>58</v>
      </c>
      <c r="H38" s="23">
        <f t="shared" si="0"/>
        <v>0</v>
      </c>
      <c r="I38" s="23">
        <f t="shared" si="2"/>
        <v>0</v>
      </c>
      <c r="J38" s="23">
        <f t="shared" si="3"/>
        <v>0</v>
      </c>
      <c r="K38" s="4"/>
    </row>
    <row r="39" spans="1:11" x14ac:dyDescent="0.25">
      <c r="A39" s="3" t="s">
        <v>59</v>
      </c>
      <c r="B39" s="3" t="s">
        <v>60</v>
      </c>
      <c r="C39" s="3" t="s">
        <v>61</v>
      </c>
      <c r="D39" s="3" t="s">
        <v>62</v>
      </c>
      <c r="E39" s="3">
        <f>1</f>
        <v>1</v>
      </c>
      <c r="F39" s="36"/>
      <c r="G39" s="3" t="s">
        <v>63</v>
      </c>
      <c r="H39" s="23">
        <f t="shared" si="0"/>
        <v>0</v>
      </c>
      <c r="I39" s="23">
        <f t="shared" si="2"/>
        <v>0</v>
      </c>
      <c r="J39" s="23">
        <f t="shared" si="3"/>
        <v>0</v>
      </c>
      <c r="K39" s="4"/>
    </row>
    <row r="40" spans="1:11" x14ac:dyDescent="0.25">
      <c r="A40" s="3" t="s">
        <v>64</v>
      </c>
      <c r="B40" s="3" t="s">
        <v>65</v>
      </c>
      <c r="C40" s="3" t="s">
        <v>66</v>
      </c>
      <c r="D40" s="3" t="s">
        <v>52</v>
      </c>
      <c r="E40" s="3">
        <f>B25</f>
        <v>2</v>
      </c>
      <c r="F40" s="36"/>
      <c r="G40" s="3" t="s">
        <v>58</v>
      </c>
      <c r="H40" s="23">
        <f>IF(G40="maand", E40*F40*12, IF(G40="jaar", E40*F40, IF(G40="eenmalig", E40*F40, 0)))</f>
        <v>0</v>
      </c>
      <c r="I40" s="23">
        <f>IF(G40="maand", E40*F40*12, IF(G40="jaar", E40*F40, 0))*2</f>
        <v>0</v>
      </c>
      <c r="J40" s="23">
        <f>IF(G40="maand", E40*F40*12, IF(G40="jaar", E40*F40, 0))*10</f>
        <v>0</v>
      </c>
      <c r="K40" s="4"/>
    </row>
    <row r="41" spans="1:11" x14ac:dyDescent="0.25">
      <c r="A41" s="33" t="s">
        <v>130</v>
      </c>
      <c r="B41" s="12"/>
      <c r="C41" s="12"/>
      <c r="D41" s="12"/>
      <c r="E41" s="12">
        <v>1</v>
      </c>
      <c r="F41" s="37"/>
      <c r="G41" s="12" t="s">
        <v>63</v>
      </c>
      <c r="H41" s="23">
        <f t="shared" ref="H41:H45" si="11">IF(G41="maand", E41*F41*12, IF(G41="jaar", E41*F41, IF(G41="eenmalig", E41*F41, 0)))</f>
        <v>0</v>
      </c>
      <c r="I41" s="23">
        <f t="shared" ref="I41:I45" si="12">IF(G41="maand", E41*F41*12, IF(G41="jaar", E41*F41, 0))*2</f>
        <v>0</v>
      </c>
      <c r="J41" s="23">
        <f t="shared" ref="J41:J45" si="13">IF(G41="maand", E41*F41*12, IF(G41="jaar", E41*F41, 0))*10</f>
        <v>0</v>
      </c>
      <c r="K41" s="4"/>
    </row>
    <row r="42" spans="1:11" x14ac:dyDescent="0.25">
      <c r="A42" s="33" t="s">
        <v>131</v>
      </c>
      <c r="B42" s="12"/>
      <c r="C42" s="12"/>
      <c r="D42" s="12"/>
      <c r="E42" s="12">
        <v>1</v>
      </c>
      <c r="F42" s="37"/>
      <c r="G42" s="12" t="s">
        <v>63</v>
      </c>
      <c r="H42" s="23">
        <f t="shared" si="11"/>
        <v>0</v>
      </c>
      <c r="I42" s="23">
        <f t="shared" si="12"/>
        <v>0</v>
      </c>
      <c r="J42" s="23">
        <f t="shared" si="13"/>
        <v>0</v>
      </c>
      <c r="K42" s="4"/>
    </row>
    <row r="43" spans="1:11" x14ac:dyDescent="0.25">
      <c r="A43" s="33" t="s">
        <v>132</v>
      </c>
      <c r="B43" s="12"/>
      <c r="C43" s="12"/>
      <c r="D43" s="12"/>
      <c r="E43" s="12">
        <v>1</v>
      </c>
      <c r="F43" s="37"/>
      <c r="G43" s="12" t="s">
        <v>63</v>
      </c>
      <c r="H43" s="23">
        <f t="shared" si="11"/>
        <v>0</v>
      </c>
      <c r="I43" s="23">
        <f t="shared" si="12"/>
        <v>0</v>
      </c>
      <c r="J43" s="23">
        <f t="shared" si="13"/>
        <v>0</v>
      </c>
      <c r="K43" s="4"/>
    </row>
    <row r="44" spans="1:11" x14ac:dyDescent="0.25">
      <c r="A44" s="33" t="s">
        <v>133</v>
      </c>
      <c r="B44" s="12"/>
      <c r="C44" s="12"/>
      <c r="D44" s="12"/>
      <c r="E44" s="12">
        <v>1</v>
      </c>
      <c r="F44" s="37"/>
      <c r="G44" s="12" t="s">
        <v>63</v>
      </c>
      <c r="H44" s="23">
        <f t="shared" si="11"/>
        <v>0</v>
      </c>
      <c r="I44" s="23">
        <f t="shared" si="12"/>
        <v>0</v>
      </c>
      <c r="J44" s="23">
        <f t="shared" si="13"/>
        <v>0</v>
      </c>
      <c r="K44" s="4"/>
    </row>
    <row r="45" spans="1:11" x14ac:dyDescent="0.25">
      <c r="A45" s="33" t="s">
        <v>134</v>
      </c>
      <c r="B45" s="12"/>
      <c r="C45" s="12"/>
      <c r="D45" s="12"/>
      <c r="E45" s="12">
        <v>1</v>
      </c>
      <c r="F45" s="37"/>
      <c r="G45" s="12" t="s">
        <v>63</v>
      </c>
      <c r="H45" s="23">
        <f t="shared" si="11"/>
        <v>0</v>
      </c>
      <c r="I45" s="23">
        <f t="shared" si="12"/>
        <v>0</v>
      </c>
      <c r="J45" s="23">
        <f t="shared" si="13"/>
        <v>0</v>
      </c>
      <c r="K45" s="4"/>
    </row>
    <row r="46" spans="1:11" ht="15.75" thickBot="1" x14ac:dyDescent="0.3">
      <c r="A46" s="31"/>
      <c r="B46" s="31"/>
      <c r="C46" s="31"/>
      <c r="D46" s="31"/>
      <c r="E46" s="31"/>
      <c r="F46" s="31"/>
      <c r="G46" s="31"/>
      <c r="H46" s="32"/>
      <c r="I46" s="32"/>
      <c r="J46" s="32"/>
    </row>
    <row r="47" spans="1:11" ht="63.75" thickBot="1" x14ac:dyDescent="0.3">
      <c r="A47" s="28" t="s">
        <v>67</v>
      </c>
      <c r="B47" s="24">
        <f>SUM(H47:J47)</f>
        <v>0</v>
      </c>
      <c r="C47" s="13"/>
      <c r="D47" s="13"/>
      <c r="E47" s="13"/>
      <c r="F47" s="13"/>
      <c r="G47" s="13"/>
      <c r="H47" s="14">
        <f>SUBTOTAL(109,Tabel1[Jaar 1])</f>
        <v>0</v>
      </c>
      <c r="I47" s="14">
        <f>SUBTOTAL(109,Tabel1[Jaar 2 en 3])</f>
        <v>0</v>
      </c>
      <c r="J47" s="14">
        <f>SUBTOTAL(109,Tabel1[Jaar 4 t/ 13])</f>
        <v>0</v>
      </c>
      <c r="K47" s="14"/>
    </row>
    <row r="48" spans="1:11" x14ac:dyDescent="0.25">
      <c r="A48" t="s">
        <v>68</v>
      </c>
    </row>
    <row r="49" spans="1:8" x14ac:dyDescent="0.25">
      <c r="A49" s="34" t="s">
        <v>139</v>
      </c>
    </row>
    <row r="50" spans="1:8" ht="15.75" x14ac:dyDescent="0.25">
      <c r="A50" s="19" t="s">
        <v>69</v>
      </c>
    </row>
    <row r="51" spans="1:8" ht="60" x14ac:dyDescent="0.25">
      <c r="A51" s="6" t="s">
        <v>23</v>
      </c>
      <c r="B51" s="25" t="s">
        <v>25</v>
      </c>
      <c r="C51" s="35" t="s">
        <v>140</v>
      </c>
      <c r="D51" s="7" t="s">
        <v>70</v>
      </c>
      <c r="E51" s="6" t="s">
        <v>26</v>
      </c>
      <c r="F51" s="6" t="s">
        <v>71</v>
      </c>
      <c r="G51" s="6" t="s">
        <v>28</v>
      </c>
      <c r="H51" s="6" t="s">
        <v>29</v>
      </c>
    </row>
    <row r="52" spans="1:8" ht="30" x14ac:dyDescent="0.25">
      <c r="A52" s="3" t="s">
        <v>72</v>
      </c>
      <c r="B52" s="21" t="s">
        <v>73</v>
      </c>
      <c r="C52" s="3" t="s">
        <v>74</v>
      </c>
      <c r="D52" s="4"/>
      <c r="E52" s="3" t="s">
        <v>43</v>
      </c>
      <c r="F52" s="3">
        <v>1</v>
      </c>
      <c r="G52" s="36"/>
      <c r="H52" s="3" t="s">
        <v>38</v>
      </c>
    </row>
    <row r="53" spans="1:8" ht="30" x14ac:dyDescent="0.25">
      <c r="A53" s="3" t="s">
        <v>75</v>
      </c>
      <c r="B53" s="21" t="s">
        <v>76</v>
      </c>
      <c r="C53" s="3"/>
      <c r="D53" s="4"/>
      <c r="E53" s="3" t="s">
        <v>57</v>
      </c>
      <c r="F53" s="3">
        <v>1</v>
      </c>
      <c r="G53" s="37"/>
      <c r="H53" s="3" t="s">
        <v>58</v>
      </c>
    </row>
    <row r="54" spans="1:8" x14ac:dyDescent="0.25">
      <c r="A54" s="3" t="s">
        <v>77</v>
      </c>
      <c r="B54" s="3" t="s">
        <v>78</v>
      </c>
      <c r="C54" s="3" t="s">
        <v>79</v>
      </c>
      <c r="D54" s="4"/>
      <c r="E54" s="3" t="s">
        <v>43</v>
      </c>
      <c r="F54" s="3">
        <v>1</v>
      </c>
      <c r="G54" s="36"/>
      <c r="H54" s="3" t="s">
        <v>38</v>
      </c>
    </row>
    <row r="55" spans="1:8" ht="30" x14ac:dyDescent="0.25">
      <c r="A55" s="3" t="s">
        <v>80</v>
      </c>
      <c r="B55" s="21" t="s">
        <v>81</v>
      </c>
      <c r="C55" s="3"/>
      <c r="D55" s="4"/>
      <c r="E55" s="3" t="s">
        <v>57</v>
      </c>
      <c r="F55" s="3">
        <v>1</v>
      </c>
      <c r="G55" s="37"/>
      <c r="H55" s="3" t="s">
        <v>58</v>
      </c>
    </row>
    <row r="56" spans="1:8" x14ac:dyDescent="0.25">
      <c r="A56" s="3" t="s">
        <v>82</v>
      </c>
      <c r="B56" s="3" t="s">
        <v>137</v>
      </c>
      <c r="C56" s="27" t="s">
        <v>74</v>
      </c>
      <c r="D56" s="4"/>
      <c r="E56" s="33" t="s">
        <v>136</v>
      </c>
      <c r="F56" s="3">
        <f>1</f>
        <v>1</v>
      </c>
      <c r="G56" s="36"/>
      <c r="H56" s="3" t="s">
        <v>38</v>
      </c>
    </row>
    <row r="57" spans="1:8" ht="30" x14ac:dyDescent="0.25">
      <c r="A57" s="3" t="s">
        <v>83</v>
      </c>
      <c r="B57" s="21" t="s">
        <v>84</v>
      </c>
      <c r="C57" s="27"/>
      <c r="D57" s="4"/>
      <c r="E57" s="3" t="s">
        <v>57</v>
      </c>
      <c r="F57" s="3">
        <v>1</v>
      </c>
      <c r="G57" s="37"/>
      <c r="H57" s="3" t="s">
        <v>58</v>
      </c>
    </row>
    <row r="58" spans="1:8" x14ac:dyDescent="0.25">
      <c r="A58" s="3" t="s">
        <v>85</v>
      </c>
      <c r="B58" s="3" t="s">
        <v>86</v>
      </c>
      <c r="C58" s="27" t="s">
        <v>74</v>
      </c>
      <c r="D58" s="4"/>
      <c r="E58" s="3" t="s">
        <v>43</v>
      </c>
      <c r="F58" s="3">
        <v>1</v>
      </c>
      <c r="G58" s="36"/>
      <c r="H58" s="3" t="s">
        <v>38</v>
      </c>
    </row>
    <row r="59" spans="1:8" ht="30" x14ac:dyDescent="0.25">
      <c r="A59" s="3" t="s">
        <v>87</v>
      </c>
      <c r="B59" s="21" t="s">
        <v>88</v>
      </c>
      <c r="C59" s="27"/>
      <c r="D59" s="4"/>
      <c r="E59" s="3" t="s">
        <v>57</v>
      </c>
      <c r="F59" s="3">
        <v>1</v>
      </c>
      <c r="G59" s="37"/>
      <c r="H59" s="3" t="s">
        <v>58</v>
      </c>
    </row>
    <row r="60" spans="1:8" ht="30" x14ac:dyDescent="0.25">
      <c r="A60" s="3" t="s">
        <v>89</v>
      </c>
      <c r="B60" s="21" t="s">
        <v>90</v>
      </c>
      <c r="C60" s="27" t="s">
        <v>91</v>
      </c>
      <c r="D60" s="12"/>
      <c r="E60" s="3" t="s">
        <v>43</v>
      </c>
      <c r="F60" s="3">
        <v>1</v>
      </c>
      <c r="G60" s="37"/>
      <c r="H60" s="3" t="s">
        <v>38</v>
      </c>
    </row>
    <row r="61" spans="1:8" ht="30" x14ac:dyDescent="0.25">
      <c r="A61" s="3" t="s">
        <v>92</v>
      </c>
      <c r="B61" s="21" t="s">
        <v>93</v>
      </c>
      <c r="C61" s="3"/>
      <c r="D61" s="12"/>
      <c r="E61" s="3" t="s">
        <v>57</v>
      </c>
      <c r="F61" s="3">
        <v>1</v>
      </c>
      <c r="G61" s="37"/>
      <c r="H61" s="3" t="s">
        <v>58</v>
      </c>
    </row>
    <row r="62" spans="1:8" ht="30" x14ac:dyDescent="0.25">
      <c r="A62" s="3" t="s">
        <v>94</v>
      </c>
      <c r="B62" s="21" t="s">
        <v>95</v>
      </c>
      <c r="C62" s="3"/>
      <c r="D62" s="4"/>
      <c r="E62" s="3" t="s">
        <v>52</v>
      </c>
      <c r="F62" s="3">
        <v>1</v>
      </c>
      <c r="G62" s="37"/>
      <c r="H62" s="3" t="s">
        <v>58</v>
      </c>
    </row>
    <row r="63" spans="1:8" ht="30" x14ac:dyDescent="0.25">
      <c r="A63" s="3" t="s">
        <v>96</v>
      </c>
      <c r="B63" s="21" t="s">
        <v>97</v>
      </c>
      <c r="C63" s="20"/>
      <c r="D63" s="4"/>
      <c r="E63" s="20" t="s">
        <v>52</v>
      </c>
      <c r="F63" s="3">
        <v>1</v>
      </c>
      <c r="G63" s="37"/>
      <c r="H63" s="3" t="s">
        <v>38</v>
      </c>
    </row>
    <row r="64" spans="1:8" x14ac:dyDescent="0.25">
      <c r="A64" s="3" t="s">
        <v>98</v>
      </c>
      <c r="B64" s="3" t="s">
        <v>99</v>
      </c>
      <c r="C64" s="3"/>
      <c r="D64" s="3" t="s">
        <v>100</v>
      </c>
      <c r="E64" s="3" t="s">
        <v>52</v>
      </c>
      <c r="F64" s="3">
        <v>1</v>
      </c>
      <c r="G64" s="37"/>
      <c r="H64" s="3" t="s">
        <v>58</v>
      </c>
    </row>
    <row r="65" spans="1:11" ht="30" x14ac:dyDescent="0.25">
      <c r="A65" s="3" t="s">
        <v>101</v>
      </c>
      <c r="B65" s="21" t="s">
        <v>102</v>
      </c>
      <c r="C65" s="3"/>
      <c r="D65" s="3" t="s">
        <v>100</v>
      </c>
      <c r="E65" s="3" t="s">
        <v>52</v>
      </c>
      <c r="F65" s="3">
        <v>1</v>
      </c>
      <c r="G65" s="37"/>
      <c r="H65" s="3" t="s">
        <v>58</v>
      </c>
    </row>
    <row r="66" spans="1:11" x14ac:dyDescent="0.25">
      <c r="A66" s="3" t="s">
        <v>103</v>
      </c>
      <c r="B66" s="21" t="s">
        <v>104</v>
      </c>
      <c r="C66" s="3"/>
      <c r="D66" s="3" t="s">
        <v>100</v>
      </c>
      <c r="E66" s="20" t="s">
        <v>52</v>
      </c>
      <c r="F66" s="3">
        <v>1</v>
      </c>
      <c r="G66" s="37"/>
      <c r="H66" s="3" t="s">
        <v>38</v>
      </c>
    </row>
    <row r="67" spans="1:11" x14ac:dyDescent="0.25">
      <c r="A67" s="3" t="s">
        <v>105</v>
      </c>
      <c r="B67" s="21" t="s">
        <v>106</v>
      </c>
      <c r="C67" s="3"/>
      <c r="D67" s="3" t="s">
        <v>100</v>
      </c>
      <c r="E67" s="20" t="s">
        <v>52</v>
      </c>
      <c r="F67" s="3">
        <v>1</v>
      </c>
      <c r="G67" s="37"/>
      <c r="H67" s="3" t="s">
        <v>38</v>
      </c>
    </row>
    <row r="68" spans="1:11" x14ac:dyDescent="0.25">
      <c r="A68" s="3" t="s">
        <v>107</v>
      </c>
      <c r="B68" s="21" t="s">
        <v>108</v>
      </c>
      <c r="C68" s="3"/>
      <c r="D68" s="3" t="s">
        <v>100</v>
      </c>
      <c r="E68" s="20" t="s">
        <v>52</v>
      </c>
      <c r="F68" s="3">
        <v>1</v>
      </c>
      <c r="G68" s="37"/>
      <c r="H68" s="3" t="s">
        <v>38</v>
      </c>
    </row>
    <row r="69" spans="1:11" x14ac:dyDescent="0.25">
      <c r="A69" s="3" t="s">
        <v>109</v>
      </c>
      <c r="B69" s="21" t="s">
        <v>110</v>
      </c>
      <c r="C69" s="3"/>
      <c r="D69" s="3" t="s">
        <v>100</v>
      </c>
      <c r="E69" s="20" t="s">
        <v>52</v>
      </c>
      <c r="F69" s="3">
        <v>1</v>
      </c>
      <c r="G69" s="37"/>
      <c r="H69" s="3" t="s">
        <v>38</v>
      </c>
    </row>
    <row r="70" spans="1:11" x14ac:dyDescent="0.25">
      <c r="A70" s="3" t="s">
        <v>111</v>
      </c>
      <c r="B70" s="21" t="s">
        <v>112</v>
      </c>
      <c r="C70" s="3"/>
      <c r="D70" s="3" t="s">
        <v>100</v>
      </c>
      <c r="E70" s="3" t="s">
        <v>52</v>
      </c>
      <c r="F70" s="3">
        <v>1</v>
      </c>
      <c r="G70" s="37"/>
      <c r="H70" s="3" t="s">
        <v>58</v>
      </c>
    </row>
    <row r="71" spans="1:11" x14ac:dyDescent="0.25">
      <c r="A71" s="3" t="s">
        <v>113</v>
      </c>
      <c r="B71" s="21" t="s">
        <v>114</v>
      </c>
      <c r="C71" s="20"/>
      <c r="D71" s="20" t="s">
        <v>100</v>
      </c>
      <c r="E71" s="20" t="s">
        <v>52</v>
      </c>
      <c r="F71" s="20">
        <v>1</v>
      </c>
      <c r="G71" s="38"/>
      <c r="H71" s="3" t="s">
        <v>58</v>
      </c>
    </row>
    <row r="72" spans="1:11" ht="15.75" x14ac:dyDescent="0.25">
      <c r="A72" s="19" t="s">
        <v>115</v>
      </c>
      <c r="B72" s="15"/>
      <c r="H72" s="16"/>
      <c r="I72" s="16"/>
      <c r="J72" s="16"/>
      <c r="K72" s="16"/>
    </row>
    <row r="73" spans="1:11" ht="15.75" x14ac:dyDescent="0.25">
      <c r="A73" s="26" t="s">
        <v>135</v>
      </c>
      <c r="B73" s="15"/>
      <c r="H73" s="16"/>
      <c r="I73" s="16"/>
      <c r="J73" s="16"/>
      <c r="K73" s="16"/>
    </row>
    <row r="74" spans="1:11" ht="15.75" x14ac:dyDescent="0.25">
      <c r="A74" s="26" t="s">
        <v>116</v>
      </c>
      <c r="B74" s="15"/>
      <c r="H74" s="16"/>
      <c r="I74" s="16"/>
      <c r="J74" s="16"/>
      <c r="K74" s="16"/>
    </row>
    <row r="75" spans="1:11" ht="15.75" x14ac:dyDescent="0.25">
      <c r="A75" s="26" t="s">
        <v>117</v>
      </c>
      <c r="B75" s="15"/>
      <c r="H75" s="16"/>
      <c r="I75" s="16"/>
      <c r="J75" s="16"/>
      <c r="K75" s="16"/>
    </row>
    <row r="76" spans="1:11" x14ac:dyDescent="0.25">
      <c r="A76" s="18"/>
      <c r="B76" s="15"/>
      <c r="H76" s="16"/>
      <c r="I76" s="16"/>
      <c r="J76" s="16"/>
      <c r="K76" s="16"/>
    </row>
    <row r="77" spans="1:11" ht="26.25" x14ac:dyDescent="0.4">
      <c r="A77" s="41" t="s">
        <v>118</v>
      </c>
      <c r="B77" s="41"/>
      <c r="C77" s="41"/>
      <c r="D77" s="41"/>
      <c r="E77" s="41"/>
      <c r="F77" s="41"/>
      <c r="G77" s="41"/>
      <c r="H77" s="41"/>
      <c r="I77" s="41"/>
      <c r="J77" s="41"/>
      <c r="K77" s="41"/>
    </row>
    <row r="78" spans="1:11" ht="39.75" customHeight="1" x14ac:dyDescent="0.25">
      <c r="A78" s="39" t="s">
        <v>119</v>
      </c>
      <c r="B78" s="40"/>
      <c r="C78" s="40"/>
      <c r="D78" s="40"/>
      <c r="E78" s="40"/>
      <c r="F78" s="40"/>
      <c r="H78" s="16"/>
      <c r="I78" s="16"/>
      <c r="J78" s="16"/>
      <c r="K78" s="16"/>
    </row>
    <row r="79" spans="1:11" ht="30" x14ac:dyDescent="0.25">
      <c r="A79" s="5" t="s">
        <v>120</v>
      </c>
      <c r="B79" s="2" t="s">
        <v>121</v>
      </c>
    </row>
    <row r="80" spans="1:11" x14ac:dyDescent="0.25">
      <c r="A80" s="5" t="s">
        <v>122</v>
      </c>
      <c r="B80" s="2" t="s">
        <v>121</v>
      </c>
    </row>
    <row r="81" spans="1:2" x14ac:dyDescent="0.25">
      <c r="A81" s="5" t="s">
        <v>123</v>
      </c>
      <c r="B81" s="2" t="s">
        <v>121</v>
      </c>
    </row>
    <row r="82" spans="1:2" ht="30" x14ac:dyDescent="0.25">
      <c r="A82" s="5" t="s">
        <v>124</v>
      </c>
      <c r="B82" s="2" t="s">
        <v>121</v>
      </c>
    </row>
    <row r="83" spans="1:2" ht="49.5" customHeight="1" x14ac:dyDescent="0.25"/>
    <row r="84" spans="1:2" ht="68.25" customHeight="1" x14ac:dyDescent="0.25">
      <c r="A84" s="17" t="s">
        <v>125</v>
      </c>
      <c r="B84" s="2"/>
    </row>
    <row r="85" spans="1:2" x14ac:dyDescent="0.25">
      <c r="A85" s="1" t="s">
        <v>126</v>
      </c>
      <c r="B85" s="2"/>
    </row>
    <row r="86" spans="1:2" x14ac:dyDescent="0.25">
      <c r="A86" s="1" t="s">
        <v>127</v>
      </c>
      <c r="B86" s="2"/>
    </row>
    <row r="87" spans="1:2" x14ac:dyDescent="0.25">
      <c r="A87" s="1" t="s">
        <v>128</v>
      </c>
      <c r="B87" s="2"/>
    </row>
    <row r="88" spans="1:2" x14ac:dyDescent="0.25">
      <c r="A88" s="1" t="s">
        <v>129</v>
      </c>
      <c r="B88" s="2"/>
    </row>
  </sheetData>
  <mergeCells count="3">
    <mergeCell ref="A78:F78"/>
    <mergeCell ref="A77:K77"/>
    <mergeCell ref="A17:B17"/>
  </mergeCells>
  <phoneticPr fontId="3" type="noConversion"/>
  <conditionalFormatting sqref="A52:B71">
    <cfRule type="expression" dxfId="11" priority="33" stopIfTrue="1">
      <formula>AND(D52="ja", OR(G52="",G52=0))</formula>
    </cfRule>
  </conditionalFormatting>
  <conditionalFormatting sqref="A30:E40 K30:K45 A41:A45">
    <cfRule type="expression" dxfId="10" priority="32" stopIfTrue="1">
      <formula>OR(F30="",F30=0)</formula>
    </cfRule>
  </conditionalFormatting>
  <conditionalFormatting sqref="A46:F46">
    <cfRule type="expression" dxfId="9" priority="4" stopIfTrue="1">
      <formula>OR(F46="",F46=0)</formula>
    </cfRule>
  </conditionalFormatting>
  <conditionalFormatting sqref="B41:D45">
    <cfRule type="expression" dxfId="8" priority="1" stopIfTrue="1">
      <formula>OR(#REF!="",#REF!=0)</formula>
    </cfRule>
  </conditionalFormatting>
  <conditionalFormatting sqref="C52:C62 C70:D70">
    <cfRule type="expression" dxfId="7" priority="35" stopIfTrue="1">
      <formula>AND(F52="ja", OR(#REF!="",#REF!=0))</formula>
    </cfRule>
  </conditionalFormatting>
  <conditionalFormatting sqref="C64:C65">
    <cfRule type="expression" dxfId="6" priority="5" stopIfTrue="1">
      <formula>AND(F64="ja", OR(#REF!="",#REF!=0))</formula>
    </cfRule>
  </conditionalFormatting>
  <conditionalFormatting sqref="D52:F61 F63 E64:F65 F66:F69 E70:F70">
    <cfRule type="expression" dxfId="5" priority="36" stopIfTrue="1">
      <formula>AND(F52="ja", OR(#REF!="",#REF!=0))</formula>
    </cfRule>
  </conditionalFormatting>
  <conditionalFormatting sqref="E41:E45">
    <cfRule type="expression" dxfId="4" priority="3" stopIfTrue="1">
      <formula>OR(#REF!="",#REF!=0)</formula>
    </cfRule>
  </conditionalFormatting>
  <conditionalFormatting sqref="E62:F62 D62:D63">
    <cfRule type="expression" dxfId="3" priority="6" stopIfTrue="1">
      <formula>AND(F62="ja", OR(#REF!="",#REF!=0))</formula>
    </cfRule>
  </conditionalFormatting>
  <conditionalFormatting sqref="F30:J40 F41:F45 H41:J45 G46:J46">
    <cfRule type="expression" dxfId="2" priority="47" stopIfTrue="1">
      <formula>OR(#REF!="",#REF!=0)</formula>
    </cfRule>
  </conditionalFormatting>
  <conditionalFormatting sqref="G41:G45">
    <cfRule type="expression" dxfId="1" priority="2" stopIfTrue="1">
      <formula>OR(#REF!="",#REF!=0)</formula>
    </cfRule>
  </conditionalFormatting>
  <conditionalFormatting sqref="G52:H71">
    <cfRule type="expression" dxfId="0" priority="37" stopIfTrue="1">
      <formula>AND(#REF!="ja", OR(#REF!="",#REF!=0))</formula>
    </cfRule>
  </conditionalFormatting>
  <dataValidations count="2">
    <dataValidation type="list" sqref="B79:B82" xr:uid="{00000000-0002-0000-0000-000000000000}">
      <formula1>"ja,nee"</formula1>
    </dataValidation>
    <dataValidation type="list" allowBlank="1" showInputMessage="1" showErrorMessage="1" sqref="G41:G45" xr:uid="{98EA0B00-3FC5-49CE-A387-B126585FE1D3}">
      <formula1>"maand, jaar, eenmalig"</formula1>
    </dataValidation>
  </dataValidations>
  <pageMargins left="0.75" right="0.75" top="1" bottom="1" header="0.5" footer="0.5"/>
  <pageSetup paperSize="9" scale="38" fitToHeight="0" orientation="landscape" r:id="rId1"/>
  <drawing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019BCD6B2D55E4EA6C2E56C2F4EBD63" ma:contentTypeVersion="6" ma:contentTypeDescription="Een nieuw document maken." ma:contentTypeScope="" ma:versionID="863e0c95c432cffea52dda96dbf1f4fe">
  <xsd:schema xmlns:xsd="http://www.w3.org/2001/XMLSchema" xmlns:xs="http://www.w3.org/2001/XMLSchema" xmlns:p="http://schemas.microsoft.com/office/2006/metadata/properties" xmlns:ns2="6aa5c37b-3466-46e2-966b-faa2fbbc131a" targetNamespace="http://schemas.microsoft.com/office/2006/metadata/properties" ma:root="true" ma:fieldsID="760c1791f5086095b4c4e985ae35539d" ns2:_="">
    <xsd:import namespace="6aa5c37b-3466-46e2-966b-faa2fbbc13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5c37b-3466-46e2-966b-faa2fbbc13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40E56D-E8DD-454F-8AAA-6780E47B375F}">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6aa5c37b-3466-46e2-966b-faa2fbbc131a"/>
    <ds:schemaRef ds:uri="http://www.w3.org/XML/1998/namespace"/>
  </ds:schemaRefs>
</ds:datastoreItem>
</file>

<file path=customXml/itemProps2.xml><?xml version="1.0" encoding="utf-8"?>
<ds:datastoreItem xmlns:ds="http://schemas.openxmlformats.org/officeDocument/2006/customXml" ds:itemID="{6D3DC843-EC0F-4DA9-AF8A-F7B9A87D47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5c37b-3466-46e2-966b-faa2fbbc13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D9BC74-8750-4FEA-94DB-29A8BE5315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Prijsblad_CCC oplossing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Klock, R (Ronald)</cp:lastModifiedBy>
  <cp:revision/>
  <cp:lastPrinted>2026-03-06T08:17:46Z</cp:lastPrinted>
  <dcterms:created xsi:type="dcterms:W3CDTF">2025-12-30T08:18:39Z</dcterms:created>
  <dcterms:modified xsi:type="dcterms:W3CDTF">2026-03-16T13:21:33Z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0x0101003019BCD6B2D55E4EA6C2E56C2F4EBD63</vt:lpwstr>
  </property>
</Properties>
</file>