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office033.sharepoint.com/sites/TeamAanbestedingen/Gedeelde documenten/General/Aanbestedingen/2025 Leveren kegel armaturen 2013050/04 NvI/"/>
    </mc:Choice>
  </mc:AlternateContent>
  <xr:revisionPtr revIDLastSave="0" documentId="8_{37BF89FF-9CD3-498D-81D2-EF454A1901AA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Blad1" sheetId="1" r:id="rId1"/>
  </sheets>
  <definedNames>
    <definedName name="_xlnm.Print_Area" localSheetId="0">Blad1!$B$1:$F$105</definedName>
  </definedNames>
  <calcPr calcId="191029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86" i="1" l="1"/>
  <c r="E49" i="1"/>
  <c r="E83" i="1"/>
  <c r="D73" i="1"/>
  <c r="D81" i="1"/>
  <c r="D79" i="1"/>
  <c r="E13" i="1"/>
  <c r="E12" i="1"/>
  <c r="E11" i="1"/>
  <c r="D77" i="1"/>
  <c r="D75" i="1"/>
</calcChain>
</file>

<file path=xl/sharedStrings.xml><?xml version="1.0" encoding="utf-8"?>
<sst xmlns="http://schemas.openxmlformats.org/spreadsheetml/2006/main" count="187" uniqueCount="154">
  <si>
    <t>Invulkolom Leverancier</t>
  </si>
  <si>
    <t>Fabrikant</t>
  </si>
  <si>
    <t>cat. A-D</t>
  </si>
  <si>
    <t xml:space="preserve">Model </t>
  </si>
  <si>
    <t xml:space="preserve">Merk en serie led </t>
  </si>
  <si>
    <t xml:space="preserve">Merk en serie lenzen </t>
  </si>
  <si>
    <t>Merk en serie driver</t>
  </si>
  <si>
    <t>2. Levensduur armatuur</t>
  </si>
  <si>
    <t>Verwachte levensduur led-module (h)</t>
  </si>
  <si>
    <t xml:space="preserve">At </t>
  </si>
  <si>
    <t>Lumenbehoud led-module</t>
  </si>
  <si>
    <t>Lx</t>
  </si>
  <si>
    <t>Faal percentage led-module</t>
  </si>
  <si>
    <t>Fy</t>
  </si>
  <si>
    <t>Levensduur driver</t>
  </si>
  <si>
    <t>h</t>
  </si>
  <si>
    <t>3. Fotometrische parameters</t>
  </si>
  <si>
    <t>Luminous flux armatuur</t>
  </si>
  <si>
    <t>lm</t>
  </si>
  <si>
    <t xml:space="preserve">Efficacy v.h. armatuur </t>
  </si>
  <si>
    <t>lm/W</t>
  </si>
  <si>
    <t>Rendement armatuur</t>
  </si>
  <si>
    <t>Kleurtemperatuur</t>
  </si>
  <si>
    <t>K</t>
  </si>
  <si>
    <t>CIE 15</t>
  </si>
  <si>
    <t>Kleurcoördinaten</t>
  </si>
  <si>
    <t>Kleurrendering</t>
  </si>
  <si>
    <t>CRI</t>
  </si>
  <si>
    <t>CIE 13.3</t>
  </si>
  <si>
    <t>Kleurnauwkeurigheid</t>
  </si>
  <si>
    <t>4. Electrische parameters</t>
  </si>
  <si>
    <t>Spanning</t>
  </si>
  <si>
    <t>V</t>
  </si>
  <si>
    <t xml:space="preserve">Stroom bij (CLO) (op basis van het te installeren dimscenario):            </t>
  </si>
  <si>
    <t xml:space="preserve"> begin v.d. levensduur</t>
  </si>
  <si>
    <t>mA</t>
  </si>
  <si>
    <t xml:space="preserve">gemiddeld gedurende de levensduur </t>
  </si>
  <si>
    <t>einde levensduur</t>
  </si>
  <si>
    <t>Frequentie</t>
  </si>
  <si>
    <t>Hz</t>
  </si>
  <si>
    <t>W</t>
  </si>
  <si>
    <t>THD (Total Harmonic Distortion)</t>
  </si>
  <si>
    <t>EN 61000-3-2</t>
  </si>
  <si>
    <t xml:space="preserve">Piek stromen </t>
  </si>
  <si>
    <t>A</t>
  </si>
  <si>
    <t>Aanwezigheid piekspanning-protectie</t>
  </si>
  <si>
    <t>Surge (transients)</t>
  </si>
  <si>
    <t>EN 61000-4-5 / EN61000-4-4</t>
  </si>
  <si>
    <t>Run-up tijd</t>
  </si>
  <si>
    <t>Volgens ErP richtlijnen</t>
  </si>
  <si>
    <t>Veiligheid van elektronische apparatuur</t>
  </si>
  <si>
    <t>5. Omgevingscondities</t>
  </si>
  <si>
    <t>Omgevingstemperatuur Tq</t>
  </si>
  <si>
    <t xml:space="preserve">EN 60598-1 </t>
  </si>
  <si>
    <t>EN 60598-1 + deel 2 en EN 60529</t>
  </si>
  <si>
    <t>EN 50102</t>
  </si>
  <si>
    <t>Class I or II</t>
  </si>
  <si>
    <t xml:space="preserve">Slagvastheid (IK) </t>
  </si>
  <si>
    <t>G / D Klasse</t>
  </si>
  <si>
    <t xml:space="preserve">EU2013-label classificatie </t>
  </si>
  <si>
    <t xml:space="preserve">Coordinaten kleursoort diagram </t>
  </si>
  <si>
    <t xml:space="preserve">Blauwlichtschade risico groep </t>
  </si>
  <si>
    <t>IEC 62471:2006 / 2008 (2006/25/EC)</t>
  </si>
  <si>
    <t>0,1 kg nauwkeurig</t>
  </si>
  <si>
    <t>Energie label volgens artikel 249 van het EG-verdrag</t>
  </si>
  <si>
    <t>Max inschakelstroom</t>
  </si>
  <si>
    <t>Schijnbaar vermogen S</t>
  </si>
  <si>
    <t>Deze stroom is gevonden bij een starthoek van de spanning van 90 graden.</t>
  </si>
  <si>
    <t>Knipperfrequentie van de LEDS</t>
  </si>
  <si>
    <t>Kv</t>
  </si>
  <si>
    <t>Nominale waarde, netto</t>
  </si>
  <si>
    <t>1. Algemene informatie</t>
  </si>
  <si>
    <t>Toelichting</t>
  </si>
  <si>
    <t>Waarde(n)</t>
  </si>
  <si>
    <t>Omschrijving</t>
  </si>
  <si>
    <t>Minimaal L90F10</t>
  </si>
  <si>
    <t xml:space="preserve">Bedrijfsnaam:   </t>
  </si>
  <si>
    <t>Naam contactpersoon:</t>
  </si>
  <si>
    <t>e-mail adres contactpersoon:</t>
  </si>
  <si>
    <t>Plaats:</t>
  </si>
  <si>
    <t>Datum:</t>
  </si>
  <si>
    <t>Naam gemachtigde namens inschrijver:</t>
  </si>
  <si>
    <t>Handtekening gemachtigde:</t>
  </si>
  <si>
    <t>Wordt overgenomen in het scoreformulier door AD</t>
  </si>
  <si>
    <t>Groep</t>
  </si>
  <si>
    <t>Deze cel dient u als inschrijver in te vullen. Als alle rode cellen zijn verdwenen is u inschrijving rechtsgeldig</t>
  </si>
  <si>
    <t>6. Duurzaamheid</t>
  </si>
  <si>
    <t>EN 60598-1 (volgens uitkomst lichtberekening)</t>
  </si>
  <si>
    <t>7. Lichttechnisch</t>
  </si>
  <si>
    <t>Gemiddeld (Egem)</t>
  </si>
  <si>
    <t>Gelijkmatigheid (Es/Egem)</t>
  </si>
  <si>
    <t xml:space="preserve">Gewicht (kg) </t>
  </si>
  <si>
    <t xml:space="preserve">Oppervlaktebehandeling </t>
  </si>
  <si>
    <t>DATASHEET</t>
  </si>
  <si>
    <t>BIJLAGE - DATASHEET</t>
  </si>
  <si>
    <r>
      <t>Lumenstroom bij Tc=85</t>
    </r>
    <r>
      <rPr>
        <sz val="11"/>
        <color theme="1"/>
        <rFont val="Calibri"/>
        <family val="2"/>
        <scheme val="minor"/>
      </rPr>
      <t>˚ / Lumenstroom bij Tq=25˚</t>
    </r>
  </si>
  <si>
    <r>
      <t>kg CO</t>
    </r>
    <r>
      <rPr>
        <vertAlign val="subscript"/>
        <sz val="10"/>
        <color theme="1"/>
        <rFont val="Calibri"/>
        <family val="2"/>
        <scheme val="minor"/>
      </rPr>
      <t xml:space="preserve">2 </t>
    </r>
    <r>
      <rPr>
        <sz val="10"/>
        <color theme="1"/>
        <rFont val="Calibri"/>
        <family val="2"/>
        <scheme val="minor"/>
      </rPr>
      <t>eq</t>
    </r>
  </si>
  <si>
    <t>Gemiddelde gelijkmatig t.b.v. EMVI score</t>
  </si>
  <si>
    <t>UGR-Buiten</t>
  </si>
  <si>
    <t>Paragraaf 7.3.5 Levens Cyclus Analyse (LCA)</t>
  </si>
  <si>
    <t>Gemiddeld opgenomen vermogen t.b.v. EMVI score</t>
  </si>
  <si>
    <t xml:space="preserve">Power factor:  </t>
  </si>
  <si>
    <t>Dichtheid (IPXX)</t>
  </si>
  <si>
    <t>cos phi</t>
  </si>
  <si>
    <r>
      <rPr>
        <vertAlign val="superscript"/>
        <sz val="12"/>
        <color theme="1"/>
        <rFont val="Calibri"/>
        <family val="2"/>
        <scheme val="minor"/>
      </rPr>
      <t>o</t>
    </r>
    <r>
      <rPr>
        <sz val="12"/>
        <color theme="1"/>
        <rFont val="Calibri"/>
        <family val="2"/>
        <scheme val="minor"/>
      </rPr>
      <t>C</t>
    </r>
  </si>
  <si>
    <t>soort en dikte (Mu)</t>
  </si>
  <si>
    <t>Minimaal F10</t>
  </si>
  <si>
    <t>Mac Adams</t>
  </si>
  <si>
    <t xml:space="preserve">Fotobiologische veiligheid </t>
  </si>
  <si>
    <t xml:space="preserve">Verblindingsindex classificatie </t>
  </si>
  <si>
    <t xml:space="preserve">Afscherming tegen UV </t>
  </si>
  <si>
    <t>Bij opgegeven knipperfrequentie</t>
  </si>
  <si>
    <t>Flikkerpercentage van de LEDS</t>
  </si>
  <si>
    <t>%</t>
  </si>
  <si>
    <t>Breedte armatuur</t>
  </si>
  <si>
    <t>Hoogte onderkap</t>
  </si>
  <si>
    <t xml:space="preserve">Levering kegel armaturen  - Gemeente Amersfoort </t>
  </si>
  <si>
    <t>Datasheet, behorende bij de Aanbesteding "Levering kegel armaturen - Gemeente Amersfoort"</t>
  </si>
  <si>
    <t xml:space="preserve">Afmetingen </t>
  </si>
  <si>
    <t>Hoogte bovenkap</t>
  </si>
  <si>
    <t>Breedte armatuur is juist/onjuist</t>
  </si>
  <si>
    <t>Hoogte onderkap verhouding is juist/onjuist</t>
  </si>
  <si>
    <t>Hoogte bovenkap verhouding is juist/onjuist</t>
  </si>
  <si>
    <t xml:space="preserve">Profiel STANDAARD </t>
  </si>
  <si>
    <t>Opgenomen vermogen Profiel Parkeerstroken</t>
  </si>
  <si>
    <t>Opgenomen vermogen Profiel Standaard</t>
  </si>
  <si>
    <t>Opgenomen vermogen Profiel Smal</t>
  </si>
  <si>
    <t>Opgenomen vermogen Profiel Breed</t>
  </si>
  <si>
    <r>
      <t>Paragraaf 7.3.5 Duurzaamheid (Aanbestedingsdocument) profiel Standaard
Let Op! Opgave van de kg CO</t>
    </r>
    <r>
      <rPr>
        <b/>
        <sz val="9"/>
        <color rgb="FFFF0000"/>
        <rFont val="Calibri"/>
        <family val="2"/>
        <scheme val="minor"/>
      </rPr>
      <t>2 eq</t>
    </r>
    <r>
      <rPr>
        <b/>
        <sz val="12"/>
        <color rgb="FFFF0000"/>
        <rFont val="Calibri"/>
        <family val="2"/>
        <scheme val="minor"/>
      </rPr>
      <t xml:space="preserve"> van het gehele armatuur</t>
    </r>
  </si>
  <si>
    <t>Profiel Parkeerstroken</t>
  </si>
  <si>
    <t>Profiel Standaard</t>
  </si>
  <si>
    <t>Profiel Smal</t>
  </si>
  <si>
    <t>Profiel Breed</t>
  </si>
  <si>
    <t>ENEC keurmerk</t>
  </si>
  <si>
    <t xml:space="preserve">volgens uitkomst lichtberekening </t>
  </si>
  <si>
    <t>Opgenomen vermogen Profiel Pleinen</t>
  </si>
  <si>
    <t>Profiel Pleinen</t>
  </si>
  <si>
    <t xml:space="preserve">In nevenstaande kolommen (C8-10) dient u in de invulvelden de afmetingen van het armatuur in te vullen. In de beoordelingsvelden (E11-13) komt Goed of Fout te staan. Als in alle drie de beoordelingsvelden Goed komt te staan voldoet uw armatuur aan de maatvoeringseisen.
</t>
  </si>
  <si>
    <t>EN 60598-1 (volgens uitkomst lichtberekening profiel Pleinen) LET OP! Incl. Zagha en surge protector</t>
  </si>
  <si>
    <t>EN 60598-1 (volgens uitkomst lichtberekening profiel Parkeerstroken) Incl. Zagha en surge protector</t>
  </si>
  <si>
    <t>EN 60598-1 (volgens uitkomst lichtberekening profiel Standaard) Incl. Zagha en surge protector</t>
  </si>
  <si>
    <t>EN 60598-1 (volgens uitkomst lichtberekening profiel Smal) Incl. Zagha en surge protector</t>
  </si>
  <si>
    <t>EN 60598-1 (volgens uitkomst lichtberekening profiel Breed) Incl. Zagha en surge protector</t>
  </si>
  <si>
    <t>8. Toegangkelijkheid</t>
  </si>
  <si>
    <t xml:space="preserve">Aantal te nemen stappen </t>
  </si>
  <si>
    <t>volgens uitkomst Bijlage Toegangkelijkheid</t>
  </si>
  <si>
    <t>Toegankelijkheid t.b.v. EMVI score</t>
  </si>
  <si>
    <t>100% v.h. nominale Vermogen</t>
  </si>
  <si>
    <t>70%  v.h. nominale Vermogen</t>
  </si>
  <si>
    <t>50%  v.h. nominale Vermogen</t>
  </si>
  <si>
    <r>
      <t>De lumenstroom en wattage die het beste</t>
    </r>
    <r>
      <rPr>
        <b/>
        <sz val="12"/>
        <color rgb="FFFFFF00"/>
        <rFont val="Calibri"/>
        <family val="2"/>
        <scheme val="minor"/>
      </rPr>
      <t xml:space="preserve"> </t>
    </r>
    <r>
      <rPr>
        <b/>
        <sz val="12"/>
        <color rgb="FFFF0000"/>
        <rFont val="Calibri"/>
        <family val="2"/>
        <scheme val="minor"/>
      </rPr>
      <t>past bij het armatuur,                                                                                                                                         dient u separaat op te geven in deze datasheet (regel 23 en 44/48)</t>
    </r>
  </si>
  <si>
    <t>Versie 2.2 d.d. 01-07-2025</t>
  </si>
  <si>
    <t>40%  v.h. nominale Vermogen</t>
  </si>
  <si>
    <t>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</si>
</sst>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vertAlign val="subscript"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2"/>
      <color rgb="FFFFFF00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4" fillId="0" borderId="0" xfId="0" applyFont="1"/>
    <xf numFmtId="0" fontId="0" fillId="0" borderId="1" xfId="0" applyBorder="1"/>
    <xf numFmtId="0" fontId="6" fillId="2" borderId="1" xfId="0" applyFont="1" applyFill="1" applyBorder="1"/>
    <xf numFmtId="0" fontId="0" fillId="3" borderId="1" xfId="0" applyFill="1" applyBorder="1"/>
    <xf numFmtId="0" fontId="0" fillId="2" borderId="1" xfId="0" applyFill="1" applyBorder="1"/>
    <xf numFmtId="0" fontId="0" fillId="0" borderId="2" xfId="0" applyBorder="1"/>
    <xf numFmtId="0" fontId="0" fillId="0" borderId="1" xfId="0" applyBorder="1" applyAlignment="1">
      <alignment vertical="top"/>
    </xf>
    <xf numFmtId="0" fontId="0" fillId="0" borderId="10" xfId="0" applyBorder="1"/>
    <xf numFmtId="0" fontId="0" fillId="2" borderId="10" xfId="0" applyFill="1" applyBorder="1"/>
    <xf numFmtId="0" fontId="0" fillId="2" borderId="12" xfId="0" applyFill="1" applyBorder="1"/>
    <xf numFmtId="0" fontId="0" fillId="0" borderId="11" xfId="0" applyBorder="1"/>
    <xf numFmtId="0" fontId="0" fillId="0" borderId="3" xfId="0" applyBorder="1" applyAlignment="1">
      <alignment horizontal="right" vertical="top"/>
    </xf>
    <xf numFmtId="0" fontId="0" fillId="0" borderId="3" xfId="0" applyBorder="1"/>
    <xf numFmtId="0" fontId="0" fillId="2" borderId="3" xfId="0" applyFill="1" applyBorder="1"/>
    <xf numFmtId="0" fontId="0" fillId="0" borderId="1" xfId="0" applyBorder="1" applyAlignment="1">
      <alignment horizontal="right"/>
    </xf>
    <xf numFmtId="0" fontId="0" fillId="4" borderId="13" xfId="0" applyFill="1" applyBorder="1"/>
    <xf numFmtId="0" fontId="0" fillId="4" borderId="14" xfId="0" applyFill="1" applyBorder="1"/>
    <xf numFmtId="0" fontId="0" fillId="2" borderId="15" xfId="0" applyFill="1" applyBorder="1"/>
    <xf numFmtId="9" fontId="0" fillId="0" borderId="1" xfId="0" applyNumberFormat="1" applyBorder="1" applyAlignment="1">
      <alignment horizontal="right"/>
    </xf>
    <xf numFmtId="9" fontId="0" fillId="0" borderId="1" xfId="0" applyNumberFormat="1" applyBorder="1" applyAlignment="1">
      <alignment vertical="top"/>
    </xf>
    <xf numFmtId="0" fontId="0" fillId="3" borderId="3" xfId="0" applyFill="1" applyBorder="1"/>
    <xf numFmtId="0" fontId="3" fillId="0" borderId="2" xfId="0" applyFont="1" applyBorder="1"/>
    <xf numFmtId="0" fontId="3" fillId="0" borderId="0" xfId="0" applyFont="1"/>
    <xf numFmtId="0" fontId="3" fillId="0" borderId="0" xfId="0" applyFont="1" applyAlignment="1">
      <alignment horizontal="left" wrapText="1"/>
    </xf>
    <xf numFmtId="0" fontId="12" fillId="0" borderId="0" xfId="0" applyFont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0" fontId="15" fillId="0" borderId="0" xfId="0" applyFont="1"/>
    <xf numFmtId="0" fontId="0" fillId="2" borderId="0" xfId="0" applyFill="1"/>
    <xf numFmtId="0" fontId="17" fillId="0" borderId="10" xfId="0" applyFont="1" applyBorder="1"/>
    <xf numFmtId="0" fontId="0" fillId="0" borderId="16" xfId="0" applyBorder="1" applyAlignment="1">
      <alignment vertical="top"/>
    </xf>
    <xf numFmtId="0" fontId="0" fillId="2" borderId="17" xfId="0" applyFill="1" applyBorder="1"/>
    <xf numFmtId="0" fontId="19" fillId="0" borderId="1" xfId="0" applyFont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0" xfId="0" applyFill="1"/>
    <xf numFmtId="0" fontId="0" fillId="3" borderId="16" xfId="0" applyFill="1" applyBorder="1"/>
    <xf numFmtId="0" fontId="0" fillId="3" borderId="0" xfId="0" applyFill="1" applyAlignment="1">
      <alignment horizontal="center"/>
    </xf>
    <xf numFmtId="0" fontId="0" fillId="3" borderId="16" xfId="0" applyFill="1" applyBorder="1" applyAlignment="1">
      <alignment horizontal="center"/>
    </xf>
    <xf numFmtId="0" fontId="0" fillId="0" borderId="16" xfId="0" applyBorder="1"/>
    <xf numFmtId="0" fontId="0" fillId="2" borderId="2" xfId="0" applyFill="1" applyBorder="1"/>
    <xf numFmtId="0" fontId="3" fillId="4" borderId="2" xfId="0" applyFont="1" applyFill="1" applyBorder="1"/>
    <xf numFmtId="0" fontId="3" fillId="0" borderId="1" xfId="0" applyFont="1" applyBorder="1"/>
    <xf numFmtId="0" fontId="0" fillId="4" borderId="2" xfId="0" applyFill="1" applyBorder="1"/>
    <xf numFmtId="0" fontId="0" fillId="3" borderId="11" xfId="0" applyFill="1" applyBorder="1"/>
    <xf numFmtId="0" fontId="0" fillId="3" borderId="7" xfId="0" applyFill="1" applyBorder="1"/>
    <xf numFmtId="0" fontId="0" fillId="3" borderId="8" xfId="0" applyFill="1" applyBorder="1"/>
    <xf numFmtId="2" fontId="16" fillId="4" borderId="19" xfId="0" applyNumberFormat="1" applyFont="1" applyFill="1" applyBorder="1" applyAlignment="1">
      <alignment horizontal="center"/>
    </xf>
    <xf numFmtId="0" fontId="0" fillId="0" borderId="4" xfId="0" applyBorder="1" applyAlignment="1">
      <alignment vertical="center"/>
    </xf>
    <xf numFmtId="0" fontId="0" fillId="2" borderId="1" xfId="0" applyFill="1" applyBorder="1" applyProtection="1">
      <protection locked="0"/>
    </xf>
    <xf numFmtId="0" fontId="0" fillId="4" borderId="20" xfId="0" applyFill="1" applyBorder="1" applyAlignment="1">
      <alignment horizontal="center"/>
    </xf>
    <xf numFmtId="0" fontId="0" fillId="4" borderId="21" xfId="0" applyFill="1" applyBorder="1" applyAlignment="1">
      <alignment horizontal="center"/>
    </xf>
    <xf numFmtId="0" fontId="0" fillId="0" borderId="10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3" borderId="2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5" fillId="5" borderId="1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center"/>
    </xf>
    <xf numFmtId="0" fontId="0" fillId="0" borderId="12" xfId="0" applyBorder="1" applyAlignment="1">
      <alignment horizontal="center"/>
    </xf>
    <xf numFmtId="0" fontId="12" fillId="0" borderId="10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1">
    <cellStyle name="Standaard" xfId="0" builtinId="0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olino.org/articles/2017/07/31/klv-ledverlichting-v-fix-vf15-150-122w-850-l4040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D122"/>
  <sheetViews>
    <sheetView showGridLines="0" tabSelected="1" zoomScale="120" zoomScaleNormal="120" workbookViewId="0">
      <selection activeCell="D41" sqref="D41"/>
    </sheetView>
  </sheetViews>
  <sheetFormatPr defaultColWidth="8.83203125" defaultRowHeight="15.5" zeroHeight="1" x14ac:dyDescent="0.35"/>
  <cols>
    <col min="1" max="1" width="1.83203125" customWidth="1"/>
    <col min="2" max="2" width="26.6640625" bestFit="1" customWidth="1"/>
    <col min="3" max="3" width="47.1640625" customWidth="1"/>
    <col min="4" max="4" width="36.6640625" customWidth="1"/>
    <col min="5" max="5" width="21.5" style="31" bestFit="1" customWidth="1"/>
    <col min="6" max="6" width="98.1640625" customWidth="1"/>
    <col min="7" max="16383" width="0" hidden="1" customWidth="1"/>
  </cols>
  <sheetData>
    <row r="1" spans="2:6" s="1" customFormat="1" ht="21" x14ac:dyDescent="0.5">
      <c r="B1" s="1" t="s">
        <v>94</v>
      </c>
      <c r="D1" s="1" t="s">
        <v>117</v>
      </c>
    </row>
    <row r="2" spans="2:6" ht="21" x14ac:dyDescent="0.5">
      <c r="D2" s="1"/>
      <c r="E2" s="1"/>
      <c r="F2" s="1"/>
    </row>
    <row r="3" spans="2:6" x14ac:dyDescent="0.35">
      <c r="B3" s="2"/>
      <c r="C3" s="2" t="s">
        <v>74</v>
      </c>
      <c r="D3" s="2" t="s">
        <v>73</v>
      </c>
      <c r="E3" s="3" t="s">
        <v>0</v>
      </c>
      <c r="F3" s="2" t="s">
        <v>72</v>
      </c>
    </row>
    <row r="4" spans="2:6" x14ac:dyDescent="0.35">
      <c r="B4" s="4" t="s">
        <v>71</v>
      </c>
      <c r="C4" s="37"/>
      <c r="D4" s="37"/>
      <c r="E4" s="37"/>
      <c r="F4" s="38"/>
    </row>
    <row r="5" spans="2:6" x14ac:dyDescent="0.35">
      <c r="B5" s="2"/>
      <c r="C5" s="2" t="s">
        <v>1</v>
      </c>
      <c r="D5" s="2" t="s">
        <v>2</v>
      </c>
      <c r="E5" s="5"/>
      <c r="F5" s="2"/>
    </row>
    <row r="6" spans="2:6" x14ac:dyDescent="0.35">
      <c r="B6" s="2"/>
      <c r="C6" s="2" t="s">
        <v>3</v>
      </c>
      <c r="D6" s="2"/>
      <c r="E6" s="5"/>
      <c r="F6" s="2"/>
    </row>
    <row r="7" spans="2:6" x14ac:dyDescent="0.35">
      <c r="B7" s="2"/>
      <c r="C7" s="36" t="s">
        <v>118</v>
      </c>
      <c r="D7" s="39"/>
      <c r="E7" s="39"/>
      <c r="F7" s="40"/>
    </row>
    <row r="8" spans="2:6" x14ac:dyDescent="0.35">
      <c r="B8" s="2"/>
      <c r="C8" s="2" t="s">
        <v>114</v>
      </c>
      <c r="D8" s="2"/>
      <c r="E8" s="5"/>
      <c r="F8" s="54" t="s">
        <v>137</v>
      </c>
    </row>
    <row r="9" spans="2:6" x14ac:dyDescent="0.35">
      <c r="B9" s="2"/>
      <c r="C9" s="2" t="s">
        <v>115</v>
      </c>
      <c r="D9" s="2"/>
      <c r="E9" s="5"/>
      <c r="F9" s="55"/>
    </row>
    <row r="10" spans="2:6" x14ac:dyDescent="0.35">
      <c r="B10" s="2"/>
      <c r="C10" s="2" t="s">
        <v>119</v>
      </c>
      <c r="D10" s="2"/>
      <c r="E10" s="5"/>
      <c r="F10" s="55"/>
    </row>
    <row r="11" spans="2:6" ht="16" customHeight="1" x14ac:dyDescent="0.35">
      <c r="B11" s="2"/>
      <c r="C11" s="2"/>
      <c r="D11" s="45" t="s">
        <v>120</v>
      </c>
      <c r="E11" s="35" t="str">
        <f>IF(AND(500&lt;=E8,E8&lt;=600),"Goed","Fout")</f>
        <v>Fout</v>
      </c>
      <c r="F11" s="55"/>
    </row>
    <row r="12" spans="2:6" x14ac:dyDescent="0.35">
      <c r="B12" s="2"/>
      <c r="C12" s="2"/>
      <c r="D12" s="45" t="s">
        <v>121</v>
      </c>
      <c r="E12" s="35" t="e">
        <f>IF(AND(1.81818&lt;=E8/E9,E8/E9&lt;=3.125,E9&gt;=160,E9&lt;=330),"Goed","Fout")</f>
        <v>#DIV/0!</v>
      </c>
      <c r="F12" s="55"/>
    </row>
    <row r="13" spans="2:6" x14ac:dyDescent="0.35">
      <c r="B13" s="2"/>
      <c r="C13" s="2"/>
      <c r="D13" s="45" t="s">
        <v>122</v>
      </c>
      <c r="E13" s="35" t="e">
        <f>IF(AND(E9/E10&lt;=8.8889,E10&gt;=18,E10&lt;=60),"Goed","Fout")</f>
        <v>#DIV/0!</v>
      </c>
      <c r="F13" s="56"/>
    </row>
    <row r="14" spans="2:6" x14ac:dyDescent="0.35">
      <c r="B14" s="2"/>
      <c r="C14" s="2" t="s">
        <v>4</v>
      </c>
      <c r="D14" s="2"/>
      <c r="E14" s="5"/>
      <c r="F14" s="2"/>
    </row>
    <row r="15" spans="2:6" x14ac:dyDescent="0.35">
      <c r="B15" s="2"/>
      <c r="C15" s="2" t="s">
        <v>5</v>
      </c>
      <c r="D15" s="2"/>
      <c r="E15" s="5"/>
      <c r="F15" s="2"/>
    </row>
    <row r="16" spans="2:6" x14ac:dyDescent="0.35">
      <c r="B16" s="2"/>
      <c r="C16" s="2" t="s">
        <v>6</v>
      </c>
      <c r="D16" s="2"/>
      <c r="E16" s="5"/>
      <c r="F16" s="2"/>
    </row>
    <row r="17" spans="2:6" x14ac:dyDescent="0.35">
      <c r="B17" s="4" t="s">
        <v>7</v>
      </c>
      <c r="C17" s="37"/>
      <c r="D17" s="37"/>
      <c r="E17" s="37"/>
      <c r="F17" s="38"/>
    </row>
    <row r="18" spans="2:6" x14ac:dyDescent="0.35">
      <c r="B18" s="2"/>
      <c r="C18" s="2" t="s">
        <v>8</v>
      </c>
      <c r="D18" s="2" t="s">
        <v>9</v>
      </c>
      <c r="E18" s="5"/>
      <c r="F18" s="2" t="s">
        <v>75</v>
      </c>
    </row>
    <row r="19" spans="2:6" x14ac:dyDescent="0.35">
      <c r="B19" s="2"/>
      <c r="C19" s="2" t="s">
        <v>10</v>
      </c>
      <c r="D19" s="2" t="s">
        <v>11</v>
      </c>
      <c r="E19" s="5"/>
      <c r="F19" s="2" t="s">
        <v>75</v>
      </c>
    </row>
    <row r="20" spans="2:6" x14ac:dyDescent="0.35">
      <c r="B20" s="2"/>
      <c r="C20" s="2" t="s">
        <v>12</v>
      </c>
      <c r="D20" s="2" t="s">
        <v>13</v>
      </c>
      <c r="E20" s="5"/>
      <c r="F20" s="2"/>
    </row>
    <row r="21" spans="2:6" x14ac:dyDescent="0.35">
      <c r="B21" s="2"/>
      <c r="C21" s="2" t="s">
        <v>14</v>
      </c>
      <c r="D21" s="2" t="s">
        <v>15</v>
      </c>
      <c r="E21" s="5"/>
      <c r="F21" s="2" t="s">
        <v>106</v>
      </c>
    </row>
    <row r="22" spans="2:6" x14ac:dyDescent="0.35">
      <c r="B22" s="4" t="s">
        <v>16</v>
      </c>
      <c r="C22" s="4"/>
      <c r="D22" s="57"/>
      <c r="E22" s="58"/>
      <c r="F22" s="59"/>
    </row>
    <row r="23" spans="2:6" x14ac:dyDescent="0.35">
      <c r="B23" s="2"/>
      <c r="C23" s="2" t="s">
        <v>17</v>
      </c>
      <c r="D23" s="2" t="s">
        <v>18</v>
      </c>
      <c r="E23" s="5"/>
      <c r="F23" s="2" t="s">
        <v>70</v>
      </c>
    </row>
    <row r="24" spans="2:6" x14ac:dyDescent="0.35">
      <c r="B24" s="2"/>
      <c r="C24" s="7" t="s">
        <v>19</v>
      </c>
      <c r="D24" s="7" t="s">
        <v>20</v>
      </c>
      <c r="E24" s="5"/>
      <c r="F24" s="2" t="s">
        <v>70</v>
      </c>
    </row>
    <row r="25" spans="2:6" x14ac:dyDescent="0.35">
      <c r="B25" s="2"/>
      <c r="C25" s="7" t="s">
        <v>21</v>
      </c>
      <c r="D25" s="7"/>
      <c r="E25" s="5"/>
      <c r="F25" s="7" t="s">
        <v>95</v>
      </c>
    </row>
    <row r="26" spans="2:6" x14ac:dyDescent="0.35">
      <c r="B26" s="2"/>
      <c r="C26" s="2" t="s">
        <v>22</v>
      </c>
      <c r="D26" s="2" t="s">
        <v>23</v>
      </c>
      <c r="E26" s="5"/>
      <c r="F26" s="2" t="s">
        <v>24</v>
      </c>
    </row>
    <row r="27" spans="2:6" x14ac:dyDescent="0.35">
      <c r="B27" s="2"/>
      <c r="C27" s="2" t="s">
        <v>25</v>
      </c>
      <c r="D27" s="2"/>
      <c r="E27" s="5"/>
      <c r="F27" s="2" t="s">
        <v>24</v>
      </c>
    </row>
    <row r="28" spans="2:6" x14ac:dyDescent="0.35">
      <c r="B28" s="2"/>
      <c r="C28" s="7" t="s">
        <v>26</v>
      </c>
      <c r="D28" s="7" t="s">
        <v>27</v>
      </c>
      <c r="E28" s="5"/>
      <c r="F28" s="7" t="s">
        <v>28</v>
      </c>
    </row>
    <row r="29" spans="2:6" x14ac:dyDescent="0.35">
      <c r="B29" s="2"/>
      <c r="C29" s="7" t="s">
        <v>29</v>
      </c>
      <c r="D29" s="7" t="s">
        <v>60</v>
      </c>
      <c r="E29" s="5"/>
      <c r="F29" s="7" t="s">
        <v>107</v>
      </c>
    </row>
    <row r="30" spans="2:6" x14ac:dyDescent="0.35">
      <c r="B30" s="2"/>
      <c r="C30" s="7" t="s">
        <v>108</v>
      </c>
      <c r="D30" s="7" t="s">
        <v>84</v>
      </c>
      <c r="E30" s="5"/>
      <c r="F30" s="7"/>
    </row>
    <row r="31" spans="2:6" x14ac:dyDescent="0.35">
      <c r="B31" s="2"/>
      <c r="C31" s="7" t="s">
        <v>109</v>
      </c>
      <c r="D31" s="7" t="s">
        <v>58</v>
      </c>
      <c r="E31" s="5"/>
      <c r="F31" s="7"/>
    </row>
    <row r="32" spans="2:6" x14ac:dyDescent="0.35">
      <c r="B32" s="2"/>
      <c r="C32" s="7" t="s">
        <v>110</v>
      </c>
      <c r="D32" s="7" t="s">
        <v>61</v>
      </c>
      <c r="E32" s="5"/>
      <c r="F32" s="7" t="s">
        <v>62</v>
      </c>
    </row>
    <row r="33" spans="2:6" x14ac:dyDescent="0.35">
      <c r="B33" s="2"/>
      <c r="C33" s="7" t="s">
        <v>68</v>
      </c>
      <c r="D33" s="7" t="s">
        <v>39</v>
      </c>
      <c r="E33" s="5"/>
      <c r="F33" s="7"/>
    </row>
    <row r="34" spans="2:6" ht="16" thickBot="1" x14ac:dyDescent="0.4">
      <c r="B34" s="2"/>
      <c r="C34" s="33" t="s">
        <v>112</v>
      </c>
      <c r="D34" s="33" t="s">
        <v>113</v>
      </c>
      <c r="E34" s="34"/>
      <c r="F34" s="7" t="s">
        <v>111</v>
      </c>
    </row>
    <row r="35" spans="2:6" ht="16" thickBot="1" x14ac:dyDescent="0.4">
      <c r="B35" s="2"/>
      <c r="C35" s="16" t="s">
        <v>98</v>
      </c>
      <c r="D35" s="16" t="s">
        <v>123</v>
      </c>
      <c r="E35" s="18"/>
    </row>
    <row r="36" spans="2:6" x14ac:dyDescent="0.35">
      <c r="B36" s="4" t="s">
        <v>30</v>
      </c>
      <c r="C36" s="47"/>
      <c r="D36" s="48"/>
      <c r="E36" s="48"/>
      <c r="F36" s="46"/>
    </row>
    <row r="37" spans="2:6" x14ac:dyDescent="0.35">
      <c r="B37" s="2"/>
      <c r="C37" s="8" t="s">
        <v>31</v>
      </c>
      <c r="D37" s="8" t="s">
        <v>32</v>
      </c>
      <c r="E37" s="9"/>
      <c r="F37" s="8"/>
    </row>
    <row r="38" spans="2:6" x14ac:dyDescent="0.35">
      <c r="B38" s="6"/>
      <c r="C38" s="64" t="s">
        <v>33</v>
      </c>
      <c r="D38" s="65"/>
      <c r="E38" s="10"/>
      <c r="F38" s="11"/>
    </row>
    <row r="39" spans="2:6" x14ac:dyDescent="0.35">
      <c r="B39" s="2"/>
      <c r="C39" s="12" t="s">
        <v>34</v>
      </c>
      <c r="D39" s="13" t="s">
        <v>35</v>
      </c>
      <c r="E39" s="14"/>
      <c r="F39" s="13"/>
    </row>
    <row r="40" spans="2:6" x14ac:dyDescent="0.35">
      <c r="B40" s="2"/>
      <c r="C40" s="15" t="s">
        <v>36</v>
      </c>
      <c r="D40" s="2" t="s">
        <v>35</v>
      </c>
      <c r="E40" s="5"/>
      <c r="F40" s="2"/>
    </row>
    <row r="41" spans="2:6" x14ac:dyDescent="0.35">
      <c r="B41" s="2"/>
      <c r="C41" s="15" t="s">
        <v>37</v>
      </c>
      <c r="D41" s="2" t="s">
        <v>35</v>
      </c>
      <c r="E41" s="5"/>
      <c r="F41" s="2"/>
    </row>
    <row r="42" spans="2:6" x14ac:dyDescent="0.35">
      <c r="B42" s="2"/>
      <c r="C42" s="2" t="s">
        <v>65</v>
      </c>
      <c r="D42" s="2" t="s">
        <v>44</v>
      </c>
      <c r="E42" s="5"/>
      <c r="F42" s="2" t="s">
        <v>67</v>
      </c>
    </row>
    <row r="43" spans="2:6" x14ac:dyDescent="0.35">
      <c r="B43" s="2"/>
      <c r="C43" s="8" t="s">
        <v>38</v>
      </c>
      <c r="D43" s="8" t="s">
        <v>39</v>
      </c>
      <c r="E43" s="9"/>
      <c r="F43" s="2"/>
    </row>
    <row r="44" spans="2:6" x14ac:dyDescent="0.35">
      <c r="B44" s="6"/>
      <c r="C44" s="8" t="s">
        <v>135</v>
      </c>
      <c r="D44" s="8" t="s">
        <v>40</v>
      </c>
      <c r="E44" s="9"/>
      <c r="F44" s="11" t="s">
        <v>138</v>
      </c>
    </row>
    <row r="45" spans="2:6" x14ac:dyDescent="0.35">
      <c r="B45" s="6"/>
      <c r="C45" s="8" t="s">
        <v>124</v>
      </c>
      <c r="D45" s="8" t="s">
        <v>40</v>
      </c>
      <c r="E45" s="9"/>
      <c r="F45" s="11" t="s">
        <v>139</v>
      </c>
    </row>
    <row r="46" spans="2:6" x14ac:dyDescent="0.35">
      <c r="B46" s="6"/>
      <c r="C46" s="8" t="s">
        <v>125</v>
      </c>
      <c r="D46" s="8" t="s">
        <v>40</v>
      </c>
      <c r="E46" s="9"/>
      <c r="F46" s="11" t="s">
        <v>140</v>
      </c>
    </row>
    <row r="47" spans="2:6" x14ac:dyDescent="0.35">
      <c r="B47" s="6"/>
      <c r="C47" s="8" t="s">
        <v>126</v>
      </c>
      <c r="D47" s="8" t="s">
        <v>40</v>
      </c>
      <c r="E47" s="9"/>
      <c r="F47" s="11" t="s">
        <v>141</v>
      </c>
    </row>
    <row r="48" spans="2:6" ht="16" thickBot="1" x14ac:dyDescent="0.4">
      <c r="B48" s="6"/>
      <c r="C48" s="8" t="s">
        <v>127</v>
      </c>
      <c r="D48" s="8" t="s">
        <v>40</v>
      </c>
      <c r="E48" s="9"/>
      <c r="F48" s="11" t="s">
        <v>142</v>
      </c>
    </row>
    <row r="49" spans="2:6" ht="16" thickBot="1" x14ac:dyDescent="0.4">
      <c r="B49" s="6"/>
      <c r="C49" s="16" t="s">
        <v>100</v>
      </c>
      <c r="D49" s="17" t="s">
        <v>40</v>
      </c>
      <c r="E49" s="18">
        <f>AVERAGE(E44:E48,)</f>
        <v>0</v>
      </c>
      <c r="F49" s="11" t="s">
        <v>87</v>
      </c>
    </row>
    <row r="50" spans="2:6" x14ac:dyDescent="0.35">
      <c r="B50" s="2"/>
      <c r="C50" s="13" t="s">
        <v>66</v>
      </c>
      <c r="D50" s="13" t="s">
        <v>153</v>
      </c>
      <c r="E50" s="14"/>
      <c r="F50" s="2"/>
    </row>
    <row r="51" spans="2:6" x14ac:dyDescent="0.35">
      <c r="B51" s="2"/>
      <c r="C51" s="2" t="s">
        <v>101</v>
      </c>
      <c r="D51" s="2"/>
      <c r="E51" s="5"/>
      <c r="F51" s="2"/>
    </row>
    <row r="52" spans="2:6" x14ac:dyDescent="0.35">
      <c r="B52" s="2"/>
      <c r="C52" s="15" t="s">
        <v>147</v>
      </c>
      <c r="D52" s="2" t="s">
        <v>103</v>
      </c>
      <c r="E52" s="5"/>
      <c r="F52" s="2"/>
    </row>
    <row r="53" spans="2:6" x14ac:dyDescent="0.35">
      <c r="B53" s="2"/>
      <c r="C53" s="19" t="s">
        <v>148</v>
      </c>
      <c r="D53" s="2" t="s">
        <v>103</v>
      </c>
      <c r="E53" s="5"/>
      <c r="F53" s="2"/>
    </row>
    <row r="54" spans="2:6" x14ac:dyDescent="0.35">
      <c r="B54" s="2"/>
      <c r="C54" s="19" t="s">
        <v>149</v>
      </c>
      <c r="D54" s="2" t="s">
        <v>103</v>
      </c>
      <c r="E54" s="5"/>
      <c r="F54" s="2"/>
    </row>
    <row r="55" spans="2:6" x14ac:dyDescent="0.35">
      <c r="B55" s="2"/>
      <c r="C55" s="19" t="s">
        <v>152</v>
      </c>
      <c r="D55" s="2" t="s">
        <v>103</v>
      </c>
      <c r="E55" s="5"/>
      <c r="F55" s="41"/>
    </row>
    <row r="56" spans="2:6" x14ac:dyDescent="0.35">
      <c r="B56" s="2"/>
      <c r="C56" s="20" t="s">
        <v>41</v>
      </c>
      <c r="D56" s="2"/>
      <c r="E56" s="5"/>
      <c r="F56" s="2" t="s">
        <v>42</v>
      </c>
    </row>
    <row r="57" spans="2:6" x14ac:dyDescent="0.35">
      <c r="B57" s="2"/>
      <c r="C57" s="2" t="s">
        <v>43</v>
      </c>
      <c r="D57" s="2" t="s">
        <v>44</v>
      </c>
      <c r="E57" s="5"/>
      <c r="F57" s="2"/>
    </row>
    <row r="58" spans="2:6" x14ac:dyDescent="0.35">
      <c r="B58" s="2"/>
      <c r="C58" s="2" t="s">
        <v>45</v>
      </c>
      <c r="D58" s="2" t="s">
        <v>69</v>
      </c>
      <c r="E58" s="5"/>
      <c r="F58" s="2"/>
    </row>
    <row r="59" spans="2:6" x14ac:dyDescent="0.35">
      <c r="B59" s="2"/>
      <c r="C59" s="2" t="s">
        <v>46</v>
      </c>
      <c r="D59" s="2" t="s">
        <v>69</v>
      </c>
      <c r="E59" s="5"/>
      <c r="F59" s="2" t="s">
        <v>47</v>
      </c>
    </row>
    <row r="60" spans="2:6" x14ac:dyDescent="0.35">
      <c r="B60" s="2"/>
      <c r="C60" s="2" t="s">
        <v>48</v>
      </c>
      <c r="D60" s="2"/>
      <c r="E60" s="5"/>
      <c r="F60" s="2" t="s">
        <v>49</v>
      </c>
    </row>
    <row r="61" spans="2:6" x14ac:dyDescent="0.35">
      <c r="B61" s="2"/>
      <c r="C61" s="2" t="s">
        <v>50</v>
      </c>
      <c r="D61" s="2" t="s">
        <v>56</v>
      </c>
      <c r="E61" s="5"/>
      <c r="F61" s="2" t="s">
        <v>133</v>
      </c>
    </row>
    <row r="62" spans="2:6" x14ac:dyDescent="0.35">
      <c r="B62" s="2"/>
      <c r="C62" s="2" t="s">
        <v>59</v>
      </c>
      <c r="D62" s="2"/>
      <c r="E62" s="5"/>
      <c r="F62" s="2" t="s">
        <v>64</v>
      </c>
    </row>
    <row r="63" spans="2:6" x14ac:dyDescent="0.35">
      <c r="B63" s="21" t="s">
        <v>51</v>
      </c>
      <c r="C63" s="37"/>
      <c r="D63" s="37"/>
      <c r="E63" s="37"/>
      <c r="F63" s="38"/>
    </row>
    <row r="64" spans="2:6" ht="17.5" x14ac:dyDescent="0.35">
      <c r="B64" s="2"/>
      <c r="C64" s="2" t="s">
        <v>52</v>
      </c>
      <c r="D64" s="2" t="s">
        <v>104</v>
      </c>
      <c r="E64" s="5"/>
      <c r="F64" s="2" t="s">
        <v>53</v>
      </c>
    </row>
    <row r="65" spans="1:7 16384:16384" x14ac:dyDescent="0.35">
      <c r="B65" s="2"/>
      <c r="C65" s="2" t="s">
        <v>102</v>
      </c>
      <c r="D65" s="2"/>
      <c r="E65" s="5"/>
      <c r="F65" s="2" t="s">
        <v>54</v>
      </c>
    </row>
    <row r="66" spans="1:7 16384:16384" x14ac:dyDescent="0.35">
      <c r="B66" s="2"/>
      <c r="C66" s="2" t="s">
        <v>57</v>
      </c>
      <c r="D66" s="2"/>
      <c r="E66" s="5"/>
      <c r="F66" s="2" t="s">
        <v>55</v>
      </c>
    </row>
    <row r="67" spans="1:7 16384:16384" x14ac:dyDescent="0.35">
      <c r="B67" s="2"/>
      <c r="C67" s="2" t="s">
        <v>91</v>
      </c>
      <c r="D67" s="2"/>
      <c r="E67" s="5"/>
      <c r="F67" s="2" t="s">
        <v>63</v>
      </c>
    </row>
    <row r="68" spans="1:7 16384:16384" x14ac:dyDescent="0.35">
      <c r="B68" s="2"/>
      <c r="C68" s="2" t="s">
        <v>92</v>
      </c>
      <c r="D68" s="2"/>
      <c r="E68" s="5"/>
      <c r="F68" s="2" t="s">
        <v>105</v>
      </c>
    </row>
    <row r="69" spans="1:7 16384:16384" ht="16" thickBot="1" x14ac:dyDescent="0.4">
      <c r="B69" s="21" t="s">
        <v>86</v>
      </c>
      <c r="C69" s="37"/>
      <c r="D69" s="37"/>
      <c r="E69" s="37"/>
      <c r="F69" s="38"/>
    </row>
    <row r="70" spans="1:7 16384:16384" s="23" customFormat="1" ht="16.5" thickBot="1" x14ac:dyDescent="0.45">
      <c r="B70" s="22"/>
      <c r="C70" s="16" t="s">
        <v>99</v>
      </c>
      <c r="D70" s="17" t="s">
        <v>96</v>
      </c>
      <c r="E70" s="18"/>
      <c r="F70" s="62" t="s">
        <v>128</v>
      </c>
    </row>
    <row r="71" spans="1:7 16384:16384" x14ac:dyDescent="0.35">
      <c r="B71" s="2"/>
      <c r="C71" s="13"/>
      <c r="D71" s="13"/>
      <c r="E71" s="13"/>
      <c r="F71" s="63"/>
    </row>
    <row r="72" spans="1:7 16384:16384" x14ac:dyDescent="0.35">
      <c r="B72" s="4" t="s">
        <v>88</v>
      </c>
      <c r="C72" s="4"/>
      <c r="D72" s="4"/>
      <c r="E72" s="4"/>
      <c r="F72" s="4"/>
    </row>
    <row r="73" spans="1:7 16384:16384" x14ac:dyDescent="0.35">
      <c r="B73" s="60" t="s">
        <v>136</v>
      </c>
      <c r="C73" s="8" t="s">
        <v>89</v>
      </c>
      <c r="D73" s="32">
        <f>E73</f>
        <v>0</v>
      </c>
      <c r="E73" s="5"/>
      <c r="F73" s="11" t="s">
        <v>134</v>
      </c>
    </row>
    <row r="74" spans="1:7 16384:16384" s="2" customFormat="1" x14ac:dyDescent="0.35">
      <c r="A74" s="6"/>
      <c r="B74" s="61"/>
      <c r="C74" s="8" t="s">
        <v>90</v>
      </c>
      <c r="D74" s="32"/>
      <c r="E74" s="5"/>
      <c r="F74" s="11" t="s">
        <v>134</v>
      </c>
      <c r="G74" s="11"/>
      <c r="XFD74"/>
    </row>
    <row r="75" spans="1:7 16384:16384" x14ac:dyDescent="0.35">
      <c r="B75" s="60" t="s">
        <v>129</v>
      </c>
      <c r="C75" s="8" t="s">
        <v>89</v>
      </c>
      <c r="D75" s="32">
        <f>E75</f>
        <v>0</v>
      </c>
      <c r="E75" s="5"/>
      <c r="F75" s="11" t="s">
        <v>134</v>
      </c>
    </row>
    <row r="76" spans="1:7 16384:16384" s="2" customFormat="1" x14ac:dyDescent="0.35">
      <c r="A76" s="6"/>
      <c r="B76" s="61"/>
      <c r="C76" s="8" t="s">
        <v>90</v>
      </c>
      <c r="D76" s="32"/>
      <c r="E76" s="5"/>
      <c r="F76" s="11" t="s">
        <v>134</v>
      </c>
      <c r="G76" s="11"/>
      <c r="XFD76"/>
    </row>
    <row r="77" spans="1:7 16384:16384" x14ac:dyDescent="0.35">
      <c r="B77" s="60" t="s">
        <v>130</v>
      </c>
      <c r="C77" s="8" t="s">
        <v>89</v>
      </c>
      <c r="D77" s="32">
        <f>E77</f>
        <v>0</v>
      </c>
      <c r="E77" s="5"/>
      <c r="F77" s="11" t="s">
        <v>134</v>
      </c>
    </row>
    <row r="78" spans="1:7 16384:16384" s="2" customFormat="1" x14ac:dyDescent="0.35">
      <c r="A78" s="6"/>
      <c r="B78" s="61"/>
      <c r="C78" s="8" t="s">
        <v>90</v>
      </c>
      <c r="D78" s="32"/>
      <c r="E78" s="5"/>
      <c r="F78" s="11" t="s">
        <v>134</v>
      </c>
      <c r="G78" s="11"/>
      <c r="XFD78"/>
    </row>
    <row r="79" spans="1:7 16384:16384" x14ac:dyDescent="0.35">
      <c r="B79" s="60" t="s">
        <v>131</v>
      </c>
      <c r="C79" s="8" t="s">
        <v>89</v>
      </c>
      <c r="D79" s="32">
        <f>E79</f>
        <v>0</v>
      </c>
      <c r="E79" s="5"/>
      <c r="F79" s="11" t="s">
        <v>134</v>
      </c>
    </row>
    <row r="80" spans="1:7 16384:16384" s="2" customFormat="1" x14ac:dyDescent="0.35">
      <c r="A80" s="6"/>
      <c r="B80" s="61"/>
      <c r="C80" s="8" t="s">
        <v>90</v>
      </c>
      <c r="D80" s="32"/>
      <c r="E80" s="5"/>
      <c r="F80" s="11" t="s">
        <v>134</v>
      </c>
      <c r="G80" s="11"/>
      <c r="XFD80"/>
    </row>
    <row r="81" spans="1:7 16384:16384" x14ac:dyDescent="0.35">
      <c r="B81" s="60" t="s">
        <v>132</v>
      </c>
      <c r="C81" s="8" t="s">
        <v>89</v>
      </c>
      <c r="D81" s="32">
        <f>E81</f>
        <v>0</v>
      </c>
      <c r="E81" s="5"/>
      <c r="F81" s="11" t="s">
        <v>134</v>
      </c>
    </row>
    <row r="82" spans="1:7 16384:16384" s="2" customFormat="1" ht="16" thickBot="1" x14ac:dyDescent="0.4">
      <c r="A82" s="6"/>
      <c r="B82" s="61"/>
      <c r="C82" s="8" t="s">
        <v>90</v>
      </c>
      <c r="D82" s="32"/>
      <c r="E82" s="5"/>
      <c r="F82" s="11" t="s">
        <v>134</v>
      </c>
      <c r="G82" s="11"/>
      <c r="XFD82"/>
    </row>
    <row r="83" spans="1:7 16384:16384" s="23" customFormat="1" ht="16" thickBot="1" x14ac:dyDescent="0.4">
      <c r="B83" s="22"/>
      <c r="C83" s="52" t="s">
        <v>97</v>
      </c>
      <c r="D83" s="53"/>
      <c r="E83" s="49" t="e">
        <f>AVERAGE(E76,E78,E80,E82,E74)</f>
        <v>#DIV/0!</v>
      </c>
      <c r="F83" s="11"/>
      <c r="XFD83"/>
    </row>
    <row r="84" spans="1:7 16384:16384" x14ac:dyDescent="0.35">
      <c r="B84" s="4" t="s">
        <v>143</v>
      </c>
      <c r="C84" s="4"/>
      <c r="D84" s="4"/>
      <c r="E84" s="4"/>
      <c r="F84" s="4"/>
    </row>
    <row r="85" spans="1:7 16384:16384" s="2" customFormat="1" ht="16" thickBot="1" x14ac:dyDescent="0.4">
      <c r="A85" s="6"/>
      <c r="B85" s="50"/>
      <c r="C85" s="8" t="s">
        <v>144</v>
      </c>
      <c r="D85" s="32"/>
      <c r="E85" s="51"/>
      <c r="F85" s="11" t="s">
        <v>145</v>
      </c>
      <c r="G85"/>
    </row>
    <row r="86" spans="1:7 16384:16384" s="23" customFormat="1" ht="16" thickBot="1" x14ac:dyDescent="0.4">
      <c r="B86" s="22"/>
      <c r="C86" s="52" t="s">
        <v>146</v>
      </c>
      <c r="D86" s="53"/>
      <c r="E86" s="49">
        <f>E85</f>
        <v>0</v>
      </c>
      <c r="F86" s="11"/>
    </row>
    <row r="87" spans="1:7 16384:16384" x14ac:dyDescent="0.35">
      <c r="E87"/>
      <c r="F87" s="24"/>
    </row>
    <row r="88" spans="1:7 16384:16384" x14ac:dyDescent="0.35">
      <c r="E88" s="24"/>
      <c r="F88" s="24"/>
    </row>
    <row r="89" spans="1:7 16384:16384" ht="16" customHeight="1" x14ac:dyDescent="0.35">
      <c r="C89" s="72" t="s">
        <v>150</v>
      </c>
      <c r="D89" s="73"/>
      <c r="E89" s="74"/>
      <c r="F89" s="24"/>
    </row>
    <row r="90" spans="1:7 16384:16384" ht="41" customHeight="1" x14ac:dyDescent="0.35">
      <c r="C90" s="75"/>
      <c r="D90" s="76"/>
      <c r="E90" s="77"/>
    </row>
    <row r="91" spans="1:7 16384:16384" ht="41" customHeight="1" x14ac:dyDescent="0.35">
      <c r="C91" s="25"/>
      <c r="D91" s="25"/>
      <c r="E91" s="25"/>
    </row>
    <row r="92" spans="1:7 16384:16384" x14ac:dyDescent="0.35">
      <c r="C92" s="26" t="s">
        <v>76</v>
      </c>
      <c r="D92" s="78"/>
      <c r="E92" s="79"/>
    </row>
    <row r="93" spans="1:7 16384:16384" x14ac:dyDescent="0.35">
      <c r="C93" s="26" t="s">
        <v>77</v>
      </c>
      <c r="D93" s="78"/>
      <c r="E93" s="79"/>
    </row>
    <row r="94" spans="1:7 16384:16384" x14ac:dyDescent="0.35">
      <c r="C94" s="26" t="s">
        <v>78</v>
      </c>
      <c r="D94" s="78"/>
      <c r="E94" s="79"/>
    </row>
    <row r="95" spans="1:7 16384:16384" x14ac:dyDescent="0.35">
      <c r="C95" s="27"/>
      <c r="D95" s="80"/>
      <c r="E95" s="80"/>
    </row>
    <row r="96" spans="1:7 16384:16384" x14ac:dyDescent="0.35">
      <c r="C96" s="26" t="s">
        <v>79</v>
      </c>
      <c r="D96" s="78"/>
      <c r="E96" s="79"/>
    </row>
    <row r="97" spans="2:6" x14ac:dyDescent="0.35">
      <c r="C97" s="26" t="s">
        <v>80</v>
      </c>
      <c r="D97" s="78"/>
      <c r="E97" s="79"/>
    </row>
    <row r="98" spans="2:6" x14ac:dyDescent="0.35">
      <c r="C98" s="26" t="s">
        <v>81</v>
      </c>
      <c r="D98" s="78"/>
      <c r="E98" s="79"/>
    </row>
    <row r="99" spans="2:6" x14ac:dyDescent="0.35">
      <c r="C99" s="66" t="s">
        <v>82</v>
      </c>
      <c r="D99" s="68"/>
      <c r="E99" s="69"/>
    </row>
    <row r="100" spans="2:6" x14ac:dyDescent="0.35">
      <c r="C100" s="67"/>
      <c r="D100" s="70"/>
      <c r="E100" s="71"/>
    </row>
    <row r="101" spans="2:6" x14ac:dyDescent="0.35">
      <c r="C101" s="28"/>
      <c r="E101"/>
    </row>
    <row r="102" spans="2:6" x14ac:dyDescent="0.35">
      <c r="B102" s="29" t="s">
        <v>93</v>
      </c>
      <c r="C102" s="28"/>
      <c r="D102" s="42"/>
      <c r="E102" s="44" t="s">
        <v>85</v>
      </c>
      <c r="F102" s="44"/>
    </row>
    <row r="103" spans="2:6" ht="16" customHeight="1" x14ac:dyDescent="0.35">
      <c r="B103" s="29" t="s">
        <v>116</v>
      </c>
      <c r="D103" s="43"/>
      <c r="E103" s="44" t="s">
        <v>83</v>
      </c>
      <c r="F103" s="44"/>
    </row>
    <row r="104" spans="2:6" x14ac:dyDescent="0.35">
      <c r="B104" s="29" t="s">
        <v>151</v>
      </c>
      <c r="E104"/>
    </row>
    <row r="105" spans="2:6" x14ac:dyDescent="0.35">
      <c r="B105" s="30"/>
      <c r="C105" s="28"/>
      <c r="E105"/>
    </row>
    <row r="106" spans="2:6" ht="17" customHeight="1" x14ac:dyDescent="0.35">
      <c r="C106" s="28"/>
      <c r="E106"/>
    </row>
    <row r="107" spans="2:6" hidden="1" x14ac:dyDescent="0.35">
      <c r="E107"/>
    </row>
    <row r="108" spans="2:6" hidden="1" x14ac:dyDescent="0.35">
      <c r="E108"/>
    </row>
    <row r="109" spans="2:6" hidden="1" x14ac:dyDescent="0.35">
      <c r="E109"/>
    </row>
    <row r="110" spans="2:6" hidden="1" x14ac:dyDescent="0.35">
      <c r="E110"/>
    </row>
    <row r="111" spans="2:6" hidden="1" x14ac:dyDescent="0.35">
      <c r="E111"/>
    </row>
    <row r="112" spans="2:6" hidden="1" x14ac:dyDescent="0.35">
      <c r="E112"/>
    </row>
    <row r="113" customFormat="1" hidden="1" x14ac:dyDescent="0.35"/>
    <row r="114" customFormat="1" hidden="1" x14ac:dyDescent="0.35"/>
    <row r="115" customFormat="1" hidden="1" x14ac:dyDescent="0.35"/>
    <row r="116" customFormat="1" hidden="1" x14ac:dyDescent="0.35"/>
    <row r="117" customFormat="1" hidden="1" x14ac:dyDescent="0.35"/>
    <row r="118" customFormat="1" hidden="1" x14ac:dyDescent="0.35"/>
    <row r="119" customFormat="1" hidden="1" x14ac:dyDescent="0.35"/>
    <row r="120" customFormat="1" hidden="1" x14ac:dyDescent="0.35"/>
    <row r="121" customFormat="1" hidden="1" x14ac:dyDescent="0.35"/>
    <row r="122" customFormat="1" hidden="1" x14ac:dyDescent="0.35"/>
  </sheetData>
  <mergeCells count="21">
    <mergeCell ref="C99:C100"/>
    <mergeCell ref="D99:E100"/>
    <mergeCell ref="C89:E90"/>
    <mergeCell ref="D92:E92"/>
    <mergeCell ref="D93:E93"/>
    <mergeCell ref="D94:E94"/>
    <mergeCell ref="D95:E95"/>
    <mergeCell ref="D96:E96"/>
    <mergeCell ref="D97:E97"/>
    <mergeCell ref="D98:E98"/>
    <mergeCell ref="C86:D86"/>
    <mergeCell ref="C83:D83"/>
    <mergeCell ref="F8:F13"/>
    <mergeCell ref="D22:F22"/>
    <mergeCell ref="B75:B76"/>
    <mergeCell ref="B77:B78"/>
    <mergeCell ref="F70:F71"/>
    <mergeCell ref="C38:D38"/>
    <mergeCell ref="B79:B80"/>
    <mergeCell ref="B81:B82"/>
    <mergeCell ref="B73:B74"/>
  </mergeCells>
  <phoneticPr fontId="2" type="noConversion"/>
  <conditionalFormatting sqref="E5:E6 E8:E10 E14:E16 E39:E62 D102">
    <cfRule type="containsBlanks" dxfId="9" priority="10">
      <formula>LEN(TRIM(D5))=0</formula>
    </cfRule>
  </conditionalFormatting>
  <conditionalFormatting sqref="E11:E13">
    <cfRule type="cellIs" dxfId="8" priority="2" operator="equal">
      <formula>"Goed"</formula>
    </cfRule>
    <cfRule type="cellIs" dxfId="7" priority="3" operator="equal">
      <formula>"Fout"</formula>
    </cfRule>
  </conditionalFormatting>
  <conditionalFormatting sqref="E18:E21">
    <cfRule type="containsBlanks" dxfId="6" priority="20">
      <formula>LEN(TRIM(E18))=0</formula>
    </cfRule>
  </conditionalFormatting>
  <conditionalFormatting sqref="E23:E35">
    <cfRule type="containsBlanks" dxfId="5" priority="6">
      <formula>LEN(TRIM(E23))=0</formula>
    </cfRule>
  </conditionalFormatting>
  <conditionalFormatting sqref="E37">
    <cfRule type="containsBlanks" dxfId="4" priority="15">
      <formula>LEN(TRIM(E37))=0</formula>
    </cfRule>
  </conditionalFormatting>
  <conditionalFormatting sqref="E64:E68">
    <cfRule type="containsBlanks" dxfId="3" priority="12">
      <formula>LEN(TRIM(E64))=0</formula>
    </cfRule>
  </conditionalFormatting>
  <conditionalFormatting sqref="E70">
    <cfRule type="containsBlanks" dxfId="2" priority="11">
      <formula>LEN(TRIM(E70))=0</formula>
    </cfRule>
  </conditionalFormatting>
  <conditionalFormatting sqref="E73:E82">
    <cfRule type="containsBlanks" dxfId="1" priority="7">
      <formula>LEN(TRIM(E73))=0</formula>
    </cfRule>
  </conditionalFormatting>
  <conditionalFormatting sqref="E85">
    <cfRule type="containsBlanks" dxfId="0" priority="1">
      <formula>LEN(TRIM(E85))=0</formula>
    </cfRule>
  </conditionalFormatting>
  <hyperlinks>
    <hyperlink ref="C42" r:id="rId1" location="elektrisch" xr:uid="{00000000-0004-0000-0000-000000000000}"/>
  </hyperlinks>
  <pageMargins left="0.7" right="0.7" top="0.75" bottom="0.75" header="0.3" footer="0.3"/>
  <pageSetup paperSize="9" scale="37" orientation="landscape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387A182EA97443B90A2BDFFA16B9B8" ma:contentTypeVersion="15" ma:contentTypeDescription="Een nieuw document maken." ma:contentTypeScope="" ma:versionID="f81485512a14250dd174febd17ef7814">
  <xsd:schema xmlns:xsd="http://www.w3.org/2001/XMLSchema" xmlns:xs="http://www.w3.org/2001/XMLSchema" xmlns:p="http://schemas.microsoft.com/office/2006/metadata/properties" xmlns:ns2="8641d731-8d82-4025-94ac-f81355cd7152" xmlns:ns3="746fbf30-322b-40ed-bd2b-2342a9dc1d58" targetNamespace="http://schemas.microsoft.com/office/2006/metadata/properties" ma:root="true" ma:fieldsID="a09f66bdba9aa3e0f321017bfbed28d5" ns2:_="" ns3:_="">
    <xsd:import namespace="8641d731-8d82-4025-94ac-f81355cd7152"/>
    <xsd:import namespace="746fbf30-322b-40ed-bd2b-2342a9dc1d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41d731-8d82-4025-94ac-f81355cd71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388b94e4-faf0-4286-a14b-6aee6575d8d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6fbf30-322b-40ed-bd2b-2342a9dc1d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88c787a-7046-42a0-954b-325867d18381}" ma:internalName="TaxCatchAll" ma:showField="CatchAllData" ma:web="746fbf30-322b-40ed-bd2b-2342a9dc1d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46fbf30-322b-40ed-bd2b-2342a9dc1d58" xsi:nil="true"/>
    <lcf76f155ced4ddcb4097134ff3c332f xmlns="8641d731-8d82-4025-94ac-f81355cd715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29686A6-B383-4A3B-A55D-A8370A40F363}"/>
</file>

<file path=customXml/itemProps2.xml><?xml version="1.0" encoding="utf-8"?>
<ds:datastoreItem xmlns:ds="http://schemas.openxmlformats.org/officeDocument/2006/customXml" ds:itemID="{1D7FBD58-CE46-4CBD-81EA-1F0426EE4257}"/>
</file>

<file path=customXml/itemProps3.xml><?xml version="1.0" encoding="utf-8"?>
<ds:datastoreItem xmlns:ds="http://schemas.openxmlformats.org/officeDocument/2006/customXml" ds:itemID="{4F17045D-1600-418B-97B5-C811DE9CAD7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>BURO-33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Jean-Marc Pisters</dc:creator>
  <cp:lastModifiedBy>Wim van Druenen</cp:lastModifiedBy>
  <cp:lastPrinted>2017-09-11T12:32:04Z</cp:lastPrinted>
  <dcterms:created xsi:type="dcterms:W3CDTF">2017-08-09T20:03:57Z</dcterms:created>
  <dcterms:modified xsi:type="dcterms:W3CDTF">2025-07-02T09:20:12Z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0x0101002F387A182EA97443B90A2BDFFA16B9B8</vt:lpwstr>
  </property>
</Properties>
</file>