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464" documentId="8_{39CCFCBF-7EC2-4555-AC4A-DFB922159768}" xr6:coauthVersionLast="47" xr6:coauthVersionMax="47" xr10:uidLastSave="{DE199BC5-BF1C-48B4-9DDB-C071F8C2625C}"/>
  <bookViews>
    <workbookView xWindow="28680" yWindow="-120" windowWidth="29040" windowHeight="15840" xr2:uid="{62C2D4A1-0540-412F-B0E2-EEBE6EC7EF70}"/>
  </bookViews>
  <sheets>
    <sheet name="Sheet1 Prijsstelling Formulier " sheetId="2" r:id="rId1"/>
    <sheet name="Sheet 2 Opties en onderdelen" sheetId="3" r:id="rId2"/>
  </sheets>
  <definedNames>
    <definedName name="_xlnm.Print_Area" localSheetId="1">'Sheet 2 Opties en onderdelen'!$A$1:$G$20</definedName>
    <definedName name="_xlnm.Print_Area" localSheetId="0">'Sheet1 Prijsstelling Formulier '!$A$1:$I$16</definedName>
    <definedName name="hoog">#REF!</definedName>
    <definedName name="laag">#REF!</definedName>
    <definedName name="standby">#REF!</definedName>
    <definedName name="uit">#REF!</definedName>
    <definedName name="vermogen_hoog">#REF!</definedName>
    <definedName name="vermogen_laag">#REF!</definedName>
    <definedName name="vermogen_standby">#REF!</definedName>
    <definedName name="vermogen_ui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2" l="1"/>
  <c r="D26" i="2"/>
  <c r="D20" i="3"/>
  <c r="D21" i="3"/>
  <c r="D22" i="3"/>
  <c r="D23" i="3"/>
  <c r="D24" i="3"/>
  <c r="D25" i="3"/>
  <c r="D26" i="3"/>
  <c r="D9" i="3"/>
  <c r="D16" i="3"/>
  <c r="D17" i="3"/>
  <c r="D18" i="3"/>
  <c r="D19" i="3"/>
  <c r="D14" i="3"/>
  <c r="D15" i="3"/>
  <c r="D8" i="3"/>
  <c r="E27" i="2"/>
  <c r="F27" i="2" s="1"/>
  <c r="E26" i="2"/>
  <c r="E14" i="2"/>
  <c r="F14" i="2" s="1"/>
  <c r="E13" i="2"/>
  <c r="F13" i="2" s="1"/>
  <c r="E11" i="2"/>
  <c r="F11" i="2" s="1"/>
  <c r="E22" i="2"/>
  <c r="E23" i="2" s="1"/>
  <c r="E33" i="2"/>
  <c r="F33" i="2" s="1"/>
  <c r="E32" i="2"/>
  <c r="F32" i="2" s="1"/>
  <c r="E31" i="2"/>
  <c r="E12" i="2"/>
  <c r="F12" i="2" s="1"/>
  <c r="E10" i="2"/>
  <c r="F10" i="2" s="1"/>
  <c r="E9" i="2"/>
  <c r="E15" i="2" l="1"/>
  <c r="E28" i="2"/>
  <c r="F26" i="2"/>
  <c r="F28" i="2" s="1"/>
  <c r="F22" i="2"/>
  <c r="F23" i="2" s="1"/>
  <c r="E34" i="2"/>
  <c r="F31" i="2"/>
  <c r="F34" i="2" s="1"/>
  <c r="F9" i="2"/>
  <c r="F15" i="2" s="1"/>
  <c r="F37" i="2" s="1"/>
  <c r="E18" i="2" l="1"/>
  <c r="F18" i="2" s="1"/>
  <c r="E37" i="2"/>
</calcChain>
</file>

<file path=xl/sharedStrings.xml><?xml version="1.0" encoding="utf-8"?>
<sst xmlns="http://schemas.openxmlformats.org/spreadsheetml/2006/main" count="79" uniqueCount="51">
  <si>
    <r>
      <t xml:space="preserve">PRIJSSTELLING FORMULIER 
Openbare Procedure 
</t>
    </r>
    <r>
      <rPr>
        <sz val="10"/>
        <color rgb="FF000000"/>
        <rFont val="Arial"/>
        <family val="2"/>
      </rPr>
      <t>Europese Aanbesteding Operatiemicroscopen
Perceel 3: 1 Exoscoop t.b.v. Plastische heelkunde en Neurochirurgie</t>
    </r>
  </si>
  <si>
    <t>Exoscoop t.b.v. Plastische heelkunde en Neurochirurgie</t>
  </si>
  <si>
    <t>Prijs per stuk
excl BTW</t>
  </si>
  <si>
    <t>Gevraagde aantallen</t>
  </si>
  <si>
    <t>Totale omzet excl. BTW</t>
  </si>
  <si>
    <t>Totale omzet incl. BTW</t>
  </si>
  <si>
    <t>Exoscoop</t>
  </si>
  <si>
    <t>Draadloos voetpedaal</t>
  </si>
  <si>
    <t>Beeldscherm 50-55"</t>
  </si>
  <si>
    <t>Beelscherm 26-32"</t>
  </si>
  <si>
    <t>Overig (vrij invulbaar)</t>
  </si>
  <si>
    <t xml:space="preserve">Subtotaal </t>
  </si>
  <si>
    <t>Prijsplafond</t>
  </si>
  <si>
    <t>Uw opgegeven prijssamenstelling</t>
  </si>
  <si>
    <t>Voldoet ja/nee</t>
  </si>
  <si>
    <t>Kosten ten behoeve van onderhoud</t>
  </si>
  <si>
    <t>Prijs per stuk excl BTW</t>
  </si>
  <si>
    <t>Aantallen</t>
  </si>
  <si>
    <t xml:space="preserve">Kosten ten behoeve van disposables/accessoires </t>
  </si>
  <si>
    <t>Aantallen (indicatie) voor gehele levensduur (10 jaar)</t>
  </si>
  <si>
    <t>Steriele hoezen (drapes) exoscoop</t>
  </si>
  <si>
    <t>3D brillen</t>
  </si>
  <si>
    <t xml:space="preserve">Overige kosten ten behoeve van implementatie in Erasmus MC </t>
  </si>
  <si>
    <t>Prijs per stuk/uur/jaar</t>
  </si>
  <si>
    <t xml:space="preserve"> aantallen</t>
  </si>
  <si>
    <t>zelf invullen</t>
  </si>
  <si>
    <t xml:space="preserve"> </t>
  </si>
  <si>
    <t>Totaal excl. BTW</t>
  </si>
  <si>
    <t>Totaal incl. BTW</t>
  </si>
  <si>
    <t>Totaalbedrag inschrijving opdracht (TCO)</t>
  </si>
  <si>
    <t>Firmanaam:</t>
  </si>
  <si>
    <t>Rechtsgeldige ondertekening:</t>
  </si>
  <si>
    <t>Aanvullende opties (zoals aangegeven op Programma van Eisen)</t>
  </si>
  <si>
    <t>Opties</t>
  </si>
  <si>
    <t>Prijs per eenheid
excl BTW</t>
  </si>
  <si>
    <t>Prijs per eenheid incl. BTW</t>
  </si>
  <si>
    <t>Eenheid</t>
  </si>
  <si>
    <t>Toelichting</t>
  </si>
  <si>
    <t>Infrarood/ICG fluorescentie hardware</t>
  </si>
  <si>
    <t>Infrarood/ICG fluorescentie software/licentie</t>
  </si>
  <si>
    <t>ONDERDELEN (optioneel in te vullen)</t>
  </si>
  <si>
    <t>Onderdeel</t>
  </si>
  <si>
    <t>Lamp/licht unit</t>
  </si>
  <si>
    <t>zoommotor</t>
  </si>
  <si>
    <t xml:space="preserve">focusmotor </t>
  </si>
  <si>
    <t xml:space="preserve">3D videokabel </t>
  </si>
  <si>
    <t>ander veelvoorkomend vervangingsonderdeel</t>
  </si>
  <si>
    <r>
      <t xml:space="preserve">INSTRUCTIE:
</t>
    </r>
    <r>
      <rPr>
        <sz val="10"/>
        <color rgb="FF000000"/>
        <rFont val="Arial"/>
        <family val="2"/>
      </rPr>
      <t xml:space="preserve">- Enkel en alleen de </t>
    </r>
    <r>
      <rPr>
        <b/>
        <sz val="10"/>
        <color theme="9" tint="-0.249977111117893"/>
        <rFont val="Arial"/>
        <family val="2"/>
      </rPr>
      <t>oranje velden</t>
    </r>
    <r>
      <rPr>
        <sz val="10"/>
        <color rgb="FF000000"/>
        <rFont val="Arial"/>
        <family val="2"/>
      </rPr>
      <t xml:space="preserve"> dienen ingevuld te worden;
- Indien alle oranje velden zijn ingevuld, wordt de totale TCO automatisch (met behulp van formules in Excel) berekend;
- Inschrijver geeft prijzen af met de eenheid zoals aangeduid;
- Prijzen in de oranje velden zijn exclusief BTW (21%);
- Prijzen in 2 decimalen achter de komma;
- De totaalprijs in </t>
    </r>
    <r>
      <rPr>
        <b/>
        <sz val="10"/>
        <color rgb="FF000000"/>
        <rFont val="Arial"/>
        <family val="2"/>
      </rPr>
      <t>cel E18</t>
    </r>
    <r>
      <rPr>
        <sz val="10"/>
        <color rgb="FF000000"/>
        <rFont val="Arial"/>
        <family val="2"/>
      </rPr>
      <t xml:space="preserve"> mag niet meer bedragen dan het </t>
    </r>
    <r>
      <rPr>
        <b/>
        <sz val="10"/>
        <color rgb="FF000000"/>
        <rFont val="Arial"/>
        <family val="2"/>
      </rPr>
      <t xml:space="preserve">prijsplafond van €350.000,-
- </t>
    </r>
    <r>
      <rPr>
        <sz val="10"/>
        <color rgb="FF000000"/>
        <rFont val="Arial"/>
        <family val="2"/>
      </rPr>
      <t xml:space="preserve">Dit document dient rechtsgeldig te worden ondertekend bij het indienen van uw inschrijving.
</t>
    </r>
  </si>
  <si>
    <r>
      <t xml:space="preserve">INSTRUCTIES EN VOORWAARDEN:
</t>
    </r>
    <r>
      <rPr>
        <sz val="10"/>
        <color rgb="FF000000"/>
        <rFont val="Arial"/>
        <family val="2"/>
      </rPr>
      <t xml:space="preserve">- Enkel en alleen de </t>
    </r>
    <r>
      <rPr>
        <b/>
        <sz val="10"/>
        <color theme="9" tint="-0.249977111117893"/>
        <rFont val="Arial"/>
        <family val="2"/>
      </rPr>
      <t>oranje velden</t>
    </r>
    <r>
      <rPr>
        <sz val="10"/>
        <color rgb="FF000000"/>
        <rFont val="Arial"/>
        <family val="2"/>
      </rPr>
      <t xml:space="preserve"> dienen ingevuld te worden;
- Inschrijver geeft prijzen af met de eenheid zoals aangeduid;
- Prijzen in 2 decimalen achter de komma;
- </t>
    </r>
    <r>
      <rPr>
        <b/>
        <u/>
        <sz val="10"/>
        <color rgb="FF000000"/>
        <rFont val="Arial"/>
        <family val="2"/>
      </rPr>
      <t>LET OP:</t>
    </r>
    <r>
      <rPr>
        <sz val="10"/>
        <color rgb="FF000000"/>
        <rFont val="Arial"/>
        <family val="2"/>
      </rPr>
      <t xml:space="preserve"> Het invullen van een prijs voor de geeiste aanvullende opties uit het Programma van Eisen is een voorwaarde voor het doen van een geldende inschrijving.</t>
    </r>
    <r>
      <rPr>
        <b/>
        <sz val="10"/>
        <color rgb="FF000000"/>
        <rFont val="Arial"/>
        <family val="2"/>
      </rPr>
      <t xml:space="preserve">
</t>
    </r>
    <r>
      <rPr>
        <sz val="10"/>
        <color rgb="FF000000"/>
        <rFont val="Arial"/>
        <family val="2"/>
      </rPr>
      <t>- Dit document dient rechtsgeldig te worden ondertekend bij het indienen van uw inschrijving.</t>
    </r>
  </si>
  <si>
    <r>
      <rPr>
        <b/>
        <sz val="10"/>
        <color rgb="FF000000"/>
        <rFont val="Arial"/>
        <family val="2"/>
      </rPr>
      <t xml:space="preserve">VOORWAARDEN:
</t>
    </r>
    <r>
      <rPr>
        <sz val="10"/>
        <color rgb="FF000000"/>
        <rFont val="Arial"/>
        <family val="2"/>
      </rPr>
      <t xml:space="preserve">- De afgegeven prijzen voor de TCO in sheet 1 'Prijsstelling Formulier' zijn </t>
    </r>
    <r>
      <rPr>
        <b/>
        <sz val="10"/>
        <color rgb="FF000000"/>
        <rFont val="Arial"/>
        <family val="2"/>
      </rPr>
      <t>finale</t>
    </r>
    <r>
      <rPr>
        <sz val="10"/>
        <color rgb="FF000000"/>
        <rFont val="Arial"/>
        <family val="2"/>
      </rPr>
      <t xml:space="preserve"> en </t>
    </r>
    <r>
      <rPr>
        <b/>
        <sz val="10"/>
        <color rgb="FF000000"/>
        <rFont val="Arial"/>
        <family val="2"/>
      </rPr>
      <t>definitieve</t>
    </r>
    <r>
      <rPr>
        <sz val="10"/>
        <color rgb="FF000000"/>
        <rFont val="Arial"/>
        <family val="2"/>
      </rPr>
      <t xml:space="preserve"> prijzen;
-</t>
    </r>
    <r>
      <rPr>
        <sz val="10"/>
        <rFont val="Arial"/>
        <family val="2"/>
      </rPr>
      <t xml:space="preserve"> Het (sub-)gunningcriterium 'Prijs' telt voor 35% mee in de einduitslag.
</t>
    </r>
    <r>
      <rPr>
        <sz val="10"/>
        <color rgb="FF000000"/>
        <rFont val="Arial"/>
        <family val="2"/>
      </rPr>
      <t xml:space="preserve">
- Prijzen voor aanvullende opties, updates, upgrades, training, support en alle kosten die noodzakelijk zijn om aan de gestelde eisen en (bevestigde) wensen inclusief onze voorwaarden te voldoen, dienen gedurende de overeenkomst niet te worden gefactureerd; deze dienen te worden verdisconteerd in de prijsstelling.
- De prijzen voor opties en onderdelen die worden gevraagd en opgegeven in </t>
    </r>
    <r>
      <rPr>
        <b/>
        <sz val="10"/>
        <color rgb="FF000000"/>
        <rFont val="Arial"/>
        <family val="2"/>
      </rPr>
      <t>sheet 2 'Opties en onderdelen'</t>
    </r>
    <r>
      <rPr>
        <sz val="10"/>
        <color rgb="FF000000"/>
        <rFont val="Arial"/>
        <family val="2"/>
      </rPr>
      <t xml:space="preserve"> tellen niet mee in het TCO en zijn bedoeld als indicatie voor latere uitbreiding (zoals aangegeven in PVE/PVW) of vervangingen van onderdelen. Het Erasmus MC houdt zich het recht voor om, gegeven het beperkte investerings-en onderhoudsbudget, over deze prijzen te onderhandelen; de prijzen wegen niet mee in de beoordeling op Prijsstelling;
- De aantallen voor disposables (gegeven in de gele velden) zijn indicatief ten behoeve van de prijsstelling. Hieraan kunnen geen rechten worden ontleend.
- Voor de opgegeven prijzen voor disposables geldt dat deze in een raamcontract (zie paragraaf 2.3 Offerteleidraad) zullen worden opgenomen voor de genoemde looptijd. Gedurende de looptijd mag de inschrijver de prijzen eenmalig per jaar volgens de NZa index materiële kosten verhogen tot een max. van 3%.
- Inschrijver dient zelf te bepalen/berekenen wat/hoeveel nodig is om elk systeem te laten functioneren overeenkomstig het gestelde in het Programma van Eisen en uw eigen bevestigde antwoorden in het Programma van Wensen. Hiervoor kunt u voor uw eigen gemak eventueel </t>
    </r>
    <r>
      <rPr>
        <b/>
        <sz val="10"/>
        <color theme="9" tint="-0.249977111117893"/>
        <rFont val="Arial"/>
        <family val="2"/>
      </rPr>
      <t>de oranje cellen 'overig</t>
    </r>
    <r>
      <rPr>
        <sz val="10"/>
        <color rgb="FF000000"/>
        <rFont val="Arial"/>
        <family val="2"/>
      </rPr>
      <t xml:space="preserve">' gebruiken.
</t>
    </r>
    <r>
      <rPr>
        <b/>
        <u/>
        <sz val="10"/>
        <color rgb="FF000000"/>
        <rFont val="Arial"/>
        <family val="2"/>
      </rPr>
      <t>- LET OP:</t>
    </r>
    <r>
      <rPr>
        <sz val="10"/>
        <color rgb="FF000000"/>
        <rFont val="Arial"/>
        <family val="2"/>
      </rPr>
      <t xml:space="preserve"> Er is op dit perceel een prijsplafond van</t>
    </r>
    <r>
      <rPr>
        <b/>
        <sz val="10"/>
        <color rgb="FF000000"/>
        <rFont val="Arial"/>
        <family val="2"/>
      </rPr>
      <t xml:space="preserve"> €350.000,-</t>
    </r>
    <r>
      <rPr>
        <sz val="10"/>
        <color rgb="FF000000"/>
        <rFont val="Arial"/>
        <family val="2"/>
      </rPr>
      <t xml:space="preserve"> van toepassing voor de totaalprijs van de exoscoop configuratie. Dit betekent dat uw inschrijving als ongeldig wordt verklaard als het bedrag in </t>
    </r>
    <r>
      <rPr>
        <b/>
        <sz val="10"/>
        <color rgb="FF000000"/>
        <rFont val="Arial"/>
        <family val="2"/>
      </rPr>
      <t>cel E18</t>
    </r>
    <r>
      <rPr>
        <sz val="10"/>
        <color rgb="FF000000"/>
        <rFont val="Arial"/>
        <family val="2"/>
      </rPr>
      <t xml:space="preserve"> meer dan </t>
    </r>
    <r>
      <rPr>
        <b/>
        <sz val="10"/>
        <color rgb="FF000000"/>
        <rFont val="Arial"/>
        <family val="2"/>
      </rPr>
      <t>€350.000,-</t>
    </r>
    <r>
      <rPr>
        <sz val="10"/>
        <color rgb="FF000000"/>
        <rFont val="Arial"/>
        <family val="2"/>
      </rPr>
      <t xml:space="preserve"> betreft. Het prijsplafond geldt niet voor onderhoud en disposables.
</t>
    </r>
    <r>
      <rPr>
        <b/>
        <u/>
        <sz val="10"/>
        <color rgb="FF000000"/>
        <rFont val="Arial"/>
        <family val="2"/>
      </rPr>
      <t>- LET OP:</t>
    </r>
    <r>
      <rPr>
        <sz val="10"/>
        <color rgb="FF000000"/>
        <rFont val="Arial"/>
        <family val="2"/>
      </rPr>
      <t xml:space="preserve"> andere velden dan de oranje velden aanpassen/wijzigen is niet toegestaan. Wijziging/aanpassing daarvan leidt tot niet-geldige verklaren van uw Inschrijving.</t>
    </r>
  </si>
  <si>
    <t xml:space="preserve">Totale onderhoudskosten voor 10 jaar preventief onderhoud inclusief softwareupdates en SLA conform PVE, PVW en Wibaz voor Exoscoop systeem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</si>
</sst>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quot;\ * #,##0.00_ ;_ &quot;€&quot;\ * \-#,##0.00_ ;_ &quot;€&quot;\ * &quot;-&quot;??_ ;_ @_ "/>
    <numFmt numFmtId="165" formatCode="&quot;€ &quot;#,##0.00_-"/>
    <numFmt numFmtId="166" formatCode="_-[$€-2]\ * #,##0.00_-;_-[$€-2]\ * #,##0.00\-;_-[$€-2]\ * &quot;-&quot;??_-;_-@_-"/>
    <numFmt numFmtId="167" formatCode="_-[$€]\ * #,##0.00_-;_-[$€]\ * #,##0.00\-;_-[$€]\ * &quot;-&quot;??_-;_-@_-"/>
    <numFmt numFmtId="168" formatCode="&quot;€&quot;\ #,##0.00_-"/>
    <numFmt numFmtId="169" formatCode="&quot;€&quot;\ #,##0.00"/>
  </numFmts>
  <fonts count="18" x14ac:knownFonts="1">
    <font>
      <sz val="10"/>
      <name val="Arial"/>
      <family val="2"/>
    </font>
    <font>
      <sz val="10"/>
      <name val="Arial"/>
      <family val="2"/>
    </font>
    <font>
      <b/>
      <sz val="10"/>
      <name val="Arial"/>
      <family val="2"/>
    </font>
    <font>
      <sz val="10"/>
      <name val="Arial"/>
      <family val="2"/>
    </font>
    <font>
      <b/>
      <i/>
      <u/>
      <sz val="10"/>
      <name val="Arial"/>
      <family val="2"/>
    </font>
    <font>
      <b/>
      <u/>
      <sz val="10"/>
      <name val="Arial"/>
      <family val="2"/>
    </font>
    <font>
      <b/>
      <i/>
      <sz val="10"/>
      <name val="Arial"/>
      <family val="2"/>
    </font>
    <font>
      <sz val="11"/>
      <color theme="1"/>
      <name val="Calibri"/>
      <family val="2"/>
      <scheme val="minor"/>
    </font>
    <font>
      <b/>
      <sz val="10"/>
      <color rgb="FF000000"/>
      <name val="Arial"/>
      <family val="2"/>
    </font>
    <font>
      <sz val="10"/>
      <color rgb="FF000000"/>
      <name val="Arial"/>
      <family val="2"/>
    </font>
    <font>
      <b/>
      <sz val="11"/>
      <color theme="1"/>
      <name val="Calibri"/>
      <family val="2"/>
      <scheme val="minor"/>
    </font>
    <font>
      <b/>
      <sz val="11"/>
      <color rgb="FF000000"/>
      <name val="Calibri"/>
      <family val="2"/>
    </font>
    <font>
      <sz val="11"/>
      <color theme="1"/>
      <name val="Calibri"/>
      <family val="2"/>
    </font>
    <font>
      <sz val="11"/>
      <color rgb="FF000000"/>
      <name val="Calibri"/>
      <family val="2"/>
    </font>
    <font>
      <sz val="14"/>
      <color theme="0"/>
      <name val="Calibri"/>
      <family val="2"/>
      <scheme val="minor"/>
    </font>
    <font>
      <b/>
      <sz val="10"/>
      <color theme="9" tint="-0.249977111117893"/>
      <name val="Arial"/>
      <family val="2"/>
    </font>
    <font>
      <b/>
      <u/>
      <sz val="10"/>
      <color rgb="FF000000"/>
      <name val="Arial"/>
      <family val="2"/>
    </font>
    <font>
      <b/>
      <sz val="14"/>
      <name val="Arial"/>
      <family val="2"/>
    </font>
  </fonts>
  <fills count="12">
    <fill>
      <patternFill patternType="none"/>
    </fill>
    <fill>
      <patternFill patternType="gray125"/>
    </fill>
    <fill>
      <patternFill patternType="solid">
        <fgColor theme="3" tint="0.59999389629810485"/>
        <bgColor indexed="64"/>
      </patternFill>
    </fill>
    <fill>
      <patternFill patternType="solid">
        <fgColor rgb="FFFFFF99"/>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rgb="FFF5B88F"/>
        <bgColor indexed="64"/>
      </patternFill>
    </fill>
    <fill>
      <patternFill patternType="solid">
        <fgColor rgb="FF1C8BD6"/>
        <bgColor indexed="64"/>
      </patternFill>
    </fill>
    <fill>
      <patternFill patternType="solid">
        <fgColor theme="9" tint="0.39997558519241921"/>
        <bgColor indexed="64"/>
      </patternFill>
    </fill>
    <fill>
      <patternFill patternType="solid">
        <fgColor theme="0"/>
        <bgColor indexed="64"/>
      </patternFill>
    </fill>
    <fill>
      <patternFill patternType="solid">
        <fgColor theme="5" tint="0.79998168889431442"/>
        <bgColor indexed="64"/>
      </patternFill>
    </fill>
  </fills>
  <borders count="67">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style="thin">
        <color indexed="64"/>
      </left>
      <right/>
      <top style="medium">
        <color rgb="FF000000"/>
      </top>
      <bottom/>
      <diagonal/>
    </border>
    <border>
      <left/>
      <right/>
      <top style="medium">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indexed="64"/>
      </right>
      <top style="medium">
        <color rgb="FF000000"/>
      </top>
      <bottom/>
      <diagonal/>
    </border>
    <border>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indexed="64"/>
      </right>
      <top style="medium">
        <color rgb="FF000000"/>
      </top>
      <bottom style="thin">
        <color rgb="FF000000"/>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s>
  <cellStyleXfs count="5">
    <xf numFmtId="0" fontId="0" fillId="0" borderId="0"/>
    <xf numFmtId="164" fontId="1" fillId="0" borderId="0" applyFill="0" applyBorder="0" applyAlignment="0" applyProtection="0"/>
    <xf numFmtId="164" fontId="3" fillId="0" borderId="0" applyFill="0" applyBorder="0" applyAlignment="0" applyProtection="0"/>
    <xf numFmtId="167" fontId="3" fillId="0" borderId="0" applyFont="0" applyFill="0" applyBorder="0" applyAlignment="0" applyProtection="0"/>
    <xf numFmtId="0" fontId="7" fillId="0" borderId="0"/>
  </cellStyleXfs>
  <cellXfs count="140">
    <xf numFmtId="0" fontId="0" fillId="0" borderId="0" xfId="0"/>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4" fillId="2" borderId="2"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165" fontId="0" fillId="0" borderId="0" xfId="0" applyNumberFormat="1" applyAlignment="1">
      <alignment horizontal="center" vertical="center"/>
    </xf>
    <xf numFmtId="0" fontId="6" fillId="2" borderId="3" xfId="0" applyFont="1" applyFill="1" applyBorder="1" applyAlignment="1">
      <alignment horizontal="left" vertical="center"/>
    </xf>
    <xf numFmtId="0" fontId="2" fillId="2" borderId="6" xfId="0" applyFont="1" applyFill="1" applyBorder="1" applyAlignment="1">
      <alignment horizontal="left" vertical="center"/>
    </xf>
    <xf numFmtId="0" fontId="2" fillId="2" borderId="6" xfId="0" applyFont="1" applyFill="1" applyBorder="1" applyAlignment="1">
      <alignment horizontal="center" vertical="center"/>
    </xf>
    <xf numFmtId="165" fontId="2" fillId="2" borderId="6" xfId="0" applyNumberFormat="1" applyFont="1" applyFill="1" applyBorder="1" applyAlignment="1">
      <alignment horizontal="center" vertical="center"/>
    </xf>
    <xf numFmtId="164" fontId="2" fillId="3" borderId="9" xfId="2" applyFont="1" applyFill="1" applyBorder="1" applyAlignment="1" applyProtection="1">
      <alignment vertical="top"/>
      <protection locked="0" hidden="1"/>
    </xf>
    <xf numFmtId="164" fontId="2" fillId="3" borderId="10" xfId="2" applyFont="1" applyFill="1" applyBorder="1" applyAlignment="1" applyProtection="1">
      <alignment vertical="top"/>
      <protection locked="0" hidden="1"/>
    </xf>
    <xf numFmtId="164" fontId="2" fillId="3" borderId="1" xfId="2" applyFont="1" applyFill="1" applyBorder="1" applyAlignment="1" applyProtection="1">
      <alignment vertical="top"/>
      <protection locked="0" hidden="1"/>
    </xf>
    <xf numFmtId="164" fontId="2" fillId="3" borderId="3" xfId="2" applyFont="1" applyFill="1" applyBorder="1" applyAlignment="1" applyProtection="1">
      <alignment vertical="top"/>
      <protection locked="0" hidden="1"/>
    </xf>
    <xf numFmtId="0" fontId="10" fillId="6" borderId="12" xfId="0" applyFont="1" applyFill="1" applyBorder="1"/>
    <xf numFmtId="0" fontId="10" fillId="6" borderId="13" xfId="0" applyFont="1" applyFill="1" applyBorder="1"/>
    <xf numFmtId="0" fontId="10" fillId="6" borderId="14" xfId="0" applyFont="1" applyFill="1" applyBorder="1"/>
    <xf numFmtId="168" fontId="0" fillId="7" borderId="16" xfId="0" applyNumberFormat="1" applyFill="1" applyBorder="1"/>
    <xf numFmtId="168" fontId="0" fillId="0" borderId="16" xfId="0" applyNumberFormat="1" applyBorder="1"/>
    <xf numFmtId="168" fontId="0" fillId="0" borderId="17" xfId="0" applyNumberFormat="1" applyBorder="1"/>
    <xf numFmtId="168" fontId="0" fillId="7" borderId="6" xfId="0" applyNumberFormat="1" applyFill="1" applyBorder="1"/>
    <xf numFmtId="168" fontId="0" fillId="0" borderId="6" xfId="0" applyNumberFormat="1" applyBorder="1"/>
    <xf numFmtId="168" fontId="0" fillId="0" borderId="19" xfId="0" applyNumberFormat="1" applyBorder="1"/>
    <xf numFmtId="168" fontId="0" fillId="7" borderId="21" xfId="0" applyNumberFormat="1" applyFill="1" applyBorder="1"/>
    <xf numFmtId="168" fontId="0" fillId="0" borderId="21" xfId="0" applyNumberFormat="1" applyBorder="1"/>
    <xf numFmtId="168" fontId="0" fillId="0" borderId="22" xfId="0" applyNumberFormat="1" applyBorder="1"/>
    <xf numFmtId="0" fontId="10" fillId="0" borderId="23" xfId="0" applyFont="1" applyBorder="1"/>
    <xf numFmtId="0" fontId="10" fillId="0" borderId="24" xfId="0" applyFont="1" applyBorder="1"/>
    <xf numFmtId="168" fontId="10" fillId="0" borderId="24" xfId="0" applyNumberFormat="1" applyFont="1" applyBorder="1"/>
    <xf numFmtId="168" fontId="10" fillId="0" borderId="25" xfId="0" applyNumberFormat="1" applyFont="1" applyBorder="1"/>
    <xf numFmtId="0" fontId="10" fillId="0" borderId="0" xfId="0" applyFont="1"/>
    <xf numFmtId="168" fontId="10" fillId="0" borderId="0" xfId="0" applyNumberFormat="1" applyFont="1"/>
    <xf numFmtId="0" fontId="10" fillId="6" borderId="26" xfId="0" applyFont="1" applyFill="1" applyBorder="1"/>
    <xf numFmtId="0" fontId="10" fillId="6" borderId="27" xfId="0" applyFont="1" applyFill="1" applyBorder="1" applyAlignment="1">
      <alignment wrapText="1"/>
    </xf>
    <xf numFmtId="0" fontId="10" fillId="6" borderId="27" xfId="0" applyFont="1" applyFill="1" applyBorder="1"/>
    <xf numFmtId="0" fontId="10" fillId="6" borderId="28" xfId="0" applyFont="1" applyFill="1" applyBorder="1"/>
    <xf numFmtId="0" fontId="0" fillId="0" borderId="0" xfId="0" applyAlignment="1">
      <alignment wrapText="1"/>
    </xf>
    <xf numFmtId="0" fontId="0" fillId="0" borderId="0" xfId="0" applyAlignment="1">
      <alignment vertical="top" wrapText="1"/>
    </xf>
    <xf numFmtId="0" fontId="10" fillId="6" borderId="30" xfId="0" applyFont="1" applyFill="1" applyBorder="1"/>
    <xf numFmtId="0" fontId="10" fillId="6" borderId="11" xfId="0" applyFont="1" applyFill="1" applyBorder="1"/>
    <xf numFmtId="0" fontId="0" fillId="7" borderId="15" xfId="0" applyFill="1" applyBorder="1"/>
    <xf numFmtId="0" fontId="0" fillId="7" borderId="16" xfId="0" applyFill="1" applyBorder="1"/>
    <xf numFmtId="0" fontId="0" fillId="7" borderId="18" xfId="0" applyFill="1" applyBorder="1"/>
    <xf numFmtId="0" fontId="0" fillId="7" borderId="6" xfId="0" applyFill="1" applyBorder="1"/>
    <xf numFmtId="0" fontId="0" fillId="7" borderId="20" xfId="0" applyFill="1" applyBorder="1"/>
    <xf numFmtId="0" fontId="0" fillId="7" borderId="21" xfId="0" applyFill="1" applyBorder="1"/>
    <xf numFmtId="0" fontId="0" fillId="8" borderId="31" xfId="0" applyFill="1" applyBorder="1"/>
    <xf numFmtId="0" fontId="0" fillId="8" borderId="32" xfId="0" applyFill="1" applyBorder="1"/>
    <xf numFmtId="0" fontId="14" fillId="8" borderId="33" xfId="0" applyFont="1" applyFill="1" applyBorder="1" applyAlignment="1">
      <alignment horizontal="right"/>
    </xf>
    <xf numFmtId="0" fontId="14" fillId="8" borderId="34" xfId="0" applyFont="1" applyFill="1" applyBorder="1" applyAlignment="1">
      <alignment horizontal="right"/>
    </xf>
    <xf numFmtId="169" fontId="14" fillId="8" borderId="36" xfId="0" applyNumberFormat="1" applyFont="1" applyFill="1" applyBorder="1" applyAlignment="1">
      <alignment vertical="center"/>
    </xf>
    <xf numFmtId="0" fontId="0" fillId="0" borderId="37" xfId="0" applyBorder="1"/>
    <xf numFmtId="168" fontId="0" fillId="7" borderId="37" xfId="0" applyNumberFormat="1" applyFill="1" applyBorder="1"/>
    <xf numFmtId="168" fontId="0" fillId="0" borderId="37" xfId="0" applyNumberFormat="1" applyBorder="1"/>
    <xf numFmtId="168" fontId="0" fillId="7" borderId="38" xfId="0" applyNumberFormat="1" applyFill="1" applyBorder="1"/>
    <xf numFmtId="0" fontId="0" fillId="0" borderId="38" xfId="0" applyBorder="1"/>
    <xf numFmtId="168" fontId="0" fillId="0" borderId="38" xfId="0" applyNumberFormat="1" applyBorder="1"/>
    <xf numFmtId="168" fontId="0" fillId="9" borderId="38" xfId="0" applyNumberFormat="1" applyFill="1" applyBorder="1"/>
    <xf numFmtId="0" fontId="0" fillId="9" borderId="38" xfId="0" applyFill="1" applyBorder="1"/>
    <xf numFmtId="168" fontId="0" fillId="0" borderId="40" xfId="0" applyNumberFormat="1" applyBorder="1"/>
    <xf numFmtId="0" fontId="10" fillId="6" borderId="41" xfId="0" applyFont="1" applyFill="1" applyBorder="1"/>
    <xf numFmtId="0" fontId="11" fillId="6" borderId="42" xfId="0" applyFont="1" applyFill="1" applyBorder="1" applyAlignment="1">
      <alignment wrapText="1"/>
    </xf>
    <xf numFmtId="0" fontId="10" fillId="6" borderId="43" xfId="0" applyFont="1" applyFill="1" applyBorder="1"/>
    <xf numFmtId="168" fontId="0" fillId="0" borderId="44" xfId="0" applyNumberFormat="1" applyBorder="1"/>
    <xf numFmtId="0" fontId="10" fillId="0" borderId="45" xfId="0" applyFont="1" applyBorder="1"/>
    <xf numFmtId="0" fontId="10" fillId="0" borderId="46" xfId="0" applyFont="1" applyBorder="1"/>
    <xf numFmtId="168" fontId="10" fillId="0" borderId="46" xfId="0" applyNumberFormat="1" applyFont="1" applyBorder="1"/>
    <xf numFmtId="168" fontId="10" fillId="0" borderId="47" xfId="0" applyNumberFormat="1" applyFont="1" applyBorder="1"/>
    <xf numFmtId="168" fontId="0" fillId="7" borderId="49" xfId="0" applyNumberFormat="1" applyFill="1" applyBorder="1"/>
    <xf numFmtId="168" fontId="0" fillId="7" borderId="51" xfId="0" applyNumberFormat="1" applyFill="1" applyBorder="1"/>
    <xf numFmtId="0" fontId="0" fillId="0" borderId="37" xfId="0" applyBorder="1" applyAlignment="1">
      <alignment horizontal="left" vertical="center" wrapText="1" shrinkToFit="1"/>
    </xf>
    <xf numFmtId="166" fontId="1" fillId="9" borderId="37" xfId="1" applyNumberFormat="1" applyFill="1" applyBorder="1" applyAlignment="1" applyProtection="1">
      <alignment horizontal="center" vertical="center"/>
      <protection locked="0"/>
    </xf>
    <xf numFmtId="166" fontId="0" fillId="0" borderId="39" xfId="0" applyNumberFormat="1" applyBorder="1" applyAlignment="1">
      <alignment horizontal="left" vertical="center"/>
    </xf>
    <xf numFmtId="0" fontId="2" fillId="2" borderId="6" xfId="0" applyFont="1" applyFill="1" applyBorder="1" applyAlignment="1">
      <alignment horizontal="center" vertical="center" wrapText="1"/>
    </xf>
    <xf numFmtId="164" fontId="1" fillId="9" borderId="37" xfId="1" applyFill="1" applyBorder="1" applyAlignment="1" applyProtection="1">
      <alignment horizontal="center" vertical="center" wrapText="1"/>
      <protection locked="0"/>
    </xf>
    <xf numFmtId="0" fontId="0" fillId="9" borderId="37" xfId="0" applyFill="1" applyBorder="1" applyAlignment="1">
      <alignment horizontal="left" vertical="center" wrapText="1" shrinkToFit="1"/>
    </xf>
    <xf numFmtId="0" fontId="0" fillId="0" borderId="48" xfId="0" applyBorder="1"/>
    <xf numFmtId="168" fontId="0" fillId="0" borderId="52" xfId="0" applyNumberFormat="1" applyBorder="1"/>
    <xf numFmtId="168" fontId="0" fillId="0" borderId="28" xfId="0" applyNumberFormat="1" applyBorder="1"/>
    <xf numFmtId="0" fontId="13" fillId="0" borderId="50" xfId="0" applyFont="1" applyBorder="1"/>
    <xf numFmtId="168" fontId="0" fillId="0" borderId="53" xfId="0" applyNumberFormat="1" applyBorder="1"/>
    <xf numFmtId="168" fontId="0" fillId="0" borderId="54" xfId="0" applyNumberFormat="1" applyBorder="1"/>
    <xf numFmtId="168" fontId="0" fillId="7" borderId="27" xfId="0" applyNumberFormat="1" applyFill="1" applyBorder="1"/>
    <xf numFmtId="0" fontId="0" fillId="0" borderId="27" xfId="0" applyBorder="1"/>
    <xf numFmtId="168" fontId="0" fillId="0" borderId="27" xfId="0" applyNumberFormat="1" applyBorder="1"/>
    <xf numFmtId="0" fontId="0" fillId="0" borderId="55" xfId="0" applyBorder="1" applyAlignment="1">
      <alignment horizontal="left" vertical="center" wrapText="1" shrinkToFit="1"/>
    </xf>
    <xf numFmtId="0" fontId="0" fillId="0" borderId="29" xfId="0" applyBorder="1" applyAlignment="1">
      <alignment horizontal="left" vertical="center" wrapText="1" shrinkToFit="1"/>
    </xf>
    <xf numFmtId="168" fontId="0" fillId="9" borderId="51" xfId="0" applyNumberFormat="1" applyFill="1" applyBorder="1"/>
    <xf numFmtId="0" fontId="0" fillId="9" borderId="51" xfId="0" applyFill="1" applyBorder="1"/>
    <xf numFmtId="168" fontId="0" fillId="0" borderId="51" xfId="0" applyNumberFormat="1" applyBorder="1"/>
    <xf numFmtId="168" fontId="0" fillId="0" borderId="56" xfId="0" applyNumberFormat="1" applyBorder="1"/>
    <xf numFmtId="0" fontId="10" fillId="0" borderId="57" xfId="0" applyFont="1" applyBorder="1"/>
    <xf numFmtId="0" fontId="10" fillId="0" borderId="58" xfId="0" applyFont="1" applyBorder="1"/>
    <xf numFmtId="168" fontId="10" fillId="0" borderId="58" xfId="0" applyNumberFormat="1" applyFont="1" applyBorder="1"/>
    <xf numFmtId="168" fontId="10" fillId="0" borderId="59" xfId="0" applyNumberFormat="1" applyFont="1" applyBorder="1"/>
    <xf numFmtId="0" fontId="0" fillId="0" borderId="60" xfId="0" applyBorder="1" applyAlignment="1">
      <alignment wrapText="1"/>
    </xf>
    <xf numFmtId="168" fontId="0" fillId="7" borderId="61" xfId="0" applyNumberFormat="1" applyFill="1" applyBorder="1"/>
    <xf numFmtId="0" fontId="0" fillId="0" borderId="52" xfId="0" applyBorder="1"/>
    <xf numFmtId="0" fontId="0" fillId="0" borderId="62" xfId="0" applyBorder="1"/>
    <xf numFmtId="0" fontId="5" fillId="2" borderId="41" xfId="0" applyFont="1" applyFill="1" applyBorder="1" applyAlignment="1">
      <alignment horizontal="left" vertical="center"/>
    </xf>
    <xf numFmtId="0" fontId="4" fillId="2" borderId="63" xfId="0" applyFont="1" applyFill="1" applyBorder="1" applyAlignment="1">
      <alignment vertical="center"/>
    </xf>
    <xf numFmtId="0" fontId="6" fillId="2" borderId="52" xfId="0" applyFont="1" applyFill="1" applyBorder="1" applyAlignment="1">
      <alignment horizontal="left" vertical="center"/>
    </xf>
    <xf numFmtId="0" fontId="4" fillId="2" borderId="64" xfId="0" applyFont="1" applyFill="1" applyBorder="1" applyAlignment="1">
      <alignment vertical="center"/>
    </xf>
    <xf numFmtId="0" fontId="2" fillId="2" borderId="65" xfId="0" applyFont="1" applyFill="1" applyBorder="1" applyAlignment="1">
      <alignment horizontal="left" vertical="center"/>
    </xf>
    <xf numFmtId="0" fontId="2" fillId="2" borderId="66" xfId="0" applyFont="1" applyFill="1" applyBorder="1" applyAlignment="1">
      <alignment horizontal="center" vertical="center"/>
    </xf>
    <xf numFmtId="166" fontId="1" fillId="9" borderId="6" xfId="1" applyNumberFormat="1" applyFill="1" applyBorder="1" applyAlignment="1" applyProtection="1">
      <alignment horizontal="center" vertical="center"/>
      <protection locked="0"/>
    </xf>
    <xf numFmtId="166" fontId="0" fillId="0" borderId="6" xfId="0" applyNumberFormat="1" applyBorder="1" applyAlignment="1">
      <alignment horizontal="left" vertical="center"/>
    </xf>
    <xf numFmtId="164" fontId="1" fillId="9" borderId="6" xfId="1" applyFill="1" applyBorder="1" applyAlignment="1" applyProtection="1">
      <alignment horizontal="center" vertical="center" wrapText="1"/>
      <protection locked="0"/>
    </xf>
    <xf numFmtId="0" fontId="0" fillId="0" borderId="6" xfId="0" applyBorder="1" applyAlignment="1">
      <alignment horizontal="left" vertical="center" wrapText="1" shrinkToFit="1"/>
    </xf>
    <xf numFmtId="0" fontId="10" fillId="6" borderId="31" xfId="0" applyFont="1" applyFill="1" applyBorder="1"/>
    <xf numFmtId="0" fontId="0" fillId="6" borderId="32" xfId="0" applyFill="1" applyBorder="1" applyAlignment="1">
      <alignment vertical="center"/>
    </xf>
    <xf numFmtId="0" fontId="10" fillId="6" borderId="32" xfId="0" applyFont="1" applyFill="1" applyBorder="1" applyAlignment="1">
      <alignment vertical="center"/>
    </xf>
    <xf numFmtId="0" fontId="2" fillId="6" borderId="32" xfId="0" applyFont="1" applyFill="1" applyBorder="1" applyAlignment="1">
      <alignment vertical="center" wrapText="1"/>
    </xf>
    <xf numFmtId="168" fontId="10" fillId="6" borderId="33" xfId="0" applyNumberFormat="1" applyFont="1" applyFill="1" applyBorder="1" applyAlignment="1">
      <alignment vertical="center"/>
    </xf>
    <xf numFmtId="0" fontId="10" fillId="10" borderId="23" xfId="0" applyFont="1" applyFill="1" applyBorder="1"/>
    <xf numFmtId="0" fontId="10" fillId="10" borderId="24" xfId="0" applyFont="1" applyFill="1" applyBorder="1" applyAlignment="1">
      <alignment horizontal="center"/>
    </xf>
    <xf numFmtId="164" fontId="17" fillId="11" borderId="24" xfId="1" applyFont="1" applyFill="1" applyBorder="1" applyAlignment="1">
      <alignment vertical="center"/>
    </xf>
    <xf numFmtId="164" fontId="17" fillId="0" borderId="24" xfId="1" applyFont="1" applyBorder="1" applyAlignment="1">
      <alignment vertical="center"/>
    </xf>
    <xf numFmtId="168" fontId="10" fillId="0" borderId="25" xfId="0" applyNumberFormat="1" applyFont="1" applyBorder="1" applyAlignment="1">
      <alignment vertical="center"/>
    </xf>
    <xf numFmtId="0" fontId="12" fillId="9" borderId="18" xfId="0" applyFont="1" applyFill="1" applyBorder="1"/>
    <xf numFmtId="0" fontId="0" fillId="0" borderId="49" xfId="0" applyFill="1" applyBorder="1"/>
    <xf numFmtId="0" fontId="0" fillId="0" borderId="51" xfId="0" applyFill="1" applyBorder="1"/>
    <xf numFmtId="0" fontId="8" fillId="5"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5" xfId="0" applyFont="1" applyFill="1" applyBorder="1" applyAlignment="1">
      <alignment horizontal="center" vertical="center" wrapText="1"/>
    </xf>
    <xf numFmtId="164" fontId="2" fillId="3" borderId="9" xfId="2" applyFont="1" applyFill="1" applyBorder="1" applyAlignment="1" applyProtection="1">
      <alignment horizontal="center" vertical="top"/>
      <protection locked="0" hidden="1"/>
    </xf>
    <xf numFmtId="164" fontId="2" fillId="3" borderId="10" xfId="2" applyFont="1" applyFill="1" applyBorder="1" applyAlignment="1" applyProtection="1">
      <alignment horizontal="center" vertical="top"/>
      <protection locked="0" hidden="1"/>
    </xf>
    <xf numFmtId="164" fontId="2" fillId="3" borderId="7" xfId="2" applyFont="1" applyFill="1" applyBorder="1" applyAlignment="1" applyProtection="1">
      <alignment horizontal="center" vertical="top"/>
      <protection locked="0" hidden="1"/>
    </xf>
    <xf numFmtId="164" fontId="2" fillId="3" borderId="8" xfId="2" applyFont="1" applyFill="1" applyBorder="1" applyAlignment="1" applyProtection="1">
      <alignment horizontal="center" vertical="top"/>
      <protection locked="0" hidden="1"/>
    </xf>
    <xf numFmtId="0" fontId="14" fillId="8" borderId="35" xfId="0" applyFont="1" applyFill="1" applyBorder="1" applyAlignment="1">
      <alignment horizontal="center" vertical="center"/>
    </xf>
    <xf numFmtId="0" fontId="2" fillId="4" borderId="4"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5" xfId="0" applyFont="1" applyFill="1" applyBorder="1" applyAlignment="1">
      <alignment horizontal="left" vertical="top" wrapText="1"/>
    </xf>
    <xf numFmtId="0" fontId="8" fillId="4" borderId="4"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5" xfId="0" applyFont="1" applyFill="1" applyBorder="1" applyAlignment="1">
      <alignment horizontal="left" vertical="center" wrapText="1"/>
    </xf>
    <xf numFmtId="0" fontId="8" fillId="4" borderId="37" xfId="0" applyFont="1" applyFill="1" applyBorder="1" applyAlignment="1">
      <alignment horizontal="left" vertical="top" wrapText="1"/>
    </xf>
    <xf numFmtId="0" fontId="8" fillId="5" borderId="37" xfId="0" applyFont="1" applyFill="1" applyBorder="1" applyAlignment="1">
      <alignment horizontal="center" vertical="center" wrapText="1"/>
    </xf>
  </cellXfs>
  <cellStyles count="5">
    <cellStyle name="Currency 2" xfId="2" xr:uid="{345D2598-1D2F-486B-AF01-803B30FF2667}"/>
    <cellStyle name="Euro" xfId="3" xr:uid="{E253905F-E5A1-4050-87A7-4E89CC7E76BF}"/>
    <cellStyle name="Normal 2" xfId="4" xr:uid="{697E01A0-D82A-4C38-AB07-5A403AB91CE4}"/>
    <cellStyle name="Standaard" xfId="0" builtinId="0"/>
    <cellStyle name="Valuta" xfId="1" builtinId="4"/>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504825</xdr:colOff>
      <xdr:row>1</xdr:row>
      <xdr:rowOff>66675</xdr:rowOff>
    </xdr:from>
    <xdr:to>
      <xdr:col>7</xdr:col>
      <xdr:colOff>1323975</xdr:colOff>
      <xdr:row>1</xdr:row>
      <xdr:rowOff>809625</xdr:rowOff>
    </xdr:to>
    <xdr:pic>
      <xdr:nvPicPr>
        <xdr:cNvPr id="1257" name="Picture 2">
          <a:extLst>
            <a:ext uri="{FF2B5EF4-FFF2-40B4-BE49-F238E27FC236}">
              <a16:creationId xmlns:a16="http://schemas.microsoft.com/office/drawing/2014/main" id="{453B23CE-876B-5E97-138B-2EC8D33988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228600"/>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762000</xdr:colOff>
      <xdr:row>1</xdr:row>
      <xdr:rowOff>133350</xdr:rowOff>
    </xdr:from>
    <xdr:to>
      <xdr:col>5</xdr:col>
      <xdr:colOff>1581150</xdr:colOff>
      <xdr:row>1</xdr:row>
      <xdr:rowOff>876300</xdr:rowOff>
    </xdr:to>
    <xdr:pic>
      <xdr:nvPicPr>
        <xdr:cNvPr id="2" name="Picture 2">
          <a:extLst>
            <a:ext uri="{FF2B5EF4-FFF2-40B4-BE49-F238E27FC236}">
              <a16:creationId xmlns:a16="http://schemas.microsoft.com/office/drawing/2014/main" id="{1B03538C-25AF-4239-AAF8-8889B48A5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5625" y="295275"/>
          <a:ext cx="18669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CA1F-D27C-4231-A121-FBFD9ACE1F6A}">
  <sheetPr>
    <pageSetUpPr fitToPage="1"/>
  </sheetPr>
  <dimension ref="A2:L46"/>
  <sheetViews>
    <sheetView tabSelected="1" zoomScaleNormal="100" workbookViewId="0">
      <selection activeCell="B23" sqref="B23"/>
    </sheetView>
  </sheetViews>
  <sheetFormatPr defaultColWidth="8.85546875" defaultRowHeight="12.75" x14ac:dyDescent="0.2"/>
  <cols>
    <col min="1" max="1" width="2.5703125" style="2" customWidth="1"/>
    <col min="2" max="2" width="57" style="1" customWidth="1"/>
    <col min="3" max="3" width="25.7109375" style="2" customWidth="1"/>
    <col min="4" max="4" width="26.42578125" style="2" customWidth="1"/>
    <col min="5" max="6" width="25.7109375" style="2" customWidth="1"/>
    <col min="7" max="7" width="15.7109375" style="2" customWidth="1"/>
    <col min="8" max="8" width="28.140625" style="3" customWidth="1"/>
    <col min="9" max="9" width="2.7109375" style="2" customWidth="1"/>
    <col min="10" max="10" width="10.28515625" style="2" customWidth="1"/>
    <col min="11" max="16384" width="8.85546875" style="2"/>
  </cols>
  <sheetData>
    <row r="2" spans="1:12" ht="70.150000000000006" customHeight="1" x14ac:dyDescent="0.2">
      <c r="B2" s="124" t="s">
        <v>0</v>
      </c>
      <c r="C2" s="125"/>
      <c r="D2" s="125"/>
      <c r="E2" s="125"/>
      <c r="F2" s="125"/>
      <c r="G2" s="125"/>
      <c r="H2" s="126"/>
    </row>
    <row r="4" spans="1:12" ht="325.5" customHeight="1" x14ac:dyDescent="0.2">
      <c r="A4" s="5"/>
      <c r="B4" s="132" t="s">
        <v>49</v>
      </c>
      <c r="C4" s="133"/>
      <c r="D4" s="133"/>
      <c r="E4" s="133"/>
      <c r="F4" s="133"/>
      <c r="G4" s="133"/>
      <c r="H4" s="134"/>
      <c r="I4" s="1"/>
      <c r="J4" s="1"/>
      <c r="K4" s="1"/>
      <c r="L4" s="1"/>
    </row>
    <row r="5" spans="1:12" x14ac:dyDescent="0.2">
      <c r="A5" s="5"/>
      <c r="B5" s="6"/>
      <c r="C5" s="5"/>
      <c r="D5" s="5"/>
      <c r="E5" s="5"/>
      <c r="F5" s="5"/>
      <c r="G5" s="1"/>
      <c r="H5" s="1"/>
      <c r="I5" s="1"/>
      <c r="J5" s="1"/>
      <c r="K5" s="1"/>
      <c r="L5" s="1"/>
    </row>
    <row r="6" spans="1:12" ht="122.25" customHeight="1" x14ac:dyDescent="0.2">
      <c r="B6" s="135" t="s">
        <v>47</v>
      </c>
      <c r="C6" s="136"/>
      <c r="D6" s="136"/>
      <c r="E6" s="136"/>
      <c r="F6" s="136"/>
      <c r="G6" s="136"/>
      <c r="H6" s="137"/>
    </row>
    <row r="7" spans="1:12" ht="13.5" thickBot="1" x14ac:dyDescent="0.25"/>
    <row r="8" spans="1:12" customFormat="1" ht="30.75" thickBot="1" x14ac:dyDescent="0.3">
      <c r="B8" s="62" t="s">
        <v>1</v>
      </c>
      <c r="C8" s="63" t="s">
        <v>2</v>
      </c>
      <c r="D8" s="36" t="s">
        <v>3</v>
      </c>
      <c r="E8" s="64" t="s">
        <v>4</v>
      </c>
      <c r="F8" s="37" t="s">
        <v>5</v>
      </c>
    </row>
    <row r="9" spans="1:12" customFormat="1" ht="15" customHeight="1" x14ac:dyDescent="0.2">
      <c r="B9" s="100" t="s">
        <v>6</v>
      </c>
      <c r="C9" s="84"/>
      <c r="D9" s="85">
        <v>1</v>
      </c>
      <c r="E9" s="86">
        <f t="shared" ref="E9:E14" si="0">D9*C9</f>
        <v>0</v>
      </c>
      <c r="F9" s="80">
        <f t="shared" ref="F9:F14" si="1">E9*1.21</f>
        <v>0</v>
      </c>
    </row>
    <row r="10" spans="1:12" customFormat="1" x14ac:dyDescent="0.2">
      <c r="B10" s="87" t="s">
        <v>7</v>
      </c>
      <c r="C10" s="54"/>
      <c r="D10" s="53">
        <v>1</v>
      </c>
      <c r="E10" s="55">
        <f t="shared" si="0"/>
        <v>0</v>
      </c>
      <c r="F10" s="61">
        <f t="shared" si="1"/>
        <v>0</v>
      </c>
    </row>
    <row r="11" spans="1:12" customFormat="1" x14ac:dyDescent="0.2">
      <c r="B11" s="88" t="s">
        <v>8</v>
      </c>
      <c r="C11" s="56"/>
      <c r="D11" s="57">
        <v>1</v>
      </c>
      <c r="E11" s="58">
        <f t="shared" si="0"/>
        <v>0</v>
      </c>
      <c r="F11" s="65">
        <f t="shared" si="1"/>
        <v>0</v>
      </c>
    </row>
    <row r="12" spans="1:12" customFormat="1" x14ac:dyDescent="0.2">
      <c r="B12" s="88" t="s">
        <v>9</v>
      </c>
      <c r="C12" s="56"/>
      <c r="D12" s="57">
        <v>1</v>
      </c>
      <c r="E12" s="58">
        <f t="shared" si="0"/>
        <v>0</v>
      </c>
      <c r="F12" s="65">
        <f t="shared" si="1"/>
        <v>0</v>
      </c>
    </row>
    <row r="13" spans="1:12" customFormat="1" ht="15" x14ac:dyDescent="0.25">
      <c r="B13" s="121" t="s">
        <v>10</v>
      </c>
      <c r="C13" s="59"/>
      <c r="D13" s="60"/>
      <c r="E13" s="58">
        <f t="shared" si="0"/>
        <v>0</v>
      </c>
      <c r="F13" s="65">
        <f t="shared" si="1"/>
        <v>0</v>
      </c>
    </row>
    <row r="14" spans="1:12" customFormat="1" ht="15.75" thickBot="1" x14ac:dyDescent="0.3">
      <c r="B14" s="121" t="s">
        <v>10</v>
      </c>
      <c r="C14" s="89"/>
      <c r="D14" s="90"/>
      <c r="E14" s="91">
        <f t="shared" si="0"/>
        <v>0</v>
      </c>
      <c r="F14" s="92">
        <f t="shared" si="1"/>
        <v>0</v>
      </c>
    </row>
    <row r="15" spans="1:12" customFormat="1" ht="15.75" thickBot="1" x14ac:dyDescent="0.3">
      <c r="B15" s="66" t="s">
        <v>11</v>
      </c>
      <c r="C15" s="67"/>
      <c r="D15" s="67"/>
      <c r="E15" s="68">
        <f>SUM(E9:E14)</f>
        <v>0</v>
      </c>
      <c r="F15" s="69">
        <f>SUM(F9:F14)</f>
        <v>0</v>
      </c>
    </row>
    <row r="16" spans="1:12" customFormat="1" ht="15.75" thickBot="1" x14ac:dyDescent="0.3">
      <c r="B16" s="32"/>
      <c r="C16" s="32"/>
      <c r="D16" s="32"/>
      <c r="E16" s="33"/>
      <c r="F16" s="33"/>
    </row>
    <row r="17" spans="2:8" customFormat="1" ht="26.25" thickBot="1" x14ac:dyDescent="0.3">
      <c r="B17" s="111"/>
      <c r="C17" s="112"/>
      <c r="D17" s="113" t="s">
        <v>12</v>
      </c>
      <c r="E17" s="114" t="s">
        <v>13</v>
      </c>
      <c r="F17" s="115" t="s">
        <v>14</v>
      </c>
    </row>
    <row r="18" spans="2:8" customFormat="1" ht="18.75" thickBot="1" x14ac:dyDescent="0.3">
      <c r="B18" s="116"/>
      <c r="C18" s="117"/>
      <c r="D18" s="118">
        <v>350000</v>
      </c>
      <c r="E18" s="119">
        <f>E15</f>
        <v>0</v>
      </c>
      <c r="F18" s="120" t="str">
        <f>IF(E18&lt;=D18,"Ja, voldoet","Nee, voldoet niet")</f>
        <v>Ja, voldoet</v>
      </c>
    </row>
    <row r="19" spans="2:8" customFormat="1" ht="15" x14ac:dyDescent="0.25">
      <c r="B19" s="32"/>
      <c r="C19" s="32"/>
      <c r="D19" s="32"/>
      <c r="E19" s="33"/>
      <c r="F19" s="33"/>
    </row>
    <row r="20" spans="2:8" customFormat="1" ht="15.75" thickBot="1" x14ac:dyDescent="0.3">
      <c r="B20" s="32"/>
      <c r="C20" s="32"/>
      <c r="D20" s="32"/>
      <c r="E20" s="33"/>
      <c r="F20" s="33"/>
    </row>
    <row r="21" spans="2:8" customFormat="1" ht="15.75" thickBot="1" x14ac:dyDescent="0.3">
      <c r="B21" s="34" t="s">
        <v>15</v>
      </c>
      <c r="C21" s="35" t="s">
        <v>16</v>
      </c>
      <c r="D21" s="36" t="s">
        <v>17</v>
      </c>
      <c r="E21" s="36" t="s">
        <v>4</v>
      </c>
      <c r="F21" s="37" t="s">
        <v>5</v>
      </c>
    </row>
    <row r="22" spans="2:8" customFormat="1" ht="45" customHeight="1" x14ac:dyDescent="0.2">
      <c r="B22" s="97" t="s">
        <v>50</v>
      </c>
      <c r="C22" s="98"/>
      <c r="D22" s="99">
        <v>1</v>
      </c>
      <c r="E22" s="86">
        <f>D22*C22</f>
        <v>0</v>
      </c>
      <c r="F22" s="80">
        <f>E22*1.21</f>
        <v>0</v>
      </c>
    </row>
    <row r="23" spans="2:8" customFormat="1" ht="15" x14ac:dyDescent="0.25">
      <c r="B23" s="93" t="s">
        <v>11</v>
      </c>
      <c r="C23" s="94"/>
      <c r="D23" s="94"/>
      <c r="E23" s="95">
        <f>SUM(E22:E22)</f>
        <v>0</v>
      </c>
      <c r="F23" s="96">
        <f>SUM(F22:F22)</f>
        <v>0</v>
      </c>
    </row>
    <row r="24" spans="2:8" customFormat="1" x14ac:dyDescent="0.2">
      <c r="D24" s="38"/>
    </row>
    <row r="25" spans="2:8" customFormat="1" ht="60.75" customHeight="1" x14ac:dyDescent="0.25">
      <c r="B25" s="34" t="s">
        <v>18</v>
      </c>
      <c r="C25" s="35" t="s">
        <v>2</v>
      </c>
      <c r="D25" s="35" t="s">
        <v>19</v>
      </c>
      <c r="E25" s="36" t="s">
        <v>4</v>
      </c>
      <c r="F25" s="37" t="s">
        <v>5</v>
      </c>
    </row>
    <row r="26" spans="2:8" customFormat="1" ht="15" customHeight="1" x14ac:dyDescent="0.2">
      <c r="B26" s="78" t="s">
        <v>20</v>
      </c>
      <c r="C26" s="70"/>
      <c r="D26" s="122">
        <f>150*10</f>
        <v>1500</v>
      </c>
      <c r="E26" s="79">
        <f>D26*C26</f>
        <v>0</v>
      </c>
      <c r="F26" s="80">
        <f>E26*1.21</f>
        <v>0</v>
      </c>
    </row>
    <row r="27" spans="2:8" customFormat="1" ht="15" x14ac:dyDescent="0.25">
      <c r="B27" s="81" t="s">
        <v>21</v>
      </c>
      <c r="C27" s="71"/>
      <c r="D27" s="123">
        <f>50*10</f>
        <v>500</v>
      </c>
      <c r="E27" s="82">
        <f>D27*C27</f>
        <v>0</v>
      </c>
      <c r="F27" s="83">
        <f>E27*1.21</f>
        <v>0</v>
      </c>
    </row>
    <row r="28" spans="2:8" customFormat="1" ht="15" x14ac:dyDescent="0.25">
      <c r="B28" s="66" t="s">
        <v>11</v>
      </c>
      <c r="C28" s="67"/>
      <c r="D28" s="67"/>
      <c r="E28" s="68">
        <f>SUM(E26:E27)</f>
        <v>0</v>
      </c>
      <c r="F28" s="69">
        <f>SUM(F26:F27)</f>
        <v>0</v>
      </c>
    </row>
    <row r="29" spans="2:8" customFormat="1" ht="15" x14ac:dyDescent="0.25">
      <c r="B29" s="32"/>
      <c r="C29" s="32"/>
      <c r="D29" s="32"/>
      <c r="E29" s="33"/>
      <c r="F29" s="33"/>
    </row>
    <row r="30" spans="2:8" customFormat="1" ht="15" x14ac:dyDescent="0.25">
      <c r="B30" s="40" t="s">
        <v>22</v>
      </c>
      <c r="C30" s="41" t="s">
        <v>23</v>
      </c>
      <c r="D30" s="16" t="s">
        <v>24</v>
      </c>
      <c r="E30" s="17" t="s">
        <v>4</v>
      </c>
      <c r="F30" s="18" t="s">
        <v>5</v>
      </c>
      <c r="H30" s="39"/>
    </row>
    <row r="31" spans="2:8" customFormat="1" x14ac:dyDescent="0.2">
      <c r="B31" s="42" t="s">
        <v>25</v>
      </c>
      <c r="C31" s="19"/>
      <c r="D31" s="43"/>
      <c r="E31" s="20">
        <f>D31*C31</f>
        <v>0</v>
      </c>
      <c r="F31" s="21">
        <f>E31*1.21</f>
        <v>0</v>
      </c>
      <c r="H31" s="39"/>
    </row>
    <row r="32" spans="2:8" customFormat="1" x14ac:dyDescent="0.2">
      <c r="B32" s="44" t="s">
        <v>25</v>
      </c>
      <c r="C32" s="22"/>
      <c r="D32" s="45"/>
      <c r="E32" s="23">
        <f>D32*C32</f>
        <v>0</v>
      </c>
      <c r="F32" s="24">
        <f>E32*1.21</f>
        <v>0</v>
      </c>
      <c r="H32" s="39"/>
    </row>
    <row r="33" spans="2:8" customFormat="1" x14ac:dyDescent="0.2">
      <c r="B33" s="46" t="s">
        <v>25</v>
      </c>
      <c r="C33" s="25"/>
      <c r="D33" s="47"/>
      <c r="E33" s="26">
        <f>D33*C33</f>
        <v>0</v>
      </c>
      <c r="F33" s="27">
        <f>E33*1.21</f>
        <v>0</v>
      </c>
      <c r="H33" s="39"/>
    </row>
    <row r="34" spans="2:8" customFormat="1" ht="15" x14ac:dyDescent="0.25">
      <c r="B34" s="28" t="s">
        <v>11</v>
      </c>
      <c r="C34" s="29"/>
      <c r="D34" s="29"/>
      <c r="E34" s="30">
        <f>SUM(E31:E33)</f>
        <v>0</v>
      </c>
      <c r="F34" s="31">
        <f>SUM(F31:F33)</f>
        <v>0</v>
      </c>
      <c r="H34" s="39"/>
    </row>
    <row r="35" spans="2:8" customFormat="1" x14ac:dyDescent="0.2">
      <c r="H35" s="39"/>
    </row>
    <row r="36" spans="2:8" customFormat="1" ht="18.75" x14ac:dyDescent="0.3">
      <c r="B36" s="48" t="s">
        <v>26</v>
      </c>
      <c r="C36" s="49"/>
      <c r="D36" s="49"/>
      <c r="E36" s="50" t="s">
        <v>27</v>
      </c>
      <c r="F36" s="51" t="s">
        <v>28</v>
      </c>
      <c r="H36" s="39"/>
    </row>
    <row r="37" spans="2:8" customFormat="1" ht="18.75" x14ac:dyDescent="0.2">
      <c r="B37" s="131" t="s">
        <v>29</v>
      </c>
      <c r="C37" s="131"/>
      <c r="D37" s="131"/>
      <c r="E37" s="52">
        <f>SUM(E15+E23+E28+E34)</f>
        <v>0</v>
      </c>
      <c r="F37" s="52">
        <f>SUM(F15+F23+F28+F34)</f>
        <v>0</v>
      </c>
      <c r="H37" s="39"/>
    </row>
    <row r="39" spans="2:8" x14ac:dyDescent="0.2">
      <c r="C39" s="14" t="s">
        <v>30</v>
      </c>
      <c r="D39" s="15"/>
    </row>
    <row r="40" spans="2:8" x14ac:dyDescent="0.2">
      <c r="C40" s="127"/>
      <c r="D40" s="128"/>
    </row>
    <row r="41" spans="2:8" x14ac:dyDescent="0.2">
      <c r="C41" s="127"/>
      <c r="D41" s="128"/>
    </row>
    <row r="42" spans="2:8" x14ac:dyDescent="0.2">
      <c r="C42" s="127"/>
      <c r="D42" s="128"/>
    </row>
    <row r="43" spans="2:8" x14ac:dyDescent="0.2">
      <c r="C43" s="12" t="s">
        <v>31</v>
      </c>
      <c r="D43" s="13"/>
    </row>
    <row r="44" spans="2:8" x14ac:dyDescent="0.2">
      <c r="C44" s="127"/>
      <c r="D44" s="128"/>
    </row>
    <row r="45" spans="2:8" x14ac:dyDescent="0.2">
      <c r="C45" s="127"/>
      <c r="D45" s="128"/>
    </row>
    <row r="46" spans="2:8" x14ac:dyDescent="0.2">
      <c r="C46" s="129"/>
      <c r="D46" s="130"/>
    </row>
  </sheetData>
  <mergeCells count="6">
    <mergeCell ref="B2:H2"/>
    <mergeCell ref="C40:D42"/>
    <mergeCell ref="C44:D46"/>
    <mergeCell ref="B37:D37"/>
    <mergeCell ref="B4:H4"/>
    <mergeCell ref="B6:H6"/>
  </mergeCells>
  <phoneticPr fontId="0" type="noConversion"/>
  <conditionalFormatting sqref="F18">
    <cfRule type="containsText" dxfId="1" priority="1" operator="containsText" text="Nee, voldoet niet">
      <formula>NOT(ISERROR(SEARCH("Nee, voldoet niet",F18)))</formula>
    </cfRule>
    <cfRule type="containsText" dxfId="0" priority="2" operator="containsText" text="Ja, voldoet">
      <formula>NOT(ISERROR(SEARCH("Ja, voldoet",F18)))</formula>
    </cfRule>
  </conditionalFormatting>
  <printOptions verticalCentered="1"/>
  <pageMargins left="0.70866141732283472" right="0.70866141732283472" top="0.74803149606299213" bottom="0.74803149606299213" header="0.31496062992125984" footer="0.31496062992125984"/>
  <pageSetup paperSize="9" scale="75" firstPageNumber="0" fitToHeight="0" orientation="landscape" r:id="rId1"/>
  <headerFooter alignWithMargins="0">
    <oddHeader>&amp;L&amp;D&amp;R&amp;A</oddHeader>
    <oddFooter>&amp;L&amp;P/&amp;N&amp;R© 2017, Erasmus MC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80F2-437F-4201-8B64-58E5F69683D4}">
  <sheetPr>
    <pageSetUpPr fitToPage="1"/>
  </sheetPr>
  <dimension ref="B2:F36"/>
  <sheetViews>
    <sheetView zoomScaleNormal="100" workbookViewId="0">
      <selection activeCell="B4" sqref="B4:F4"/>
    </sheetView>
  </sheetViews>
  <sheetFormatPr defaultColWidth="8.85546875" defaultRowHeight="12.75" x14ac:dyDescent="0.2"/>
  <cols>
    <col min="1" max="1" width="2.5703125" style="2" customWidth="1"/>
    <col min="2" max="2" width="35.7109375" style="1" customWidth="1"/>
    <col min="3" max="3" width="25.7109375" style="2" customWidth="1"/>
    <col min="4" max="4" width="28.140625" style="3" customWidth="1"/>
    <col min="5" max="5" width="15.7109375" style="2" customWidth="1"/>
    <col min="6" max="6" width="25.7109375" style="2" customWidth="1"/>
    <col min="7" max="7" width="2.7109375" style="2" customWidth="1"/>
    <col min="8" max="8" width="10.28515625" style="2" customWidth="1"/>
    <col min="9" max="16384" width="8.85546875" style="2"/>
  </cols>
  <sheetData>
    <row r="2" spans="2:6" ht="70.150000000000006" customHeight="1" x14ac:dyDescent="0.2">
      <c r="B2" s="139" t="s">
        <v>0</v>
      </c>
      <c r="C2" s="139"/>
      <c r="D2" s="139"/>
      <c r="E2" s="139"/>
      <c r="F2" s="139"/>
    </row>
    <row r="4" spans="2:6" ht="102.75" customHeight="1" x14ac:dyDescent="0.2">
      <c r="B4" s="138" t="s">
        <v>48</v>
      </c>
      <c r="C4" s="138"/>
      <c r="D4" s="138"/>
      <c r="E4" s="138"/>
      <c r="F4" s="138"/>
    </row>
    <row r="5" spans="2:6" ht="13.5" thickBot="1" x14ac:dyDescent="0.25">
      <c r="C5" s="3"/>
      <c r="D5" s="7"/>
      <c r="E5" s="3"/>
      <c r="F5" s="3"/>
    </row>
    <row r="6" spans="2:6" ht="26.25" customHeight="1" x14ac:dyDescent="0.2">
      <c r="B6" s="101" t="s">
        <v>32</v>
      </c>
      <c r="C6" s="102"/>
      <c r="D6" s="103"/>
      <c r="E6" s="102"/>
      <c r="F6" s="104"/>
    </row>
    <row r="7" spans="2:6" ht="25.5" x14ac:dyDescent="0.2">
      <c r="B7" s="105" t="s">
        <v>33</v>
      </c>
      <c r="C7" s="75" t="s">
        <v>34</v>
      </c>
      <c r="D7" s="11" t="s">
        <v>35</v>
      </c>
      <c r="E7" s="10" t="s">
        <v>36</v>
      </c>
      <c r="F7" s="106" t="s">
        <v>37</v>
      </c>
    </row>
    <row r="8" spans="2:6" ht="20.25" customHeight="1" x14ac:dyDescent="0.2">
      <c r="B8" s="110" t="s">
        <v>38</v>
      </c>
      <c r="C8" s="107"/>
      <c r="D8" s="108">
        <f>C8*1.21</f>
        <v>0</v>
      </c>
      <c r="E8" s="107"/>
      <c r="F8" s="109"/>
    </row>
    <row r="9" spans="2:6" ht="26.25" customHeight="1" x14ac:dyDescent="0.2">
      <c r="B9" s="110" t="s">
        <v>39</v>
      </c>
      <c r="C9" s="107"/>
      <c r="D9" s="108">
        <f>C9*1.21</f>
        <v>0</v>
      </c>
      <c r="E9" s="107"/>
      <c r="F9" s="109"/>
    </row>
    <row r="10" spans="2:6" x14ac:dyDescent="0.2">
      <c r="C10" s="3"/>
      <c r="D10" s="7"/>
      <c r="E10" s="3"/>
      <c r="F10" s="3"/>
    </row>
    <row r="11" spans="2:6" ht="13.5" thickBot="1" x14ac:dyDescent="0.25">
      <c r="C11" s="3"/>
      <c r="D11" s="7"/>
      <c r="E11" s="3"/>
      <c r="F11" s="3"/>
    </row>
    <row r="12" spans="2:6" ht="27" customHeight="1" x14ac:dyDescent="0.2">
      <c r="B12" s="101" t="s">
        <v>40</v>
      </c>
      <c r="C12" s="4"/>
      <c r="D12" s="8"/>
      <c r="E12" s="4"/>
      <c r="F12" s="4"/>
    </row>
    <row r="13" spans="2:6" ht="25.5" x14ac:dyDescent="0.2">
      <c r="B13" s="9" t="s">
        <v>41</v>
      </c>
      <c r="C13" s="75" t="s">
        <v>34</v>
      </c>
      <c r="D13" s="11" t="s">
        <v>35</v>
      </c>
      <c r="E13" s="10" t="s">
        <v>36</v>
      </c>
      <c r="F13" s="10" t="s">
        <v>37</v>
      </c>
    </row>
    <row r="14" spans="2:6" ht="20.25" customHeight="1" x14ac:dyDescent="0.2">
      <c r="B14" s="72" t="s">
        <v>8</v>
      </c>
      <c r="C14" s="73"/>
      <c r="D14" s="74">
        <f t="shared" ref="D14:D19" si="0">C14*1.21</f>
        <v>0</v>
      </c>
      <c r="E14" s="73"/>
      <c r="F14" s="76"/>
    </row>
    <row r="15" spans="2:6" ht="20.25" customHeight="1" x14ac:dyDescent="0.2">
      <c r="B15" s="72" t="s">
        <v>9</v>
      </c>
      <c r="C15" s="73"/>
      <c r="D15" s="74">
        <f t="shared" si="0"/>
        <v>0</v>
      </c>
      <c r="E15" s="73"/>
      <c r="F15" s="76"/>
    </row>
    <row r="16" spans="2:6" ht="20.25" customHeight="1" x14ac:dyDescent="0.2">
      <c r="B16" s="72" t="s">
        <v>42</v>
      </c>
      <c r="C16" s="73"/>
      <c r="D16" s="74">
        <f t="shared" si="0"/>
        <v>0</v>
      </c>
      <c r="E16" s="73"/>
      <c r="F16" s="76"/>
    </row>
    <row r="17" spans="2:6" ht="20.25" customHeight="1" x14ac:dyDescent="0.2">
      <c r="B17" s="72" t="s">
        <v>43</v>
      </c>
      <c r="C17" s="73"/>
      <c r="D17" s="74">
        <f t="shared" si="0"/>
        <v>0</v>
      </c>
      <c r="E17" s="73"/>
      <c r="F17" s="76"/>
    </row>
    <row r="18" spans="2:6" ht="20.25" customHeight="1" x14ac:dyDescent="0.2">
      <c r="B18" s="72" t="s">
        <v>44</v>
      </c>
      <c r="C18" s="73"/>
      <c r="D18" s="74">
        <f t="shared" si="0"/>
        <v>0</v>
      </c>
      <c r="E18" s="73"/>
      <c r="F18" s="76"/>
    </row>
    <row r="19" spans="2:6" ht="20.25" customHeight="1" x14ac:dyDescent="0.2">
      <c r="B19" s="72" t="s">
        <v>45</v>
      </c>
      <c r="C19" s="73"/>
      <c r="D19" s="74">
        <f t="shared" si="0"/>
        <v>0</v>
      </c>
      <c r="E19" s="73"/>
      <c r="F19" s="76"/>
    </row>
    <row r="20" spans="2:6" ht="25.5" x14ac:dyDescent="0.2">
      <c r="B20" s="77" t="s">
        <v>46</v>
      </c>
      <c r="C20" s="73"/>
      <c r="D20" s="74">
        <f t="shared" ref="D20:D26" si="1">C20*1.21</f>
        <v>0</v>
      </c>
      <c r="E20" s="73"/>
      <c r="F20" s="76"/>
    </row>
    <row r="21" spans="2:6" ht="25.5" x14ac:dyDescent="0.2">
      <c r="B21" s="77" t="s">
        <v>46</v>
      </c>
      <c r="C21" s="73"/>
      <c r="D21" s="74">
        <f t="shared" si="1"/>
        <v>0</v>
      </c>
      <c r="E21" s="73"/>
      <c r="F21" s="76"/>
    </row>
    <row r="22" spans="2:6" ht="25.5" x14ac:dyDescent="0.2">
      <c r="B22" s="77" t="s">
        <v>46</v>
      </c>
      <c r="C22" s="73"/>
      <c r="D22" s="74">
        <f t="shared" si="1"/>
        <v>0</v>
      </c>
      <c r="E22" s="73"/>
      <c r="F22" s="76"/>
    </row>
    <row r="23" spans="2:6" ht="25.5" x14ac:dyDescent="0.2">
      <c r="B23" s="77" t="s">
        <v>46</v>
      </c>
      <c r="C23" s="73"/>
      <c r="D23" s="74">
        <f t="shared" si="1"/>
        <v>0</v>
      </c>
      <c r="E23" s="73"/>
      <c r="F23" s="76"/>
    </row>
    <row r="24" spans="2:6" ht="25.5" x14ac:dyDescent="0.2">
      <c r="B24" s="77" t="s">
        <v>46</v>
      </c>
      <c r="C24" s="73"/>
      <c r="D24" s="74">
        <f t="shared" si="1"/>
        <v>0</v>
      </c>
      <c r="E24" s="73"/>
      <c r="F24" s="76"/>
    </row>
    <row r="25" spans="2:6" ht="25.5" x14ac:dyDescent="0.2">
      <c r="B25" s="77" t="s">
        <v>46</v>
      </c>
      <c r="C25" s="73"/>
      <c r="D25" s="74">
        <f t="shared" si="1"/>
        <v>0</v>
      </c>
      <c r="E25" s="73"/>
      <c r="F25" s="76"/>
    </row>
    <row r="26" spans="2:6" ht="25.5" x14ac:dyDescent="0.2">
      <c r="B26" s="77" t="s">
        <v>46</v>
      </c>
      <c r="C26" s="73"/>
      <c r="D26" s="74">
        <f t="shared" si="1"/>
        <v>0</v>
      </c>
      <c r="E26" s="73"/>
      <c r="F26" s="76"/>
    </row>
    <row r="29" spans="2:6" x14ac:dyDescent="0.2">
      <c r="C29" s="14" t="s">
        <v>30</v>
      </c>
      <c r="D29" s="15"/>
    </row>
    <row r="30" spans="2:6" x14ac:dyDescent="0.2">
      <c r="C30" s="127"/>
      <c r="D30" s="128"/>
    </row>
    <row r="31" spans="2:6" x14ac:dyDescent="0.2">
      <c r="C31" s="127"/>
      <c r="D31" s="128"/>
    </row>
    <row r="32" spans="2:6" x14ac:dyDescent="0.2">
      <c r="C32" s="127"/>
      <c r="D32" s="128"/>
    </row>
    <row r="33" spans="3:4" x14ac:dyDescent="0.2">
      <c r="C33" s="12" t="s">
        <v>31</v>
      </c>
      <c r="D33" s="13"/>
    </row>
    <row r="34" spans="3:4" x14ac:dyDescent="0.2">
      <c r="C34" s="127"/>
      <c r="D34" s="128"/>
    </row>
    <row r="35" spans="3:4" x14ac:dyDescent="0.2">
      <c r="C35" s="127"/>
      <c r="D35" s="128"/>
    </row>
    <row r="36" spans="3:4" x14ac:dyDescent="0.2">
      <c r="C36" s="129"/>
      <c r="D36" s="130"/>
    </row>
  </sheetData>
  <mergeCells count="4">
    <mergeCell ref="C30:D32"/>
    <mergeCell ref="C34:D36"/>
    <mergeCell ref="B4:F4"/>
    <mergeCell ref="B2:F2"/>
  </mergeCells>
  <phoneticPr fontId="0" type="noConversion"/>
  <printOptions verticalCentered="1"/>
  <pageMargins left="0.70866141732283472" right="0.70866141732283472" top="0.74803149606299213" bottom="0.74803149606299213" header="0.31496062992125984" footer="0.31496062992125984"/>
  <pageSetup paperSize="9" scale="75" firstPageNumber="0" fitToHeight="0" orientation="landscape"/>
  <headerFooter alignWithMargins="0">
    <oddHeader>&amp;L&amp;D&amp;R&amp;A</oddHeader>
    <oddFooter>&amp;L&amp;P/&amp;N&amp;R© 2017, Erasmus MC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9CBD06-97B5-43CB-A338-E38B67B0FA65}">
  <ds:schemaRefs>
    <ds:schemaRef ds:uri="http://schemas.microsoft.com/office/2006/metadata/longProperties"/>
  </ds:schemaRefs>
</ds:datastoreItem>
</file>

<file path=customXml/itemProps2.xml><?xml version="1.0" encoding="utf-8"?>
<ds:datastoreItem xmlns:ds="http://schemas.openxmlformats.org/officeDocument/2006/customXml" ds:itemID="{05AF7FA5-4CA4-4D11-B95A-513823A00C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0B6B63-EEB9-49D6-8C4A-3986E1D983D0}">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4.xml><?xml version="1.0" encoding="utf-8"?>
<ds:datastoreItem xmlns:ds="http://schemas.openxmlformats.org/officeDocument/2006/customXml" ds:itemID="{DB1A005B-4FEC-4D52-A2A5-55D2132EBE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Sheet1 Prijsstelling Formulier </vt:lpstr>
      <vt:lpstr>Sheet 2 Opties en onderdelen</vt:lpstr>
      <vt:lpstr>'Sheet 2 Opties en onderdelen'!Afdrukbereik</vt:lpstr>
      <vt:lpstr>'Sheet1 Prijsstelling Formulier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 van Rijn</cp:lastModifiedBy>
  <cp:revision/>
  <dcterms:created xsi:type="dcterms:W3CDTF">2012-05-01T14:41:38Z</dcterms:created>
  <dcterms:modified xsi:type="dcterms:W3CDTF">2025-07-16T15:42:30Z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Maarten Timmermann</vt:lpwstr>
  </property>
  <property fmtid="{D5CDD505-2E9C-101B-9397-08002B2CF9AE}" pid="3" name="Order">
    <vt:lpwstr>100.000000000000</vt:lpwstr>
  </property>
  <property fmtid="{D5CDD505-2E9C-101B-9397-08002B2CF9AE}" pid="4" name="display_urn:schemas-microsoft-com:office:office#Author">
    <vt:lpwstr>Maarten Timmermann</vt:lpwstr>
  </property>
  <property fmtid="{D5CDD505-2E9C-101B-9397-08002B2CF9AE}" pid="5" name="MediaServiceImageTags">
    <vt:lpwstr/>
  </property>
  <property fmtid="{D5CDD505-2E9C-101B-9397-08002B2CF9AE}" pid="6" name="lcf76f155ced4ddcb4097134ff3c332f">
    <vt:lpwstr/>
  </property>
  <property fmtid="{D5CDD505-2E9C-101B-9397-08002B2CF9AE}" pid="7" name="ContentTypeId">
    <vt:lpwstr>0x010100541C64117068DD4D97BB1F9E7FBD483B</vt:lpwstr>
  </property>
</Properties>
</file>