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lumconline.sharepoint.com/sites/EAdisposableslab/Gedeelde documenten/01. Algemeen/Definitieve stukken/"/>
    </mc:Choice>
  </mc:AlternateContent>
  <xr:revisionPtr revIDLastSave="3705" documentId="8_{7BCDBD67-EA5B-4D83-909C-0D244CE1034A}" xr6:coauthVersionLast="47" xr6:coauthVersionMax="47" xr10:uidLastSave="{6A016A97-2543-48EF-B5BB-4914298F0582}"/>
  <bookViews>
    <workbookView xWindow="22932" yWindow="-108" windowWidth="23256" windowHeight="13896" firstSheet="3" activeTab="3" xr2:uid="{00000000-000D-0000-FFFF-FFFF00000000}"/>
  </bookViews>
  <sheets>
    <sheet name="1a. PvE Serologische pipet " sheetId="28" r:id="rId1"/>
    <sheet name="1b.Gebr.test Sero LEV A" sheetId="29" r:id="rId2"/>
    <sheet name="1c. Rekentabel Sero LEV A " sheetId="39" r:id="rId3"/>
    <sheet name="2b.Gebr.test Conisch LEV A" sheetId="31" r:id="rId4"/>
    <sheet name="2c. Rekentabel Conisch LEV A" sheetId="38" r:id="rId5"/>
    <sheet name="Gegegevensval." sheetId="27" r:id="rId6"/>
  </sheets>
  <definedNames>
    <definedName name="_xlnm.Print_Area" localSheetId="0">'1a. PvE Serologische pipet '!$A$1:$C$48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8" l="1"/>
  <c r="G18" i="38" s="1"/>
  <c r="F17" i="38"/>
  <c r="G17" i="38" s="1"/>
  <c r="F16" i="38"/>
  <c r="G16" i="38" s="1"/>
  <c r="F15" i="38"/>
  <c r="G15" i="38" s="1"/>
  <c r="F14" i="38"/>
  <c r="G14" i="38" s="1"/>
  <c r="F13" i="38"/>
  <c r="G13" i="38" s="1"/>
  <c r="F10" i="38"/>
  <c r="G10" i="38" s="1"/>
  <c r="C11" i="38"/>
  <c r="H18" i="38"/>
  <c r="I18" i="38" s="1"/>
  <c r="H17" i="38"/>
  <c r="I17" i="38" s="1"/>
  <c r="D18" i="38"/>
  <c r="E18" i="38" s="1"/>
  <c r="D17" i="38"/>
  <c r="E17" i="38" s="1"/>
  <c r="H15" i="38"/>
  <c r="I15" i="38" s="1"/>
  <c r="D15" i="38"/>
  <c r="E15" i="38" s="1"/>
  <c r="H14" i="38"/>
  <c r="I14" i="38" s="1"/>
  <c r="D14" i="38"/>
  <c r="E14" i="38" s="1"/>
  <c r="G19" i="38" l="1"/>
  <c r="C9" i="38"/>
  <c r="C13" i="39"/>
  <c r="C10" i="39" s="1"/>
  <c r="C11" i="39"/>
  <c r="O18" i="39"/>
  <c r="J12" i="39"/>
  <c r="K12" i="39" s="1"/>
  <c r="L12" i="39"/>
  <c r="M12" i="39" s="1"/>
  <c r="N12" i="39"/>
  <c r="O12" i="39" s="1"/>
  <c r="H12" i="39"/>
  <c r="I12" i="39" s="1"/>
  <c r="H16" i="38"/>
  <c r="I16" i="38" s="1"/>
  <c r="H13" i="38"/>
  <c r="I13" i="38" s="1"/>
  <c r="H10" i="38"/>
  <c r="I10" i="38" s="1"/>
  <c r="D16" i="38"/>
  <c r="E16" i="38" s="1"/>
  <c r="D13" i="38"/>
  <c r="E13" i="38" s="1"/>
  <c r="D10" i="38"/>
  <c r="E10" i="38" s="1"/>
  <c r="F20" i="39"/>
  <c r="G20" i="39" s="1"/>
  <c r="F19" i="39"/>
  <c r="G19" i="39" s="1"/>
  <c r="F18" i="39"/>
  <c r="G18" i="39" s="1"/>
  <c r="F17" i="39"/>
  <c r="G17" i="39" s="1"/>
  <c r="F16" i="39"/>
  <c r="G16" i="39" s="1"/>
  <c r="N20" i="39"/>
  <c r="O20" i="39" s="1"/>
  <c r="N19" i="39"/>
  <c r="O19" i="39" s="1"/>
  <c r="N18" i="39"/>
  <c r="N17" i="39"/>
  <c r="O17" i="39" s="1"/>
  <c r="N16" i="39"/>
  <c r="O16" i="39" s="1"/>
  <c r="N14" i="39"/>
  <c r="O14" i="39" s="1"/>
  <c r="L20" i="39"/>
  <c r="M20" i="39" s="1"/>
  <c r="L19" i="39"/>
  <c r="M19" i="39" s="1"/>
  <c r="L18" i="39"/>
  <c r="M18" i="39" s="1"/>
  <c r="L17" i="39"/>
  <c r="M17" i="39" s="1"/>
  <c r="L16" i="39"/>
  <c r="M16" i="39" s="1"/>
  <c r="L14" i="39"/>
  <c r="M14" i="39" s="1"/>
  <c r="J20" i="39"/>
  <c r="K20" i="39" s="1"/>
  <c r="J19" i="39"/>
  <c r="K19" i="39" s="1"/>
  <c r="J18" i="39"/>
  <c r="K18" i="39" s="1"/>
  <c r="J17" i="39"/>
  <c r="K17" i="39" s="1"/>
  <c r="J16" i="39"/>
  <c r="K16" i="39" s="1"/>
  <c r="J14" i="39"/>
  <c r="K14" i="39" s="1"/>
  <c r="H20" i="39"/>
  <c r="I20" i="39" s="1"/>
  <c r="H19" i="39"/>
  <c r="I19" i="39" s="1"/>
  <c r="H18" i="39"/>
  <c r="I18" i="39" s="1"/>
  <c r="H17" i="39"/>
  <c r="I17" i="39" s="1"/>
  <c r="H16" i="39"/>
  <c r="I16" i="39" s="1"/>
  <c r="H14" i="39"/>
  <c r="I14" i="39" s="1"/>
  <c r="F14" i="39"/>
  <c r="G14" i="39" s="1"/>
  <c r="F12" i="39"/>
  <c r="G12" i="39" s="1"/>
  <c r="D17" i="39"/>
  <c r="E17" i="39" s="1"/>
  <c r="D18" i="39"/>
  <c r="E18" i="39" s="1"/>
  <c r="D19" i="39"/>
  <c r="E19" i="39" s="1"/>
  <c r="D20" i="39"/>
  <c r="E20" i="39" s="1"/>
  <c r="D16" i="39"/>
  <c r="E16" i="39" s="1"/>
  <c r="D14" i="39"/>
  <c r="E14" i="39" s="1"/>
  <c r="D12" i="39"/>
  <c r="E12" i="39" s="1"/>
  <c r="C8" i="38" l="1"/>
  <c r="O21" i="39"/>
  <c r="M21" i="39"/>
  <c r="K21" i="39"/>
  <c r="I21" i="39"/>
  <c r="G21" i="39"/>
  <c r="E21" i="39"/>
  <c r="C23" i="39" l="1"/>
  <c r="E19" i="38"/>
  <c r="I19" i="38"/>
  <c r="C21" i="38" l="1"/>
</calcChain>
</file>

<file path=xl/sharedStrings.xml><?xml version="1.0" encoding="utf-8"?>
<sst xmlns="http://schemas.openxmlformats.org/spreadsheetml/2006/main" count="298" uniqueCount="158">
  <si>
    <t>PvE LUMC, UMCG, UMCU, AUMC 2026
Serologische pipetten</t>
  </si>
  <si>
    <t>Wet &amp; Regelgeving</t>
  </si>
  <si>
    <t>1.1</t>
  </si>
  <si>
    <t>De disposables zijn voorzien van een CE-markering.</t>
  </si>
  <si>
    <t>Eis</t>
  </si>
  <si>
    <t>1.2</t>
  </si>
  <si>
    <t>Het Certificate of Analysis (CoA) moet ten allen tijde beschikbaar zijn voor inklaren van materialen (in print meegeleverd of digitaal - uitprintbaar). Het CoA beschrijft de testresultaten van de onzichtbare eigenschappen waar het materiaal aan moet voldoen. Eigenschappen die ten minste op het certificaat dienen te staan zijn:
- Vrij van detecteerbaar humaan DNA
- Vrij van detecteerbaar DNAse
- Vrij van detecteerbaar RNAse
- Vrij van detecteerbare pyrogenen of endotoxines
- Niet-cytotoxisch
- Vervaldatum
- Steriliteit
- Batchnummer</t>
  </si>
  <si>
    <t>1.3</t>
  </si>
  <si>
    <t>Leverancier moet voldoen aan ISO9001 of leverancier moet aantonen dat dit vergelijkbaar is.</t>
  </si>
  <si>
    <t>1.4</t>
  </si>
  <si>
    <t xml:space="preserve">Leverancier moet voldoen aan in Nederland geldende wet- en regelgeving. </t>
  </si>
  <si>
    <t>Maatvoering</t>
  </si>
  <si>
    <t>2.1</t>
  </si>
  <si>
    <t>De serologische pipetten moeten leverbaar zijn in de volumina: 
1 ml
2 ml
5 ml
10 ml
25 ml
50 ml</t>
  </si>
  <si>
    <t>2.2</t>
  </si>
  <si>
    <t xml:space="preserve">De 1, 2, 5 en 10 ml serologische pipetten zijn voorzien van zichtbare volumegraduatie met maatstappen per 0.1 ml, Deze maatvoering moet zwart, donkergrijs of blauw zijn. </t>
  </si>
  <si>
    <t>2.3</t>
  </si>
  <si>
    <t xml:space="preserve">De 25 ml en 50ml serologische pipetten zijn voorzien van zichtbare volumegraduatie met maatstappen van respectievelijk 0.2 ml en 0.5ml. Deze maatvoering moet zwart, donkergrijs of blauw zijn. </t>
  </si>
  <si>
    <t>2.4</t>
  </si>
  <si>
    <t xml:space="preserve">De serologische pipetten van 5, 10, 25 en 50 mL  zijn voorzien van een oplopende en aflopende volume aanduiding, loodrecht bedrukt. De 1 en 2mL hebben een oplopende of een aflopende volume aanduiding. </t>
  </si>
  <si>
    <t>2.5</t>
  </si>
  <si>
    <t>De serologische pipetten zijn voorzien van een maatvoering die groter is dan het nominale volume:
1 ml - uitloop tot 1,2 ml
2 ml - uitloop tot 2,2 ml
5 ml - uitloop ≥ 6 tot ≤ 9ml
10ml - uitloop ≥ 12 tot ≤ 15ml
25ml - uitloop ≥30 tot ≤ 32ml
50ml - uitloop ≥55 tot ≤ 60ml</t>
  </si>
  <si>
    <t>2.6</t>
  </si>
  <si>
    <t>De lengte van de serologische pipetten moet tussen de 27 cm en 50 cm zijn.</t>
  </si>
  <si>
    <t>2.7</t>
  </si>
  <si>
    <t>De binnendiameter van het vloeistofgedeelte voor de 1, 2, 5 en 10ml pipet is ≥ 0.4cm tot ≤ 1cm.</t>
  </si>
  <si>
    <t>2.8</t>
  </si>
  <si>
    <t>De diameter van het vloeistofgedeelte voor de 25ml pipet is ≥ 1 cm tot  ≤1.5cm.</t>
  </si>
  <si>
    <t>2.9</t>
  </si>
  <si>
    <t>De diameter van het vloeistofgedeelte voor de 50ml pipet is  ≥1.5 cm tot ≤2.0 cm.</t>
  </si>
  <si>
    <t>2.10</t>
  </si>
  <si>
    <t>De buitendiameter van de pipettip (mondstuk) moet ≥ 0,2cm tot ≤ 0,5cm zijn voor pipetten van 1, 2, 5 en 10ml.</t>
  </si>
  <si>
    <t>2.11</t>
  </si>
  <si>
    <t>De buitendiameter van de pipettip (mondstuk) moet ≥ 0,3cm tot ≤ 0,8cm zijn voor pipetten van 25 ml.</t>
  </si>
  <si>
    <t>2.12</t>
  </si>
  <si>
    <t>De buitendiameter van de pipettip (mondstuk) moet ≥ 0,3cm tot ≤ 0,8 cm zijn voor pipetten van 50 ml.</t>
  </si>
  <si>
    <t>2.13</t>
  </si>
  <si>
    <t>Serologische pipetten moeten voldoen aan 'To Deliver' (TD) classificatie.</t>
  </si>
  <si>
    <t>Materiaal &amp; Verwachtingen</t>
  </si>
  <si>
    <t>3.1</t>
  </si>
  <si>
    <t>De serologische pipetten zijn steriel.</t>
  </si>
  <si>
    <t>3.2</t>
  </si>
  <si>
    <t>De serologische pipetten zijn geproduceerd van 100% polystyreen.</t>
  </si>
  <si>
    <t>3.3</t>
  </si>
  <si>
    <t xml:space="preserve">De serologische pipetten van 1, 2mL zijn naadloos. De serologische pipetten van 5, 10, 25 en 50mL mogen een naad bevatten. </t>
  </si>
  <si>
    <t>3.4</t>
  </si>
  <si>
    <t>De serologische pipetten zijn voorzien van een filter/plug, geproduceerd van PTFE, gebonden polyester of watten en bevat geen zware metalen.</t>
  </si>
  <si>
    <t>3.5</t>
  </si>
  <si>
    <t>De serologische pipetten zijn transparant en kleurloos.</t>
  </si>
  <si>
    <t>3.6</t>
  </si>
  <si>
    <t>De serologische pipetten bieden goed houvast in alle op de Nederlandse markt verkrijgbare merken en typen pipetcontrollers.</t>
  </si>
  <si>
    <t>3.7</t>
  </si>
  <si>
    <t>De serologische pipetten passen in de pipetcontrollers zodat deze geen lekkage veroorzaken.</t>
  </si>
  <si>
    <t>3.8</t>
  </si>
  <si>
    <t>Bij de serologische pipetten is direct zichtbaar om welk volume het gaat.</t>
  </si>
  <si>
    <t>3.9</t>
  </si>
  <si>
    <t>De serologische pipetten zijn geschikt voor gebruik bij waterige vloeistoffen.</t>
  </si>
  <si>
    <t>Verpakking</t>
  </si>
  <si>
    <t>4.1</t>
  </si>
  <si>
    <r>
      <rPr>
        <sz val="11"/>
        <color rgb="FF000000"/>
        <rFont val="Calibri"/>
        <family val="2"/>
        <scheme val="minor"/>
      </rPr>
      <t xml:space="preserve">De serologische pipetten zijn per stuk verpakt en de gehele verpakking is van plastic of heeft een blisterverpakking van papier en plastic.
</t>
    </r>
    <r>
      <rPr>
        <b/>
        <sz val="11"/>
        <color rgb="FFFF0000"/>
        <rFont val="Calibri"/>
        <family val="2"/>
        <scheme val="minor"/>
      </rPr>
      <t xml:space="preserve">
</t>
    </r>
  </si>
  <si>
    <t>4.2</t>
  </si>
  <si>
    <t>De individuele verpakking van de serologisch pipet is eenvoudig te openen met handschoenen aan.</t>
  </si>
  <si>
    <t>4.3</t>
  </si>
  <si>
    <t xml:space="preserve">De doos/omdoos is bedrukt met ten minste merk, omschrijving artikel, artikelnummer, verpakkingseenheid, batchnummer, steriliteit, houdbaarheidsdatum. </t>
  </si>
  <si>
    <t>4.4</t>
  </si>
  <si>
    <t>De verpakking van de individuele pipetten zijn ten minste voorzien van een batchnummer en expiratie datum.</t>
  </si>
  <si>
    <t>Voertaal verpakking is Nederlands of Engels.</t>
  </si>
  <si>
    <t>4.5</t>
  </si>
  <si>
    <t>De omdoos is van karton.</t>
  </si>
  <si>
    <t>Voorraadartikel</t>
  </si>
  <si>
    <t>Logistiek</t>
  </si>
  <si>
    <t>5.1</t>
  </si>
  <si>
    <t>De disposables worden afgeleverd volgens de aflevervoorwaarden van de aanbestedende UMC's</t>
  </si>
  <si>
    <t>5.2</t>
  </si>
  <si>
    <t>De disposables worden afgeleverd op werkdagen tussen 07.00 en 14.00 uur.</t>
  </si>
  <si>
    <t>Bestellen / beschikbaarheid</t>
  </si>
  <si>
    <t>6.1</t>
  </si>
  <si>
    <t>De levertermijn voor disposables is maximaal 5 werkdagen.</t>
  </si>
  <si>
    <t>6.2</t>
  </si>
  <si>
    <t>De disposables zijn per bestelling per artikel van maximaal 1 batch. Indien u dit niet kan leveren, dient u per levering aan te geven hoe u gaat leveren en wanneer. Betreffend UMC dient eerst goedkeuring te geven.</t>
  </si>
  <si>
    <t>6.3</t>
  </si>
  <si>
    <t>De inschrijver levert een GHX en ERP prijslijst .</t>
  </si>
  <si>
    <t xml:space="preserve">Duurzaamheid </t>
  </si>
  <si>
    <t> </t>
  </si>
  <si>
    <t>7.1</t>
  </si>
  <si>
    <t>We eisen van u, als aan u gegund wordt, secundaire en tertiaire verpakking(en)* te gebruiken van 100% karton (met uitzondering van etiketten).
Met secundaire en tertiaire verpakkingen gemaakt van andere grondstoffen of een combinatie van grondstoffen voldoet u niet aan deze eis.
U dient de samenstelling van uw verpakking(en) aan te tonen door middel van het overleggen van de specificaties van de verpakking(en) binnen 8 kalenderdagen na gunning.
*deze eis gaat dus om de transport- en distributieverpakking(en), niet om de primaire, productomsluitende verpakking.
U heeft bovenstaande gelezen en gaat hiermee akkoord.</t>
  </si>
  <si>
    <t>7.2</t>
  </si>
  <si>
    <t>Voor vervoer van goederen vanuit de leverancier moet binnen Nederland gebruik gemaakt worden van voertuigen die tenminste aan emissieklasse 6 voldoen of elektrisch zijn aangedreven. Of u hieraan voldoet kan blijken uit een wagenparkverklaring van de transporteur of een afschrift van de typegoedkeuringspapieren van de voertuigen die voor de opdracht worden ingezet en kan opgehaald worden via de RDW-website. U dient dit aan te tonen binnen 8 kalenderdagen na gunning.</t>
  </si>
  <si>
    <t>7.3</t>
  </si>
  <si>
    <t>Opdrachtnemer committeert zich eraan dat, wanneer tijdens de contractperiode een duurzamere variant van een geleverd product beschikbaar komt binnen dezelfde productcategorie, deze variant tegen dezelfde prijs of een aantoonbaar kostenefficiënte prijs aan de aanbestedende dienst wordt aangeboden. Het uitgangspunt hierbij is dat verduurzaming bijdraagt aan maatschappelijke waarde zonder dat dit leidt tot onevenredige of disproportionele kosten voor de UMC’s.</t>
  </si>
  <si>
    <t>Gebruikerstest serologische pipetten LEVERANCIER A</t>
  </si>
  <si>
    <t>Naam analist:</t>
  </si>
  <si>
    <t>Inschrijver/leverancier: A</t>
  </si>
  <si>
    <t>Merk pipetcontroller:</t>
  </si>
  <si>
    <t>Score</t>
  </si>
  <si>
    <t xml:space="preserve">0 = Onvoldoende (Niet aan de eisen voldaan)
1 = Voldoende (Minimale eisen behaald)
2 = Goed (Volledig volgens verwachting)
3 = Uitmuntend (Boven verwachting)
</t>
  </si>
  <si>
    <t>&gt; Geef een korte onderbouwing bij een onvoldoende &lt;</t>
  </si>
  <si>
    <t>Gebruikerstest</t>
  </si>
  <si>
    <t>Serologische pipet 1 ml</t>
  </si>
  <si>
    <t>Serologische pipet 2 ml</t>
  </si>
  <si>
    <t>Serologische pipet 5 ml</t>
  </si>
  <si>
    <t>Serologische pipet 10 ml</t>
  </si>
  <si>
    <t>Serologische pipet 25 ml</t>
  </si>
  <si>
    <t>Serologische pipet 50 ml</t>
  </si>
  <si>
    <t>1.</t>
  </si>
  <si>
    <t>Verpakking en gebruikersgemak</t>
  </si>
  <si>
    <t>Onderbouwing
 (alléén bij onvoldoende)</t>
  </si>
  <si>
    <t>In hoeverre is de individuele verpakking van de serologische pipet te openen met onderzoekshandschoenen?</t>
  </si>
  <si>
    <t>Gebruik. Pipetteer met medium.</t>
  </si>
  <si>
    <t>In hoeverre past de serologische pipet goed op de pipetcontroller en blijft deze goed zitten?</t>
  </si>
  <si>
    <t>In hoeverre is de serologische pipet lekvrij na het opzuigen van het maximale volume van de serologische pipet?</t>
  </si>
  <si>
    <t>* recht houden (verticaal houden voor 5 seconden.)</t>
  </si>
  <si>
    <t>* schuin houden (hoek 45 graden, zoals in celkweekflessen, voor 5 seconden.)</t>
  </si>
  <si>
    <t>In hoeverre is het vloeistofniveau in de serologische pipet af te lezen?</t>
  </si>
  <si>
    <t>In hoeverre loopt de serologische pipet leeg bij het uitpipeteren?</t>
  </si>
  <si>
    <t>In hoeverre is de serologische pipet van de pipetcontroller af te halen?</t>
  </si>
  <si>
    <t>Rekentabel serologische pipetten LEVERANCIER A</t>
  </si>
  <si>
    <t xml:space="preserve">Inschrijver/leverancier: </t>
  </si>
  <si>
    <t>Merk Pipetcontroller:</t>
  </si>
  <si>
    <t>Gebruikte kleurstof: Toluïdine blauw (concentratie van 1%)</t>
  </si>
  <si>
    <t>0 = Onvoldoende (Niet aan de eisen voldaan)
1 = Voldoende (Minimale eisen behaald)
2 = Goed (Volledig volgens verwachting)
3 = Uitmuntend (Boven verwachting)</t>
  </si>
  <si>
    <t>Serologisch
1 ml</t>
  </si>
  <si>
    <t>Serologisc
2 ml</t>
  </si>
  <si>
    <t>Serologisch
5 ml</t>
  </si>
  <si>
    <t>Serologisch
10 ml</t>
  </si>
  <si>
    <t>Serologisch
25 ml</t>
  </si>
  <si>
    <t>Serologisch
50 ml</t>
  </si>
  <si>
    <t>Score
Tester</t>
  </si>
  <si>
    <t># punten</t>
  </si>
  <si>
    <t>Gebruik</t>
  </si>
  <si>
    <t>TOTAAL PERCEEL 2 SEROLOGISCH</t>
  </si>
  <si>
    <t>Gebruikerstest Conische buizen LEVERANCIER A</t>
  </si>
  <si>
    <t>Inschrijver/leverancier letter: A</t>
  </si>
  <si>
    <t>Conisch 15 ml (zonder starand)</t>
  </si>
  <si>
    <t>Conisch 50 ml (met starand)</t>
  </si>
  <si>
    <t>Conisch 50 ml (zonder starand)</t>
  </si>
  <si>
    <t>In hoeverre is de verpakking van de conische buizen te openen met onderzoekshandschoenen?</t>
  </si>
  <si>
    <t>2.</t>
  </si>
  <si>
    <t>Test met vloeistof gevuld tot aan de maximale maatstreep (15 mL of 50 mL) en voorzie de buis op het schrijfvlak van tekst met een watervaste/ permanente stift.</t>
  </si>
  <si>
    <t>In hoeverre blijft de met vloeistof gevulde buis vloeistofdicht nadat de buis is gesloten, wanneer deze op de deksel/op z'n kop staat?</t>
  </si>
  <si>
    <t>In hoeverre blijft de met vloeistof gevulde buis vloeistofdicht bij direct ontdooien van -80C naar +37C in een waterbad?</t>
  </si>
  <si>
    <t>In hoeverre blijft je markering/tekst op het schrijfvlak van de buis zitten?</t>
  </si>
  <si>
    <t>In hoeverre kan je de dop van de buis openen en sluiten met 1 hand?</t>
  </si>
  <si>
    <t xml:space="preserve">In hoeverre past de buis in de centrifuge-bucket met gesloten deksel bestemd voor conische buizen? </t>
  </si>
  <si>
    <t xml:space="preserve">In hoeverre past de buis in een laboratorium-rek bestemd voor conische buizen? </t>
  </si>
  <si>
    <t>Rekentabel conische buizen LEVERANCIER A</t>
  </si>
  <si>
    <t xml:space="preserve">Inschrijver/leverancier letter: </t>
  </si>
  <si>
    <t>Conisch 15 ml
(zonder starand)</t>
  </si>
  <si>
    <t>Conisch 50 ml
(met starand)</t>
  </si>
  <si>
    <t>Conisch 50 ml
(zonder starand)</t>
  </si>
  <si>
    <r>
      <t>In hoeverre blijft de met vloeistof gevulde buis vloeistofdicht bij direct ontdooien van -80</t>
    </r>
    <r>
      <rPr>
        <sz val="11"/>
        <color rgb="FF000000"/>
        <rFont val="Aptos Narrow"/>
        <family val="2"/>
      </rPr>
      <t>º</t>
    </r>
    <r>
      <rPr>
        <sz val="11"/>
        <color rgb="FF000000"/>
        <rFont val="Calibri"/>
        <family val="2"/>
      </rPr>
      <t>C naar +37</t>
    </r>
    <r>
      <rPr>
        <sz val="11"/>
        <color rgb="FF000000"/>
        <rFont val="Aptos Narrow"/>
        <family val="2"/>
      </rPr>
      <t>º</t>
    </r>
    <r>
      <rPr>
        <sz val="11"/>
        <color rgb="FF000000"/>
        <rFont val="Calibri"/>
        <family val="2"/>
      </rPr>
      <t>C in een waterbad?</t>
    </r>
  </si>
  <si>
    <t xml:space="preserve">In hoeverre past de buis in de centrifuge-bucket? </t>
  </si>
  <si>
    <t>TOTAAL PERCEEL 2 CONISCH</t>
  </si>
  <si>
    <t>Gegevensvalidatie</t>
  </si>
  <si>
    <t>Maximaal 
# PUNTEN
(840)</t>
  </si>
  <si>
    <t>Gebruikte kleurstof: Gibco RPMI (REF: 11875093)</t>
  </si>
  <si>
    <t>Gebruikte vloeistof: Gibco RPMI (REF: 11875093)</t>
  </si>
  <si>
    <t>Maximaal
# PUNTEN
(840)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</si>
</sst>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0.00_-;_-* #,##0.00\-;_-* &quot;-&quot;??_-;_-@_-"/>
    <numFmt numFmtId="166" formatCode="00.00.00.000"/>
  </numFmts>
  <fonts count="5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0"/>
      <name val="Arial"/>
      <family val="2"/>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b/>
      <sz val="11"/>
      <color theme="1"/>
      <name val="Calibri"/>
      <family val="2"/>
      <scheme val="minor"/>
    </font>
    <font>
      <sz val="11"/>
      <name val="Calibri"/>
      <family val="2"/>
      <scheme val="minor"/>
    </font>
    <font>
      <b/>
      <sz val="11"/>
      <name val="Calibri"/>
      <family val="2"/>
      <scheme val="minor"/>
    </font>
    <font>
      <b/>
      <sz val="20"/>
      <color theme="1"/>
      <name val="Calibri"/>
      <family val="2"/>
      <scheme val="minor"/>
    </font>
    <font>
      <sz val="11"/>
      <color rgb="FF000000"/>
      <name val="Calibri"/>
      <family val="2"/>
    </font>
    <font>
      <sz val="10"/>
      <color theme="1"/>
      <name val="Calibri"/>
      <family val="2"/>
    </font>
    <font>
      <sz val="11"/>
      <color theme="1"/>
      <name val="Calibri"/>
      <family val="2"/>
    </font>
    <font>
      <sz val="10"/>
      <color theme="1"/>
      <name val="Calibri"/>
      <family val="2"/>
      <scheme val="minor"/>
    </font>
    <font>
      <b/>
      <sz val="14"/>
      <color rgb="FF000000"/>
      <name val="Calibri"/>
      <family val="2"/>
    </font>
    <font>
      <b/>
      <sz val="10"/>
      <color rgb="FF444444"/>
      <name val="Calibri"/>
      <family val="2"/>
    </font>
    <font>
      <sz val="10"/>
      <color rgb="FF444444"/>
      <name val="Calibri"/>
      <family val="2"/>
    </font>
    <font>
      <b/>
      <sz val="11"/>
      <color theme="1"/>
      <name val="Calibri"/>
      <family val="2"/>
    </font>
    <font>
      <b/>
      <sz val="11"/>
      <color rgb="FF444444"/>
      <name val="Calibri"/>
      <family val="2"/>
    </font>
    <font>
      <sz val="11"/>
      <color theme="1"/>
      <name val="Calibri"/>
      <family val="2"/>
    </font>
    <font>
      <b/>
      <sz val="11"/>
      <color rgb="FF000000"/>
      <name val="Calibri"/>
      <family val="2"/>
    </font>
    <font>
      <sz val="11"/>
      <name val="Calibri"/>
      <family val="2"/>
    </font>
    <font>
      <b/>
      <sz val="14"/>
      <color theme="1"/>
      <name val="Calibri"/>
      <family val="2"/>
    </font>
    <font>
      <b/>
      <sz val="11"/>
      <color rgb="FFFF0000"/>
      <name val="Calibri"/>
      <family val="2"/>
    </font>
    <font>
      <sz val="8"/>
      <name val="Arial"/>
      <family val="2"/>
    </font>
    <font>
      <strike/>
      <sz val="11"/>
      <color theme="1"/>
      <name val="Calibri"/>
      <family val="2"/>
      <scheme val="minor"/>
    </font>
    <font>
      <sz val="11"/>
      <color rgb="FF000000"/>
      <name val="Calibri"/>
      <family val="2"/>
      <scheme val="minor"/>
    </font>
    <font>
      <sz val="11"/>
      <color rgb="FFFF0000"/>
      <name val="Calibri"/>
      <family val="2"/>
      <scheme val="minor"/>
    </font>
    <font>
      <b/>
      <sz val="11"/>
      <color rgb="FFFF0000"/>
      <name val="Calibri"/>
      <family val="2"/>
      <scheme val="minor"/>
    </font>
    <font>
      <b/>
      <sz val="11"/>
      <color theme="1"/>
      <name val="Calibri"/>
      <family val="2"/>
      <scheme val="minor"/>
    </font>
    <font>
      <b/>
      <sz val="11"/>
      <color rgb="FF000000"/>
      <name val="Calibri"/>
      <family val="2"/>
      <scheme val="minor"/>
    </font>
    <font>
      <b/>
      <sz val="11"/>
      <name val="Calibri"/>
      <family val="2"/>
    </font>
    <font>
      <sz val="11"/>
      <color rgb="FF000000"/>
      <name val="Aptos Narrow"/>
      <family val="2"/>
    </font>
    <font>
      <b/>
      <sz val="20"/>
      <color rgb="FF00B050"/>
      <name val="Calibri"/>
      <family val="2"/>
      <scheme val="minor"/>
    </font>
    <font>
      <i/>
      <sz val="11"/>
      <color theme="1"/>
      <name val="Calibri"/>
      <family val="2"/>
      <scheme val="minor"/>
    </font>
    <font>
      <b/>
      <sz val="10"/>
      <color theme="1"/>
      <name val="Arial"/>
      <family val="2"/>
    </font>
    <font>
      <b/>
      <sz val="10"/>
      <color theme="1"/>
      <name val="Calibri"/>
      <family val="2"/>
      <scheme val="minor"/>
    </font>
    <font>
      <sz val="11"/>
      <color rgb="FFFF0000"/>
      <name val="Calibri"/>
      <family val="2"/>
    </font>
    <font>
      <b/>
      <sz val="11"/>
      <color theme="1"/>
      <name val="Trebuchet MS"/>
      <family val="2"/>
    </font>
    <font>
      <sz val="11"/>
      <color rgb="FF000000"/>
      <name val="Calibri"/>
      <scheme val="minor"/>
    </font>
  </fonts>
  <fills count="31">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theme="0" tint="-0.249977111117893"/>
        <bgColor indexed="64"/>
      </patternFill>
    </fill>
    <fill>
      <patternFill patternType="solid">
        <fgColor rgb="FF000000"/>
        <bgColor indexed="64"/>
      </patternFill>
    </fill>
    <fill>
      <patternFill patternType="solid">
        <fgColor rgb="FFE2EFDA"/>
        <bgColor indexed="64"/>
      </patternFill>
    </fill>
    <fill>
      <patternFill patternType="solid">
        <fgColor theme="9"/>
        <bgColor indexed="64"/>
      </patternFill>
    </fill>
    <fill>
      <patternFill patternType="solid">
        <fgColor theme="0" tint="-0.49998474074526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EFC1F5"/>
        <bgColor indexed="64"/>
      </patternFill>
    </fill>
    <fill>
      <patternFill patternType="solid">
        <fgColor rgb="FFBFBFBF"/>
        <bgColor rgb="FF000000"/>
      </patternFill>
    </fill>
  </fills>
  <borders count="8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thin">
        <color rgb="FF000000"/>
      </left>
      <right/>
      <top/>
      <bottom/>
      <diagonal/>
    </border>
    <border>
      <left/>
      <right style="thin">
        <color rgb="FF000000"/>
      </right>
      <top/>
      <bottom/>
      <diagonal/>
    </border>
    <border>
      <left style="double">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thin">
        <color indexed="64"/>
      </left>
      <right/>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ouble">
        <color rgb="FF000000"/>
      </right>
      <top/>
      <bottom style="thin">
        <color rgb="FF000000"/>
      </bottom>
      <diagonal/>
    </border>
    <border>
      <left style="thin">
        <color rgb="FF000000"/>
      </left>
      <right style="thin">
        <color rgb="FF000000"/>
      </right>
      <top/>
      <bottom/>
      <diagonal/>
    </border>
    <border>
      <left style="thin">
        <color rgb="FF000000"/>
      </left>
      <right style="double">
        <color auto="1"/>
      </right>
      <top style="thin">
        <color auto="1"/>
      </top>
      <bottom style="thin">
        <color rgb="FF000000"/>
      </bottom>
      <diagonal/>
    </border>
    <border>
      <left style="double">
        <color auto="1"/>
      </left>
      <right style="double">
        <color auto="1"/>
      </right>
      <top style="thin">
        <color auto="1"/>
      </top>
      <bottom style="thin">
        <color rgb="FF000000"/>
      </bottom>
      <diagonal/>
    </border>
    <border>
      <left style="double">
        <color auto="1"/>
      </left>
      <right style="thin">
        <color auto="1"/>
      </right>
      <top style="thin">
        <color auto="1"/>
      </top>
      <bottom style="thin">
        <color rgb="FF000000"/>
      </bottom>
      <diagonal/>
    </border>
    <border>
      <left/>
      <right style="double">
        <color auto="1"/>
      </right>
      <top style="thin">
        <color rgb="FF000000"/>
      </top>
      <bottom/>
      <diagonal/>
    </border>
    <border>
      <left style="double">
        <color auto="1"/>
      </left>
      <right style="double">
        <color auto="1"/>
      </right>
      <top style="thin">
        <color rgb="FF000000"/>
      </top>
      <bottom/>
      <diagonal/>
    </border>
    <border>
      <left style="double">
        <color auto="1"/>
      </left>
      <right style="thin">
        <color auto="1"/>
      </right>
      <top style="thin">
        <color rgb="FF000000"/>
      </top>
      <bottom/>
      <diagonal/>
    </border>
    <border>
      <left/>
      <right style="double">
        <color auto="1"/>
      </right>
      <top/>
      <bottom/>
      <diagonal/>
    </border>
    <border>
      <left style="double">
        <color auto="1"/>
      </left>
      <right style="double">
        <color auto="1"/>
      </right>
      <top/>
      <bottom/>
      <diagonal/>
    </border>
    <border>
      <left/>
      <right style="double">
        <color auto="1"/>
      </right>
      <top/>
      <bottom style="thin">
        <color indexed="64"/>
      </bottom>
      <diagonal/>
    </border>
    <border>
      <left style="double">
        <color auto="1"/>
      </left>
      <right style="double">
        <color auto="1"/>
      </right>
      <top/>
      <bottom style="thin">
        <color indexed="64"/>
      </bottom>
      <diagonal/>
    </border>
    <border>
      <left style="medium">
        <color auto="1"/>
      </left>
      <right style="medium">
        <color auto="1"/>
      </right>
      <top style="thin">
        <color auto="1"/>
      </top>
      <bottom style="medium">
        <color auto="1"/>
      </bottom>
      <diagonal/>
    </border>
    <border>
      <left style="medium">
        <color rgb="FF000000"/>
      </left>
      <right style="medium">
        <color rgb="FF000000"/>
      </right>
      <top style="medium">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double">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double">
        <color rgb="FF000000"/>
      </right>
      <top style="thin">
        <color auto="1"/>
      </top>
      <bottom style="thin">
        <color auto="1"/>
      </bottom>
      <diagonal/>
    </border>
    <border>
      <left style="double">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double">
        <color rgb="FF000000"/>
      </left>
      <right/>
      <top style="thin">
        <color auto="1"/>
      </top>
      <bottom style="thin">
        <color auto="1"/>
      </bottom>
      <diagonal/>
    </border>
    <border>
      <left/>
      <right style="double">
        <color rgb="FF000000"/>
      </right>
      <top style="thin">
        <color rgb="FF000000"/>
      </top>
      <bottom/>
      <diagonal/>
    </border>
    <border>
      <left style="double">
        <color rgb="FF000000"/>
      </left>
      <right/>
      <top style="thin">
        <color rgb="FF000000"/>
      </top>
      <bottom/>
      <diagonal/>
    </border>
    <border>
      <left style="double">
        <color rgb="FF000000"/>
      </left>
      <right/>
      <top/>
      <bottom style="thin">
        <color auto="1"/>
      </bottom>
      <diagonal/>
    </border>
    <border>
      <left/>
      <right style="thin">
        <color rgb="FF000000"/>
      </right>
      <top/>
      <bottom style="thin">
        <color auto="1"/>
      </bottom>
      <diagonal/>
    </border>
    <border>
      <left style="double">
        <color rgb="FF000000"/>
      </left>
      <right/>
      <top/>
      <bottom/>
      <diagonal/>
    </border>
    <border>
      <left/>
      <right style="double">
        <color rgb="FF000000"/>
      </right>
      <top/>
      <bottom/>
      <diagonal/>
    </border>
    <border>
      <left/>
      <right style="thin">
        <color rgb="FF000000"/>
      </right>
      <top style="thin">
        <color auto="1"/>
      </top>
      <bottom style="thin">
        <color auto="1"/>
      </bottom>
      <diagonal/>
    </border>
    <border>
      <left/>
      <right style="double">
        <color rgb="FF000000"/>
      </right>
      <top style="thin">
        <color auto="1"/>
      </top>
      <bottom style="thin">
        <color auto="1"/>
      </bottom>
      <diagonal/>
    </border>
    <border>
      <left style="thin">
        <color rgb="FF000000"/>
      </left>
      <right style="double">
        <color rgb="FF000000"/>
      </right>
      <top style="thin">
        <color auto="1"/>
      </top>
      <bottom style="thin">
        <color rgb="FF000000"/>
      </bottom>
      <diagonal/>
    </border>
    <border>
      <left style="double">
        <color rgb="FF000000"/>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double">
        <color auto="1"/>
      </right>
      <top style="thin">
        <color indexed="64"/>
      </top>
      <bottom style="thin">
        <color auto="1"/>
      </bottom>
      <diagonal/>
    </border>
    <border>
      <left style="double">
        <color auto="1"/>
      </left>
      <right style="double">
        <color auto="1"/>
      </right>
      <top style="thin">
        <color indexed="64"/>
      </top>
      <bottom style="thin">
        <color indexed="64"/>
      </bottom>
      <diagonal/>
    </border>
    <border>
      <left style="double">
        <color auto="1"/>
      </left>
      <right style="thin">
        <color auto="1"/>
      </right>
      <top style="thin">
        <color auto="1"/>
      </top>
      <bottom style="thin">
        <color auto="1"/>
      </bottom>
      <diagonal/>
    </border>
  </borders>
  <cellStyleXfs count="68">
    <xf numFmtId="0" fontId="0" fillId="0" borderId="0"/>
    <xf numFmtId="0" fontId="6" fillId="0" borderId="0"/>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7" fillId="8" borderId="0" applyNumberFormat="0" applyBorder="0" applyAlignment="0" applyProtection="0">
      <alignment vertical="center"/>
    </xf>
    <xf numFmtId="0" fontId="7" fillId="4" borderId="0" applyNumberFormat="0" applyBorder="0" applyAlignment="0" applyProtection="0">
      <alignment vertical="center"/>
    </xf>
    <xf numFmtId="0" fontId="7" fillId="7" borderId="0" applyNumberFormat="0" applyBorder="0" applyAlignment="0" applyProtection="0">
      <alignment vertical="center"/>
    </xf>
    <xf numFmtId="0" fontId="7" fillId="10" borderId="0" applyNumberFormat="0" applyBorder="0" applyAlignment="0" applyProtection="0">
      <alignment vertical="center"/>
    </xf>
    <xf numFmtId="0" fontId="7" fillId="2" borderId="0" applyNumberFormat="0" applyBorder="0" applyAlignment="0" applyProtection="0">
      <alignment vertical="center"/>
    </xf>
    <xf numFmtId="0" fontId="7" fillId="4" borderId="0" applyNumberFormat="0" applyBorder="0" applyAlignment="0" applyProtection="0">
      <alignment vertical="center"/>
    </xf>
    <xf numFmtId="0" fontId="7" fillId="8" borderId="0" applyNumberFormat="0" applyBorder="0" applyAlignment="0" applyProtection="0">
      <alignment vertical="center"/>
    </xf>
    <xf numFmtId="0" fontId="8" fillId="4"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0" fontId="8" fillId="15"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6"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9" fillId="0" borderId="0" applyNumberFormat="0" applyFill="0" applyBorder="0" applyAlignment="0" applyProtection="0">
      <alignment vertical="center"/>
    </xf>
    <xf numFmtId="0" fontId="10" fillId="14" borderId="2" applyNumberFormat="0" applyAlignment="0" applyProtection="0">
      <alignment vertical="center"/>
    </xf>
    <xf numFmtId="0" fontId="11" fillId="10" borderId="0" applyNumberFormat="0" applyBorder="0" applyAlignment="0" applyProtection="0">
      <alignment vertical="center"/>
    </xf>
    <xf numFmtId="0" fontId="12" fillId="8" borderId="3" applyNumberFormat="0" applyFont="0" applyAlignment="0" applyProtection="0">
      <alignment vertical="center"/>
    </xf>
    <xf numFmtId="0" fontId="13" fillId="0" borderId="5" applyNumberFormat="0" applyFill="0" applyAlignment="0" applyProtection="0">
      <alignment vertical="center"/>
    </xf>
    <xf numFmtId="0" fontId="14" fillId="10" borderId="1" applyNumberFormat="0" applyAlignment="0" applyProtection="0">
      <alignment vertical="center"/>
    </xf>
    <xf numFmtId="0" fontId="15" fillId="17" borderId="4" applyNumberFormat="0" applyAlignment="0" applyProtection="0">
      <alignment vertical="center"/>
    </xf>
    <xf numFmtId="0" fontId="16" fillId="3" borderId="0" applyNumberFormat="0" applyBorder="0" applyAlignment="0" applyProtection="0">
      <alignment vertical="center"/>
    </xf>
    <xf numFmtId="165" fontId="12" fillId="0" borderId="0" applyFont="0" applyFill="0" applyBorder="0" applyAlignment="0" applyProtection="0"/>
    <xf numFmtId="0" fontId="12" fillId="0" borderId="0"/>
    <xf numFmtId="0" fontId="17" fillId="4"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17" borderId="1" applyNumberFormat="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9" applyNumberFormat="0" applyFill="0" applyAlignment="0" applyProtection="0">
      <alignment vertical="center"/>
    </xf>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8" borderId="3" applyNumberFormat="0" applyFont="0" applyAlignment="0" applyProtection="0">
      <alignment vertical="center"/>
    </xf>
    <xf numFmtId="0" fontId="5" fillId="0" borderId="0"/>
    <xf numFmtId="0" fontId="4" fillId="0" borderId="0"/>
    <xf numFmtId="0" fontId="2" fillId="0" borderId="0"/>
    <xf numFmtId="0" fontId="2" fillId="0" borderId="0"/>
  </cellStyleXfs>
  <cellXfs count="284">
    <xf numFmtId="0" fontId="0" fillId="0" borderId="0" xfId="0"/>
    <xf numFmtId="0" fontId="31" fillId="0" borderId="0" xfId="65" applyFont="1" applyAlignment="1">
      <alignment vertical="top"/>
    </xf>
    <xf numFmtId="0" fontId="29" fillId="0" borderId="0" xfId="65" applyFont="1" applyAlignment="1">
      <alignment vertical="top"/>
    </xf>
    <xf numFmtId="0" fontId="30" fillId="0" borderId="0" xfId="65" applyFont="1" applyAlignment="1">
      <alignment vertical="top"/>
    </xf>
    <xf numFmtId="0" fontId="37" fillId="0" borderId="0" xfId="65" applyFont="1" applyAlignment="1">
      <alignment vertical="top"/>
    </xf>
    <xf numFmtId="0" fontId="38" fillId="0" borderId="11" xfId="0" applyFont="1" applyBorder="1" applyAlignment="1">
      <alignment horizontal="left" vertical="top"/>
    </xf>
    <xf numFmtId="0" fontId="4" fillId="0" borderId="10" xfId="65" applyBorder="1" applyAlignment="1">
      <alignment horizontal="left" vertical="top"/>
    </xf>
    <xf numFmtId="0" fontId="34" fillId="0" borderId="0" xfId="65" applyFont="1" applyAlignment="1">
      <alignment horizontal="center" vertical="top" wrapText="1"/>
    </xf>
    <xf numFmtId="0" fontId="32" fillId="0" borderId="0" xfId="64" applyFont="1" applyAlignment="1">
      <alignment vertical="top" wrapText="1"/>
    </xf>
    <xf numFmtId="0" fontId="41" fillId="0" borderId="0" xfId="65"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45" fillId="0" borderId="0" xfId="0" applyFont="1" applyAlignment="1">
      <alignment vertical="top"/>
    </xf>
    <xf numFmtId="0" fontId="47" fillId="0" borderId="0" xfId="0" applyFont="1" applyAlignment="1">
      <alignment horizontal="center" vertical="top"/>
    </xf>
    <xf numFmtId="0" fontId="3" fillId="0" borderId="0" xfId="0" applyFont="1" applyAlignment="1">
      <alignment horizontal="center" vertical="top"/>
    </xf>
    <xf numFmtId="0" fontId="46" fillId="0" borderId="0" xfId="0" applyFont="1" applyAlignment="1">
      <alignment vertical="top" wrapText="1"/>
    </xf>
    <xf numFmtId="0" fontId="24" fillId="0" borderId="10" xfId="65" applyFont="1" applyBorder="1" applyAlignment="1">
      <alignment horizontal="left" vertical="top"/>
    </xf>
    <xf numFmtId="0" fontId="46" fillId="0" borderId="0" xfId="0" applyFont="1" applyAlignment="1">
      <alignment vertical="top"/>
    </xf>
    <xf numFmtId="0" fontId="0" fillId="0" borderId="0" xfId="0" applyAlignment="1">
      <alignment horizontal="left" vertical="top"/>
    </xf>
    <xf numFmtId="0" fontId="28" fillId="0" borderId="17" xfId="0" applyFont="1" applyBorder="1" applyAlignment="1">
      <alignment horizontal="left" vertical="top" wrapText="1"/>
    </xf>
    <xf numFmtId="0" fontId="28" fillId="0" borderId="18" xfId="0" applyFont="1" applyBorder="1" applyAlignment="1">
      <alignment horizontal="left" vertical="top" wrapText="1"/>
    </xf>
    <xf numFmtId="0" fontId="28" fillId="24" borderId="12" xfId="0" applyFont="1" applyFill="1" applyBorder="1" applyAlignment="1">
      <alignment vertical="top" wrapText="1"/>
    </xf>
    <xf numFmtId="0" fontId="28" fillId="0" borderId="20" xfId="0" applyFont="1" applyBorder="1" applyAlignment="1">
      <alignment vertical="top" wrapText="1"/>
    </xf>
    <xf numFmtId="0" fontId="35" fillId="27" borderId="12" xfId="64" applyFont="1" applyFill="1" applyBorder="1" applyAlignment="1">
      <alignment horizontal="left" vertical="top"/>
    </xf>
    <xf numFmtId="1" fontId="0" fillId="0" borderId="0" xfId="0" applyNumberFormat="1" applyAlignment="1">
      <alignment horizontal="left" vertical="top"/>
    </xf>
    <xf numFmtId="0" fontId="35" fillId="28" borderId="10" xfId="64" applyFont="1" applyFill="1" applyBorder="1" applyAlignment="1">
      <alignment vertical="top" wrapText="1"/>
    </xf>
    <xf numFmtId="0" fontId="35" fillId="28" borderId="11" xfId="64" applyFont="1" applyFill="1" applyBorder="1" applyAlignment="1">
      <alignment vertical="top"/>
    </xf>
    <xf numFmtId="0" fontId="38" fillId="28" borderId="11" xfId="0" applyFont="1" applyFill="1" applyBorder="1" applyAlignment="1">
      <alignment horizontal="left" vertical="top"/>
    </xf>
    <xf numFmtId="0" fontId="24" fillId="28" borderId="12" xfId="65" applyFont="1" applyFill="1" applyBorder="1" applyAlignment="1">
      <alignment vertical="top"/>
    </xf>
    <xf numFmtId="0" fontId="28" fillId="0" borderId="12" xfId="0" applyFont="1" applyBorder="1" applyAlignment="1">
      <alignment vertical="top" wrapText="1"/>
    </xf>
    <xf numFmtId="0" fontId="38" fillId="28" borderId="20" xfId="0" applyFont="1" applyFill="1" applyBorder="1" applyAlignment="1">
      <alignment vertical="top"/>
    </xf>
    <xf numFmtId="0" fontId="4" fillId="24" borderId="12" xfId="65" applyFill="1" applyBorder="1" applyAlignment="1">
      <alignment vertical="top"/>
    </xf>
    <xf numFmtId="0" fontId="30" fillId="0" borderId="12" xfId="65" applyFont="1" applyBorder="1" applyAlignment="1">
      <alignment vertical="center" wrapText="1"/>
    </xf>
    <xf numFmtId="0" fontId="39" fillId="0" borderId="20" xfId="65" applyFont="1" applyBorder="1" applyAlignment="1">
      <alignment horizontal="left" vertical="center" wrapText="1"/>
    </xf>
    <xf numFmtId="0" fontId="30" fillId="0" borderId="12" xfId="65" applyFont="1" applyBorder="1" applyAlignment="1">
      <alignment vertical="center"/>
    </xf>
    <xf numFmtId="0" fontId="30" fillId="0" borderId="20" xfId="65" applyFont="1" applyBorder="1" applyAlignment="1">
      <alignment vertical="center"/>
    </xf>
    <xf numFmtId="0" fontId="35" fillId="28" borderId="14" xfId="65" applyFont="1" applyFill="1" applyBorder="1" applyAlignment="1">
      <alignment vertical="top"/>
    </xf>
    <xf numFmtId="0" fontId="52" fillId="24" borderId="12" xfId="65" applyFont="1" applyFill="1" applyBorder="1" applyAlignment="1">
      <alignment vertical="top"/>
    </xf>
    <xf numFmtId="0" fontId="38" fillId="0" borderId="0" xfId="64" applyFont="1" applyAlignment="1">
      <alignment vertical="top" wrapText="1"/>
    </xf>
    <xf numFmtId="0" fontId="28" fillId="0" borderId="0" xfId="64" applyFont="1" applyAlignment="1">
      <alignment horizontal="left" vertical="top" wrapText="1"/>
    </xf>
    <xf numFmtId="0" fontId="33" fillId="0" borderId="0" xfId="65" applyFont="1" applyAlignment="1">
      <alignment vertical="top" wrapText="1"/>
    </xf>
    <xf numFmtId="0" fontId="29" fillId="0" borderId="0" xfId="65" applyFont="1" applyAlignment="1">
      <alignment vertical="top" wrapText="1"/>
    </xf>
    <xf numFmtId="0" fontId="30" fillId="0" borderId="0" xfId="64" applyFont="1" applyAlignment="1">
      <alignment horizontal="left" vertical="top" wrapText="1"/>
    </xf>
    <xf numFmtId="0" fontId="35" fillId="0" borderId="0" xfId="64" applyFont="1" applyAlignment="1">
      <alignment vertical="top" wrapText="1"/>
    </xf>
    <xf numFmtId="0" fontId="5" fillId="0" borderId="0" xfId="64"/>
    <xf numFmtId="0" fontId="5" fillId="0" borderId="0" xfId="64" applyAlignment="1">
      <alignment horizontal="center"/>
    </xf>
    <xf numFmtId="0" fontId="5" fillId="0" borderId="0" xfId="64" applyAlignment="1">
      <alignment wrapText="1"/>
    </xf>
    <xf numFmtId="0" fontId="24" fillId="0" borderId="0" xfId="64" applyFont="1"/>
    <xf numFmtId="0" fontId="5" fillId="0" borderId="0" xfId="64" applyAlignment="1">
      <alignment horizontal="left" vertical="top"/>
    </xf>
    <xf numFmtId="0" fontId="24" fillId="28" borderId="10" xfId="65" applyFont="1" applyFill="1" applyBorder="1" applyAlignment="1">
      <alignment horizontal="left" vertical="top"/>
    </xf>
    <xf numFmtId="0" fontId="28" fillId="0" borderId="20" xfId="0" applyFont="1" applyBorder="1" applyAlignment="1">
      <alignment vertical="top"/>
    </xf>
    <xf numFmtId="0" fontId="38" fillId="28" borderId="10" xfId="0" applyFont="1" applyFill="1" applyBorder="1" applyAlignment="1">
      <alignment horizontal="left" vertical="top"/>
    </xf>
    <xf numFmtId="0" fontId="28" fillId="24" borderId="20" xfId="0" applyFont="1" applyFill="1" applyBorder="1" applyAlignment="1">
      <alignment horizontal="left" vertical="top" wrapText="1"/>
    </xf>
    <xf numFmtId="0" fontId="0" fillId="25" borderId="24" xfId="0" applyFill="1" applyBorder="1" applyAlignment="1">
      <alignment horizontal="left" vertical="top"/>
    </xf>
    <xf numFmtId="0" fontId="35" fillId="0" borderId="37" xfId="64" applyFont="1" applyBorder="1" applyAlignment="1">
      <alignment vertical="top" wrapText="1"/>
    </xf>
    <xf numFmtId="0" fontId="35" fillId="0" borderId="38" xfId="64" applyFont="1" applyBorder="1" applyAlignment="1">
      <alignment vertical="top" wrapText="1"/>
    </xf>
    <xf numFmtId="0" fontId="35" fillId="0" borderId="39" xfId="64" applyFont="1" applyBorder="1" applyAlignment="1">
      <alignment vertical="top" wrapText="1"/>
    </xf>
    <xf numFmtId="0" fontId="0" fillId="25" borderId="40" xfId="0" applyFill="1" applyBorder="1" applyAlignment="1">
      <alignment horizontal="left" vertical="top"/>
    </xf>
    <xf numFmtId="1" fontId="0" fillId="25" borderId="41" xfId="0" applyNumberFormat="1" applyFill="1" applyBorder="1" applyAlignment="1">
      <alignment horizontal="left" vertical="top"/>
    </xf>
    <xf numFmtId="0" fontId="0" fillId="25" borderId="41" xfId="0" applyFill="1" applyBorder="1" applyAlignment="1">
      <alignment horizontal="left" vertical="top"/>
    </xf>
    <xf numFmtId="1" fontId="0" fillId="25" borderId="30" xfId="0" applyNumberFormat="1" applyFill="1" applyBorder="1" applyAlignment="1">
      <alignment horizontal="left" vertical="top"/>
    </xf>
    <xf numFmtId="0" fontId="0" fillId="0" borderId="44" xfId="0" applyBorder="1" applyAlignment="1">
      <alignment horizontal="left" vertical="top"/>
    </xf>
    <xf numFmtId="0" fontId="0" fillId="28" borderId="23" xfId="0" applyFill="1" applyBorder="1" applyAlignment="1">
      <alignment horizontal="left" vertical="top"/>
    </xf>
    <xf numFmtId="0" fontId="2" fillId="0" borderId="0" xfId="66" applyAlignment="1">
      <alignment vertical="top"/>
    </xf>
    <xf numFmtId="0" fontId="2" fillId="0" borderId="0" xfId="66" applyAlignment="1">
      <alignment horizontal="center" vertical="center" wrapText="1"/>
    </xf>
    <xf numFmtId="0" fontId="30" fillId="0" borderId="0" xfId="66" applyFont="1" applyAlignment="1">
      <alignment vertical="top"/>
    </xf>
    <xf numFmtId="0" fontId="35" fillId="0" borderId="0" xfId="66" applyFont="1" applyAlignment="1">
      <alignment vertical="top" wrapText="1"/>
    </xf>
    <xf numFmtId="0" fontId="49" fillId="0" borderId="45" xfId="66" applyFont="1" applyBorder="1" applyAlignment="1">
      <alignment horizontal="left" vertical="top" wrapText="1"/>
    </xf>
    <xf numFmtId="0" fontId="35" fillId="0" borderId="14" xfId="66" applyFont="1" applyBorder="1" applyAlignment="1">
      <alignment vertical="top" wrapText="1"/>
    </xf>
    <xf numFmtId="0" fontId="35" fillId="0" borderId="46" xfId="66" applyFont="1" applyBorder="1" applyAlignment="1">
      <alignment vertical="top" wrapText="1"/>
    </xf>
    <xf numFmtId="0" fontId="35" fillId="0" borderId="47" xfId="66" applyFont="1" applyBorder="1" applyAlignment="1">
      <alignment vertical="top" wrapText="1"/>
    </xf>
    <xf numFmtId="0" fontId="49" fillId="26" borderId="48" xfId="66" applyFont="1" applyFill="1" applyBorder="1" applyAlignment="1">
      <alignment horizontal="center" vertical="center" wrapText="1"/>
    </xf>
    <xf numFmtId="0" fontId="2" fillId="0" borderId="0" xfId="66" applyAlignment="1">
      <alignment vertical="top" wrapText="1"/>
    </xf>
    <xf numFmtId="0" fontId="35" fillId="28" borderId="12" xfId="64" applyFont="1" applyFill="1" applyBorder="1" applyAlignment="1">
      <alignment vertical="top" wrapText="1"/>
    </xf>
    <xf numFmtId="0" fontId="35" fillId="0" borderId="10" xfId="66" applyFont="1" applyBorder="1" applyAlignment="1">
      <alignment vertical="top" wrapText="1"/>
    </xf>
    <xf numFmtId="0" fontId="35" fillId="0" borderId="12" xfId="66" applyFont="1" applyBorder="1" applyAlignment="1">
      <alignment vertical="top" wrapText="1"/>
    </xf>
    <xf numFmtId="0" fontId="35" fillId="0" borderId="49" xfId="66" applyFont="1" applyBorder="1" applyAlignment="1">
      <alignment vertical="top" wrapText="1"/>
    </xf>
    <xf numFmtId="0" fontId="35" fillId="0" borderId="52" xfId="66" applyFont="1" applyBorder="1" applyAlignment="1">
      <alignment vertical="top" wrapText="1"/>
    </xf>
    <xf numFmtId="0" fontId="35" fillId="28" borderId="10" xfId="64" applyFont="1" applyFill="1" applyBorder="1" applyAlignment="1">
      <alignment vertical="top"/>
    </xf>
    <xf numFmtId="0" fontId="28" fillId="0" borderId="10" xfId="0" applyFont="1" applyBorder="1" applyAlignment="1">
      <alignment horizontal="left" vertical="top"/>
    </xf>
    <xf numFmtId="0" fontId="38" fillId="28" borderId="12" xfId="0" applyFont="1" applyFill="1" applyBorder="1" applyAlignment="1">
      <alignment vertical="top"/>
    </xf>
    <xf numFmtId="0" fontId="39" fillId="0" borderId="12" xfId="65" applyFont="1" applyBorder="1" applyAlignment="1">
      <alignment horizontal="left" vertical="center" wrapText="1"/>
    </xf>
    <xf numFmtId="0" fontId="2" fillId="28" borderId="48" xfId="66" applyFill="1" applyBorder="1" applyAlignment="1">
      <alignment horizontal="center" vertical="center" wrapText="1"/>
    </xf>
    <xf numFmtId="0" fontId="2" fillId="0" borderId="48" xfId="66" applyBorder="1" applyAlignment="1">
      <alignment horizontal="center" vertical="center" wrapText="1"/>
    </xf>
    <xf numFmtId="0" fontId="2" fillId="25" borderId="48" xfId="66" applyFill="1" applyBorder="1" applyAlignment="1">
      <alignment horizontal="center" vertical="center" wrapText="1"/>
    </xf>
    <xf numFmtId="0" fontId="2" fillId="0" borderId="54" xfId="66" applyBorder="1" applyAlignment="1">
      <alignment horizontal="center" vertical="center" wrapText="1"/>
    </xf>
    <xf numFmtId="0" fontId="4" fillId="0" borderId="16" xfId="65" applyBorder="1" applyAlignment="1">
      <alignment horizontal="center" vertical="top"/>
    </xf>
    <xf numFmtId="0" fontId="4" fillId="25" borderId="0" xfId="65" applyFill="1" applyAlignment="1">
      <alignment horizontal="center" vertical="top"/>
    </xf>
    <xf numFmtId="0" fontId="4" fillId="0" borderId="14" xfId="65" applyBorder="1" applyAlignment="1">
      <alignment horizontal="center" vertical="top"/>
    </xf>
    <xf numFmtId="0" fontId="49" fillId="25" borderId="59" xfId="66" applyFont="1" applyFill="1" applyBorder="1" applyAlignment="1">
      <alignment horizontal="center" vertical="center" wrapText="1"/>
    </xf>
    <xf numFmtId="0" fontId="49" fillId="25" borderId="65" xfId="66" applyFont="1" applyFill="1" applyBorder="1" applyAlignment="1">
      <alignment horizontal="center" vertical="center" wrapText="1"/>
    </xf>
    <xf numFmtId="0" fontId="2" fillId="25" borderId="60" xfId="66" applyFill="1" applyBorder="1" applyAlignment="1">
      <alignment vertical="top"/>
    </xf>
    <xf numFmtId="0" fontId="2" fillId="25" borderId="32" xfId="66" applyFill="1" applyBorder="1" applyAlignment="1">
      <alignment vertical="top"/>
    </xf>
    <xf numFmtId="0" fontId="30" fillId="25" borderId="66" xfId="66" applyFont="1" applyFill="1" applyBorder="1" applyAlignment="1">
      <alignment vertical="top"/>
    </xf>
    <xf numFmtId="0" fontId="30" fillId="25" borderId="16" xfId="66" applyFont="1" applyFill="1" applyBorder="1" applyAlignment="1">
      <alignment vertical="top"/>
    </xf>
    <xf numFmtId="0" fontId="2" fillId="25" borderId="67" xfId="66" applyFill="1" applyBorder="1" applyAlignment="1">
      <alignment vertical="top"/>
    </xf>
    <xf numFmtId="0" fontId="2" fillId="25" borderId="68" xfId="66" applyFill="1" applyBorder="1" applyAlignment="1">
      <alignment vertical="top"/>
    </xf>
    <xf numFmtId="0" fontId="35" fillId="28" borderId="47" xfId="65" applyFont="1" applyFill="1" applyBorder="1" applyAlignment="1">
      <alignment vertical="top"/>
    </xf>
    <xf numFmtId="0" fontId="4" fillId="0" borderId="27" xfId="65" applyBorder="1" applyAlignment="1">
      <alignment horizontal="center" vertical="top"/>
    </xf>
    <xf numFmtId="0" fontId="4" fillId="0" borderId="55" xfId="65" applyBorder="1" applyAlignment="1">
      <alignment horizontal="center" vertical="top"/>
    </xf>
    <xf numFmtId="0" fontId="4" fillId="25" borderId="69" xfId="65" applyFill="1" applyBorder="1" applyAlignment="1">
      <alignment horizontal="center" vertical="top"/>
    </xf>
    <xf numFmtId="0" fontId="4" fillId="0" borderId="57" xfId="65" applyBorder="1" applyAlignment="1">
      <alignment horizontal="center" vertical="top"/>
    </xf>
    <xf numFmtId="0" fontId="4" fillId="0" borderId="47" xfId="65" applyBorder="1" applyAlignment="1">
      <alignment horizontal="center" vertical="top"/>
    </xf>
    <xf numFmtId="0" fontId="36" fillId="0" borderId="47" xfId="65" applyFont="1" applyBorder="1" applyAlignment="1">
      <alignment horizontal="center" vertical="top" wrapText="1"/>
    </xf>
    <xf numFmtId="0" fontId="35" fillId="28" borderId="46" xfId="64" applyFont="1" applyFill="1" applyBorder="1" applyAlignment="1">
      <alignment vertical="top" wrapText="1"/>
    </xf>
    <xf numFmtId="0" fontId="35" fillId="28" borderId="46" xfId="65" applyFont="1" applyFill="1" applyBorder="1" applyAlignment="1">
      <alignment vertical="top" wrapText="1"/>
    </xf>
    <xf numFmtId="0" fontId="35" fillId="28" borderId="10" xfId="65" applyFont="1" applyFill="1" applyBorder="1" applyAlignment="1">
      <alignment vertical="top" wrapText="1"/>
    </xf>
    <xf numFmtId="0" fontId="4" fillId="25" borderId="0" xfId="65" applyFill="1" applyAlignment="1">
      <alignment horizontal="left" vertical="top" wrapText="1"/>
    </xf>
    <xf numFmtId="0" fontId="4" fillId="0" borderId="25" xfId="65" applyBorder="1" applyAlignment="1">
      <alignment horizontal="left" vertical="top" wrapText="1"/>
    </xf>
    <xf numFmtId="0" fontId="4" fillId="0" borderId="17" xfId="65" applyBorder="1" applyAlignment="1">
      <alignment horizontal="left" vertical="top" wrapText="1"/>
    </xf>
    <xf numFmtId="0" fontId="4" fillId="0" borderId="12" xfId="65" applyBorder="1" applyAlignment="1">
      <alignment horizontal="left" vertical="top" wrapText="1"/>
    </xf>
    <xf numFmtId="0" fontId="4" fillId="0" borderId="28" xfId="65" applyBorder="1" applyAlignment="1">
      <alignment horizontal="left" vertical="top" wrapText="1"/>
    </xf>
    <xf numFmtId="0" fontId="4" fillId="25" borderId="70" xfId="65" applyFill="1" applyBorder="1" applyAlignment="1">
      <alignment horizontal="left" vertical="top" wrapText="1"/>
    </xf>
    <xf numFmtId="0" fontId="4" fillId="0" borderId="56" xfId="65" applyBorder="1" applyAlignment="1">
      <alignment horizontal="left" vertical="top" wrapText="1"/>
    </xf>
    <xf numFmtId="0" fontId="4" fillId="0" borderId="58" xfId="65" applyBorder="1" applyAlignment="1">
      <alignment horizontal="left" vertical="top" wrapText="1"/>
    </xf>
    <xf numFmtId="0" fontId="4" fillId="0" borderId="46" xfId="65" applyBorder="1" applyAlignment="1">
      <alignment horizontal="left" vertical="top" wrapText="1"/>
    </xf>
    <xf numFmtId="0" fontId="4" fillId="0" borderId="18" xfId="65" applyBorder="1" applyAlignment="1">
      <alignment horizontal="left" vertical="top" wrapText="1"/>
    </xf>
    <xf numFmtId="0" fontId="4" fillId="0" borderId="15" xfId="65" applyBorder="1" applyAlignment="1">
      <alignment horizontal="left" vertical="top" wrapText="1"/>
    </xf>
    <xf numFmtId="0" fontId="4" fillId="25" borderId="26" xfId="65" applyFill="1" applyBorder="1" applyAlignment="1">
      <alignment horizontal="left" vertical="top" wrapText="1"/>
    </xf>
    <xf numFmtId="0" fontId="4" fillId="0" borderId="33" xfId="65" applyBorder="1" applyAlignment="1">
      <alignment horizontal="left" vertical="top" wrapText="1"/>
    </xf>
    <xf numFmtId="0" fontId="4" fillId="0" borderId="11" xfId="65" applyBorder="1" applyAlignment="1">
      <alignment horizontal="left" vertical="top" wrapText="1"/>
    </xf>
    <xf numFmtId="0" fontId="4" fillId="0" borderId="10" xfId="65" applyBorder="1" applyAlignment="1">
      <alignment horizontal="left" vertical="top" wrapText="1"/>
    </xf>
    <xf numFmtId="1" fontId="0" fillId="0" borderId="41" xfId="0" applyNumberFormat="1" applyBorder="1" applyAlignment="1">
      <alignment horizontal="left" vertical="top"/>
    </xf>
    <xf numFmtId="1" fontId="0" fillId="25" borderId="43" xfId="0" applyNumberFormat="1" applyFill="1" applyBorder="1" applyAlignment="1">
      <alignment horizontal="left" vertical="top"/>
    </xf>
    <xf numFmtId="0" fontId="39" fillId="0" borderId="27" xfId="0" applyFont="1" applyBorder="1" applyAlignment="1">
      <alignment horizontal="center" vertical="top"/>
    </xf>
    <xf numFmtId="0" fontId="39" fillId="0" borderId="28" xfId="65" applyFont="1" applyBorder="1" applyAlignment="1">
      <alignment horizontal="left" vertical="top" wrapText="1"/>
    </xf>
    <xf numFmtId="0" fontId="39" fillId="0" borderId="15" xfId="65" applyFont="1" applyBorder="1" applyAlignment="1">
      <alignment horizontal="left" vertical="top" wrapText="1"/>
    </xf>
    <xf numFmtId="0" fontId="39" fillId="25" borderId="69" xfId="0" applyFont="1" applyFill="1" applyBorder="1" applyAlignment="1">
      <alignment horizontal="center" vertical="top"/>
    </xf>
    <xf numFmtId="0" fontId="39" fillId="25" borderId="70" xfId="65" applyFont="1" applyFill="1" applyBorder="1" applyAlignment="1">
      <alignment horizontal="left" vertical="top" wrapText="1"/>
    </xf>
    <xf numFmtId="0" fontId="39" fillId="25" borderId="26" xfId="65" applyFont="1" applyFill="1" applyBorder="1" applyAlignment="1">
      <alignment horizontal="left" vertical="top" wrapText="1"/>
    </xf>
    <xf numFmtId="0" fontId="39" fillId="0" borderId="57" xfId="0" applyFont="1" applyBorder="1" applyAlignment="1">
      <alignment horizontal="center" vertical="top"/>
    </xf>
    <xf numFmtId="0" fontId="39" fillId="0" borderId="58" xfId="65" applyFont="1" applyBorder="1" applyAlignment="1">
      <alignment horizontal="left" vertical="top" wrapText="1"/>
    </xf>
    <xf numFmtId="0" fontId="39" fillId="0" borderId="11" xfId="65" applyFont="1" applyBorder="1" applyAlignment="1">
      <alignment horizontal="left" vertical="top" wrapText="1"/>
    </xf>
    <xf numFmtId="0" fontId="39" fillId="0" borderId="46" xfId="65" applyFont="1" applyBorder="1" applyAlignment="1">
      <alignment horizontal="left" vertical="top" wrapText="1"/>
    </xf>
    <xf numFmtId="0" fontId="39" fillId="0" borderId="10" xfId="65" applyFont="1" applyBorder="1" applyAlignment="1">
      <alignment horizontal="left" vertical="top" wrapText="1"/>
    </xf>
    <xf numFmtId="0" fontId="39" fillId="0" borderId="47" xfId="0" applyFont="1" applyBorder="1" applyAlignment="1">
      <alignment horizontal="center" vertical="top"/>
    </xf>
    <xf numFmtId="1" fontId="0" fillId="0" borderId="40" xfId="0" applyNumberFormat="1" applyBorder="1" applyAlignment="1">
      <alignment horizontal="left" vertical="top"/>
    </xf>
    <xf numFmtId="1" fontId="0" fillId="25" borderId="40" xfId="0" applyNumberFormat="1" applyFill="1" applyBorder="1" applyAlignment="1">
      <alignment horizontal="left" vertical="top"/>
    </xf>
    <xf numFmtId="1" fontId="0" fillId="25" borderId="42" xfId="0" applyNumberFormat="1" applyFill="1" applyBorder="1" applyAlignment="1">
      <alignment horizontal="left" vertical="top"/>
    </xf>
    <xf numFmtId="1" fontId="2" fillId="0" borderId="50" xfId="66" applyNumberFormat="1" applyBorder="1" applyAlignment="1">
      <alignment horizontal="center" vertical="top"/>
    </xf>
    <xf numFmtId="1" fontId="2" fillId="0" borderId="14" xfId="66" applyNumberFormat="1" applyBorder="1" applyAlignment="1">
      <alignment horizontal="center" vertical="top"/>
    </xf>
    <xf numFmtId="1" fontId="2" fillId="0" borderId="62" xfId="66" applyNumberFormat="1" applyBorder="1" applyAlignment="1">
      <alignment horizontal="center" vertical="top"/>
    </xf>
    <xf numFmtId="1" fontId="2" fillId="25" borderId="51" xfId="66" applyNumberFormat="1" applyFill="1" applyBorder="1" applyAlignment="1">
      <alignment horizontal="center" vertical="top"/>
    </xf>
    <xf numFmtId="1" fontId="2" fillId="25" borderId="64" xfId="66" applyNumberFormat="1" applyFill="1" applyBorder="1" applyAlignment="1">
      <alignment horizontal="center" vertical="top"/>
    </xf>
    <xf numFmtId="1" fontId="2" fillId="25" borderId="21" xfId="66" applyNumberFormat="1" applyFill="1" applyBorder="1" applyAlignment="1">
      <alignment horizontal="center" vertical="top"/>
    </xf>
    <xf numFmtId="1" fontId="24" fillId="0" borderId="0" xfId="66" applyNumberFormat="1" applyFont="1" applyAlignment="1">
      <alignment horizontal="center" vertical="top" wrapText="1"/>
    </xf>
    <xf numFmtId="1" fontId="2" fillId="0" borderId="0" xfId="66" applyNumberFormat="1" applyAlignment="1">
      <alignment horizontal="center" vertical="top"/>
    </xf>
    <xf numFmtId="0" fontId="2" fillId="0" borderId="0" xfId="66" applyAlignment="1">
      <alignment horizontal="center" vertical="top"/>
    </xf>
    <xf numFmtId="1" fontId="53" fillId="0" borderId="0" xfId="0" applyNumberFormat="1" applyFont="1" applyAlignment="1">
      <alignment horizontal="left" vertical="top"/>
    </xf>
    <xf numFmtId="0" fontId="24" fillId="0" borderId="22" xfId="0" applyFont="1" applyBorder="1" applyAlignment="1">
      <alignment horizontal="left" vertical="top" wrapText="1"/>
    </xf>
    <xf numFmtId="0" fontId="28" fillId="24" borderId="17" xfId="0" applyFont="1" applyFill="1" applyBorder="1" applyAlignment="1">
      <alignment horizontal="left" vertical="top" wrapText="1"/>
    </xf>
    <xf numFmtId="0" fontId="35" fillId="23" borderId="12" xfId="64" applyFont="1" applyFill="1" applyBorder="1" applyAlignment="1">
      <alignment vertical="top"/>
    </xf>
    <xf numFmtId="0" fontId="55" fillId="0" borderId="0" xfId="65" applyFont="1" applyAlignment="1">
      <alignment vertical="top"/>
    </xf>
    <xf numFmtId="0" fontId="25" fillId="0" borderId="0" xfId="60" applyFont="1" applyAlignment="1">
      <alignment vertical="top" wrapText="1"/>
    </xf>
    <xf numFmtId="0" fontId="24" fillId="18" borderId="10" xfId="60" applyFont="1" applyFill="1" applyBorder="1" applyAlignment="1">
      <alignment horizontal="center" vertical="center" wrapText="1"/>
    </xf>
    <xf numFmtId="0" fontId="26" fillId="19" borderId="10" xfId="60" applyFont="1" applyFill="1" applyBorder="1" applyAlignment="1">
      <alignment horizontal="center" vertical="center" wrapText="1"/>
    </xf>
    <xf numFmtId="0" fontId="26" fillId="0" borderId="10" xfId="60" applyFont="1" applyBorder="1" applyAlignment="1">
      <alignment horizontal="center" vertical="center" wrapText="1"/>
    </xf>
    <xf numFmtId="0" fontId="26" fillId="21" borderId="10" xfId="60" applyFont="1" applyFill="1" applyBorder="1" applyAlignment="1">
      <alignment horizontal="center" vertical="center" wrapText="1"/>
    </xf>
    <xf numFmtId="0" fontId="26" fillId="0" borderId="15" xfId="60" applyFont="1" applyBorder="1" applyAlignment="1">
      <alignment horizontal="center" vertical="center" wrapText="1"/>
    </xf>
    <xf numFmtId="0" fontId="24" fillId="18" borderId="15" xfId="60" applyFont="1" applyFill="1" applyBorder="1" applyAlignment="1">
      <alignment horizontal="center" vertical="center" wrapText="1"/>
    </xf>
    <xf numFmtId="0" fontId="25" fillId="22" borderId="18" xfId="60" applyFont="1" applyFill="1" applyBorder="1" applyAlignment="1">
      <alignment vertical="center" wrapText="1"/>
    </xf>
    <xf numFmtId="0" fontId="24" fillId="29" borderId="10" xfId="60" applyFont="1" applyFill="1" applyBorder="1" applyAlignment="1">
      <alignment horizontal="center" vertical="top"/>
    </xf>
    <xf numFmtId="0" fontId="25" fillId="19" borderId="10" xfId="60" applyFont="1" applyFill="1" applyBorder="1" applyAlignment="1">
      <alignment horizontal="center" vertical="top" wrapText="1"/>
    </xf>
    <xf numFmtId="0" fontId="25" fillId="0" borderId="10" xfId="60" applyFont="1" applyBorder="1" applyAlignment="1">
      <alignment horizontal="center" vertical="top" wrapText="1"/>
    </xf>
    <xf numFmtId="0" fontId="25" fillId="0" borderId="10" xfId="60" applyFont="1" applyBorder="1" applyAlignment="1">
      <alignment horizontal="center" vertical="top"/>
    </xf>
    <xf numFmtId="0" fontId="25" fillId="18" borderId="10" xfId="60" applyFont="1" applyFill="1" applyBorder="1" applyAlignment="1">
      <alignment horizontal="center" vertical="top" wrapText="1"/>
    </xf>
    <xf numFmtId="0" fontId="25" fillId="21" borderId="10" xfId="60" applyFont="1" applyFill="1" applyBorder="1" applyAlignment="1">
      <alignment horizontal="center" vertical="top" wrapText="1"/>
    </xf>
    <xf numFmtId="0" fontId="25" fillId="20" borderId="10" xfId="60" applyFont="1" applyFill="1" applyBorder="1" applyAlignment="1">
      <alignment horizontal="center" vertical="top"/>
    </xf>
    <xf numFmtId="0" fontId="44" fillId="0" borderId="10" xfId="60" applyFont="1" applyBorder="1" applyAlignment="1">
      <alignment horizontal="center" vertical="top" wrapText="1"/>
    </xf>
    <xf numFmtId="0" fontId="25" fillId="22" borderId="10" xfId="60" applyFont="1" applyFill="1" applyBorder="1" applyAlignment="1">
      <alignment horizontal="center" vertical="center" wrapText="1"/>
    </xf>
    <xf numFmtId="0" fontId="25" fillId="21" borderId="10" xfId="60" applyFont="1" applyFill="1" applyBorder="1" applyAlignment="1">
      <alignment horizontal="center" vertical="center" wrapText="1"/>
    </xf>
    <xf numFmtId="0" fontId="25" fillId="0" borderId="10" xfId="60" applyFont="1" applyBorder="1" applyAlignment="1">
      <alignment horizontal="center" vertical="center" wrapText="1"/>
    </xf>
    <xf numFmtId="0" fontId="44" fillId="0" borderId="29" xfId="60" applyFont="1" applyBorder="1" applyAlignment="1">
      <alignment vertical="top" wrapText="1"/>
    </xf>
    <xf numFmtId="0" fontId="25" fillId="0" borderId="17" xfId="60" applyFont="1" applyBorder="1" applyAlignment="1">
      <alignment vertical="top" wrapText="1"/>
    </xf>
    <xf numFmtId="0" fontId="25" fillId="22" borderId="12" xfId="60" applyFont="1" applyFill="1" applyBorder="1" applyAlignment="1">
      <alignment vertical="center" wrapText="1"/>
    </xf>
    <xf numFmtId="0" fontId="26" fillId="21" borderId="12" xfId="60" applyFont="1" applyFill="1" applyBorder="1" applyAlignment="1">
      <alignment vertical="center" wrapText="1"/>
    </xf>
    <xf numFmtId="0" fontId="25" fillId="0" borderId="12" xfId="60" applyFont="1" applyBorder="1" applyAlignment="1">
      <alignment vertical="top" wrapText="1"/>
    </xf>
    <xf numFmtId="166" fontId="26" fillId="21" borderId="12" xfId="60" applyNumberFormat="1" applyFont="1" applyFill="1" applyBorder="1" applyAlignment="1">
      <alignment vertical="center" wrapText="1"/>
    </xf>
    <xf numFmtId="0" fontId="25" fillId="0" borderId="18" xfId="60" applyFont="1" applyBorder="1" applyAlignment="1">
      <alignment vertical="center" wrapText="1"/>
    </xf>
    <xf numFmtId="0" fontId="25" fillId="0" borderId="15" xfId="60" applyFont="1" applyBorder="1" applyAlignment="1">
      <alignment horizontal="center" vertical="top" wrapText="1"/>
    </xf>
    <xf numFmtId="0" fontId="43" fillId="0" borderId="0" xfId="0" applyFont="1" applyAlignment="1">
      <alignment vertical="top"/>
    </xf>
    <xf numFmtId="0" fontId="38" fillId="0" borderId="17" xfId="0" applyFont="1" applyBorder="1" applyAlignment="1">
      <alignment horizontal="left" vertical="top"/>
    </xf>
    <xf numFmtId="0" fontId="38" fillId="28" borderId="19" xfId="0" applyFont="1" applyFill="1" applyBorder="1" applyAlignment="1">
      <alignment vertical="top"/>
    </xf>
    <xf numFmtId="0" fontId="38" fillId="0" borderId="17" xfId="0" applyFont="1" applyBorder="1" applyAlignment="1">
      <alignment horizontal="left" vertical="top" wrapText="1"/>
    </xf>
    <xf numFmtId="0" fontId="28" fillId="0" borderId="12" xfId="0" applyFont="1" applyBorder="1" applyAlignment="1">
      <alignment horizontal="left" vertical="top" wrapText="1"/>
    </xf>
    <xf numFmtId="0" fontId="1" fillId="0" borderId="10" xfId="65" applyFont="1" applyBorder="1" applyAlignment="1">
      <alignment horizontal="left" vertical="top"/>
    </xf>
    <xf numFmtId="0" fontId="24" fillId="0" borderId="0" xfId="66" applyFont="1" applyAlignment="1">
      <alignment horizontal="right" vertical="top" wrapText="1"/>
    </xf>
    <xf numFmtId="0" fontId="56" fillId="0" borderId="0" xfId="66" applyFont="1" applyAlignment="1">
      <alignment horizontal="right" vertical="top" wrapText="1"/>
    </xf>
    <xf numFmtId="0" fontId="41" fillId="0" borderId="0" xfId="65" applyFont="1" applyAlignment="1">
      <alignment vertical="top"/>
    </xf>
    <xf numFmtId="0" fontId="54" fillId="0" borderId="12" xfId="0" applyFont="1" applyBorder="1" applyAlignment="1">
      <alignment wrapText="1"/>
    </xf>
    <xf numFmtId="2" fontId="2" fillId="0" borderId="46" xfId="66" applyNumberFormat="1" applyBorder="1" applyAlignment="1">
      <alignment horizontal="center" vertical="top"/>
    </xf>
    <xf numFmtId="2" fontId="2" fillId="25" borderId="52" xfId="66" applyNumberFormat="1" applyFill="1" applyBorder="1" applyAlignment="1">
      <alignment horizontal="center" vertical="top"/>
    </xf>
    <xf numFmtId="2" fontId="2" fillId="0" borderId="61" xfId="66" applyNumberFormat="1" applyBorder="1" applyAlignment="1">
      <alignment horizontal="center" vertical="top"/>
    </xf>
    <xf numFmtId="2" fontId="2" fillId="0" borderId="63" xfId="66" applyNumberFormat="1" applyBorder="1" applyAlignment="1">
      <alignment horizontal="center" vertical="top"/>
    </xf>
    <xf numFmtId="2" fontId="24" fillId="0" borderId="0" xfId="66" applyNumberFormat="1" applyFont="1" applyAlignment="1">
      <alignment horizontal="center" vertical="top"/>
    </xf>
    <xf numFmtId="2" fontId="0" fillId="0" borderId="41" xfId="0" applyNumberFormat="1" applyBorder="1" applyAlignment="1">
      <alignment horizontal="left" vertical="top"/>
    </xf>
    <xf numFmtId="2" fontId="0" fillId="25" borderId="41" xfId="0" applyNumberFormat="1" applyFill="1" applyBorder="1" applyAlignment="1">
      <alignment horizontal="left" vertical="top"/>
    </xf>
    <xf numFmtId="2" fontId="0" fillId="25" borderId="43" xfId="0" applyNumberFormat="1" applyFill="1" applyBorder="1" applyAlignment="1">
      <alignment horizontal="left" vertical="top"/>
    </xf>
    <xf numFmtId="2" fontId="0" fillId="0" borderId="30" xfId="0" applyNumberFormat="1" applyBorder="1" applyAlignment="1">
      <alignment horizontal="left" vertical="top"/>
    </xf>
    <xf numFmtId="2" fontId="0" fillId="25" borderId="30" xfId="0" applyNumberFormat="1" applyFill="1" applyBorder="1" applyAlignment="1">
      <alignment horizontal="left" vertical="top"/>
    </xf>
    <xf numFmtId="2" fontId="0" fillId="25" borderId="31" xfId="0" applyNumberFormat="1" applyFill="1" applyBorder="1" applyAlignment="1">
      <alignment horizontal="left" vertical="top"/>
    </xf>
    <xf numFmtId="2" fontId="53" fillId="0" borderId="0" xfId="0" applyNumberFormat="1" applyFont="1" applyAlignment="1">
      <alignment horizontal="center" vertical="top"/>
    </xf>
    <xf numFmtId="2" fontId="53" fillId="0" borderId="0" xfId="0" applyNumberFormat="1" applyFont="1" applyAlignment="1">
      <alignment horizontal="left" vertical="top"/>
    </xf>
    <xf numFmtId="0" fontId="1" fillId="0" borderId="0" xfId="0" applyFont="1" applyAlignment="1">
      <alignment vertical="top"/>
    </xf>
    <xf numFmtId="0" fontId="1" fillId="18" borderId="10" xfId="60" applyFont="1" applyFill="1" applyBorder="1" applyAlignment="1">
      <alignment horizontal="center" vertical="top" wrapText="1"/>
    </xf>
    <xf numFmtId="0" fontId="1" fillId="0" borderId="0" xfId="0" applyFont="1" applyAlignment="1">
      <alignment vertical="top" wrapText="1"/>
    </xf>
    <xf numFmtId="0" fontId="1" fillId="0" borderId="10" xfId="60" applyFont="1" applyBorder="1" applyAlignment="1">
      <alignment horizontal="center" vertical="top" wrapText="1"/>
    </xf>
    <xf numFmtId="0" fontId="1" fillId="0" borderId="13" xfId="60" applyFont="1" applyBorder="1" applyAlignment="1">
      <alignment horizontal="left" vertical="top" wrapText="1"/>
    </xf>
    <xf numFmtId="0" fontId="1" fillId="0" borderId="12" xfId="60" applyFont="1" applyBorder="1" applyAlignment="1">
      <alignment vertical="top" wrapText="1"/>
    </xf>
    <xf numFmtId="166" fontId="1" fillId="0" borderId="12" xfId="60" applyNumberFormat="1" applyFont="1" applyBorder="1" applyAlignment="1">
      <alignment vertical="center" wrapText="1"/>
    </xf>
    <xf numFmtId="0" fontId="1" fillId="0" borderId="18" xfId="65" applyFont="1" applyBorder="1" applyAlignment="1">
      <alignment horizontal="left" vertical="top" wrapText="1"/>
    </xf>
    <xf numFmtId="0" fontId="1" fillId="25" borderId="69" xfId="65" applyFont="1" applyFill="1" applyBorder="1" applyAlignment="1">
      <alignment horizontal="center" vertical="top"/>
    </xf>
    <xf numFmtId="0" fontId="1" fillId="25" borderId="0" xfId="65" applyFont="1" applyFill="1" applyAlignment="1">
      <alignment horizontal="center" vertical="top"/>
    </xf>
    <xf numFmtId="1" fontId="1" fillId="28" borderId="48" xfId="66" applyNumberFormat="1" applyFont="1" applyFill="1" applyBorder="1" applyAlignment="1">
      <alignment horizontal="center" vertical="center" wrapText="1"/>
    </xf>
    <xf numFmtId="0" fontId="1" fillId="0" borderId="0" xfId="66" applyFont="1" applyAlignment="1">
      <alignment horizontal="right" vertical="top" wrapText="1"/>
    </xf>
    <xf numFmtId="0" fontId="1" fillId="0" borderId="0" xfId="64" applyFont="1"/>
    <xf numFmtId="0" fontId="28" fillId="24" borderId="20" xfId="0" applyFont="1" applyFill="1" applyBorder="1" applyAlignment="1">
      <alignment vertical="top" wrapText="1"/>
    </xf>
    <xf numFmtId="0" fontId="39" fillId="25" borderId="0" xfId="65" applyFont="1" applyFill="1" applyAlignment="1">
      <alignment horizontal="left" vertical="top" wrapText="1"/>
    </xf>
    <xf numFmtId="0" fontId="49" fillId="30" borderId="10" xfId="0" applyFont="1" applyFill="1" applyBorder="1" applyAlignment="1">
      <alignment horizontal="center" wrapText="1"/>
    </xf>
    <xf numFmtId="0" fontId="49" fillId="30" borderId="10" xfId="0" applyFont="1" applyFill="1" applyBorder="1" applyAlignment="1">
      <alignment wrapText="1"/>
    </xf>
    <xf numFmtId="0" fontId="38" fillId="0" borderId="10" xfId="0" applyFont="1" applyBorder="1" applyAlignment="1">
      <alignment horizontal="center" vertical="center"/>
    </xf>
    <xf numFmtId="0" fontId="57" fillId="0" borderId="10" xfId="0" applyFont="1" applyBorder="1" applyAlignment="1">
      <alignment vertical="top" wrapText="1"/>
    </xf>
    <xf numFmtId="0" fontId="28" fillId="0" borderId="10" xfId="0" applyFont="1" applyBorder="1" applyAlignment="1">
      <alignment horizontal="center" vertical="center"/>
    </xf>
    <xf numFmtId="2" fontId="2" fillId="25" borderId="71" xfId="66" applyNumberFormat="1" applyFill="1" applyBorder="1" applyAlignment="1">
      <alignment horizontal="center" vertical="top"/>
    </xf>
    <xf numFmtId="2" fontId="2" fillId="25" borderId="72" xfId="66" applyNumberFormat="1" applyFill="1" applyBorder="1" applyAlignment="1">
      <alignment horizontal="center" vertical="top"/>
    </xf>
    <xf numFmtId="2" fontId="2" fillId="0" borderId="73" xfId="66" applyNumberFormat="1" applyBorder="1" applyAlignment="1">
      <alignment horizontal="center" vertical="top"/>
    </xf>
    <xf numFmtId="1" fontId="2" fillId="0" borderId="74" xfId="66" applyNumberFormat="1" applyBorder="1" applyAlignment="1">
      <alignment horizontal="center" vertical="top"/>
    </xf>
    <xf numFmtId="2" fontId="2" fillId="0" borderId="75" xfId="66" applyNumberFormat="1" applyBorder="1" applyAlignment="1">
      <alignment horizontal="center" vertical="top"/>
    </xf>
    <xf numFmtId="0" fontId="26" fillId="0" borderId="76" xfId="60" applyFont="1" applyBorder="1" applyAlignment="1">
      <alignment horizontal="center" vertical="top" wrapText="1"/>
    </xf>
    <xf numFmtId="0" fontId="25" fillId="0" borderId="77" xfId="60" applyFont="1" applyBorder="1" applyAlignment="1">
      <alignment vertical="top" wrapText="1"/>
    </xf>
    <xf numFmtId="0" fontId="1" fillId="0" borderId="77" xfId="60" applyFont="1" applyBorder="1" applyAlignment="1">
      <alignment vertical="top" wrapText="1"/>
    </xf>
    <xf numFmtId="0" fontId="24" fillId="18" borderId="76" xfId="60" applyFont="1" applyFill="1" applyBorder="1" applyAlignment="1">
      <alignment horizontal="center" vertical="top" wrapText="1"/>
    </xf>
    <xf numFmtId="0" fontId="26" fillId="19" borderId="76" xfId="60" applyFont="1" applyFill="1" applyBorder="1" applyAlignment="1">
      <alignment horizontal="center" vertical="top" wrapText="1"/>
    </xf>
    <xf numFmtId="0" fontId="44" fillId="0" borderId="77" xfId="60" applyFont="1" applyBorder="1" applyAlignment="1">
      <alignment horizontal="left" vertical="top" wrapText="1"/>
    </xf>
    <xf numFmtId="0" fontId="26" fillId="21" borderId="76" xfId="60" applyFont="1" applyFill="1" applyBorder="1" applyAlignment="1">
      <alignment horizontal="center" vertical="top" wrapText="1"/>
    </xf>
    <xf numFmtId="0" fontId="26" fillId="0" borderId="79" xfId="60" applyFont="1" applyBorder="1" applyAlignment="1">
      <alignment horizontal="center" vertical="top" wrapText="1"/>
    </xf>
    <xf numFmtId="0" fontId="24" fillId="0" borderId="76" xfId="60" applyFont="1" applyBorder="1" applyAlignment="1">
      <alignment horizontal="center" vertical="top" wrapText="1"/>
    </xf>
    <xf numFmtId="0" fontId="24" fillId="20" borderId="76" xfId="60" applyFont="1" applyFill="1" applyBorder="1" applyAlignment="1">
      <alignment horizontal="center" vertical="top" wrapText="1"/>
    </xf>
    <xf numFmtId="166" fontId="25" fillId="0" borderId="78" xfId="60" applyNumberFormat="1" applyFont="1" applyBorder="1" applyAlignment="1">
      <alignment vertical="top" wrapText="1"/>
    </xf>
    <xf numFmtId="0" fontId="51" fillId="0" borderId="76" xfId="64" applyFont="1" applyBorder="1" applyAlignment="1">
      <alignment vertical="top"/>
    </xf>
    <xf numFmtId="0" fontId="32" fillId="0" borderId="76" xfId="64" applyFont="1" applyBorder="1" applyAlignment="1">
      <alignment vertical="top" wrapText="1"/>
    </xf>
    <xf numFmtId="0" fontId="0" fillId="26" borderId="80" xfId="0" applyFill="1" applyBorder="1" applyAlignment="1">
      <alignment horizontal="left" vertical="top"/>
    </xf>
    <xf numFmtId="0" fontId="0" fillId="0" borderId="81" xfId="0" applyBorder="1" applyAlignment="1">
      <alignment horizontal="left" vertical="top"/>
    </xf>
    <xf numFmtId="1" fontId="0" fillId="0" borderId="82" xfId="0" applyNumberFormat="1" applyBorder="1" applyAlignment="1">
      <alignment horizontal="left" vertical="top"/>
    </xf>
    <xf numFmtId="2" fontId="0" fillId="0" borderId="83" xfId="0" applyNumberFormat="1" applyBorder="1" applyAlignment="1">
      <alignment horizontal="left" vertical="top"/>
    </xf>
    <xf numFmtId="1" fontId="0" fillId="0" borderId="83" xfId="0" applyNumberFormat="1" applyBorder="1" applyAlignment="1">
      <alignment horizontal="left" vertical="top"/>
    </xf>
    <xf numFmtId="2" fontId="0" fillId="0" borderId="84" xfId="0" applyNumberFormat="1" applyBorder="1" applyAlignment="1">
      <alignment horizontal="left" vertical="top"/>
    </xf>
    <xf numFmtId="0" fontId="24" fillId="29" borderId="76" xfId="60" applyFont="1" applyFill="1" applyBorder="1" applyAlignment="1">
      <alignment horizontal="center" vertical="top"/>
    </xf>
    <xf numFmtId="0" fontId="27" fillId="29" borderId="77" xfId="60" applyFont="1" applyFill="1" applyBorder="1" applyAlignment="1">
      <alignment horizontal="center" vertical="center" wrapText="1"/>
    </xf>
    <xf numFmtId="0" fontId="25" fillId="18" borderId="77" xfId="60" applyFont="1" applyFill="1" applyBorder="1" applyAlignment="1">
      <alignment vertical="top" wrapText="1"/>
    </xf>
    <xf numFmtId="0" fontId="26" fillId="19" borderId="77" xfId="60" applyFont="1" applyFill="1" applyBorder="1" applyAlignment="1">
      <alignment vertical="top" wrapText="1"/>
    </xf>
    <xf numFmtId="0" fontId="26" fillId="0" borderId="76" xfId="60" applyFont="1" applyBorder="1" applyAlignment="1">
      <alignment horizontal="center" vertical="top"/>
    </xf>
    <xf numFmtId="0" fontId="24" fillId="0" borderId="77" xfId="0" applyFont="1" applyBorder="1" applyAlignment="1">
      <alignment horizontal="center" vertical="top" wrapText="1"/>
    </xf>
    <xf numFmtId="0" fontId="1" fillId="0" borderId="77" xfId="0" applyFont="1" applyBorder="1" applyAlignment="1">
      <alignment vertical="top" wrapText="1"/>
    </xf>
    <xf numFmtId="0" fontId="44" fillId="0" borderId="77" xfId="60" applyFont="1" applyBorder="1" applyAlignment="1">
      <alignment vertical="top" wrapText="1"/>
    </xf>
    <xf numFmtId="0" fontId="26" fillId="21" borderId="77" xfId="60" applyFont="1" applyFill="1" applyBorder="1" applyAlignment="1">
      <alignment vertical="top"/>
    </xf>
    <xf numFmtId="0" fontId="25" fillId="20" borderId="77" xfId="60" applyFont="1" applyFill="1" applyBorder="1" applyAlignment="1">
      <alignment vertical="top" wrapText="1"/>
    </xf>
    <xf numFmtId="0" fontId="48" fillId="0" borderId="76" xfId="60" applyFont="1" applyBorder="1" applyAlignment="1">
      <alignment horizontal="center" vertical="top" wrapText="1"/>
    </xf>
    <xf numFmtId="0" fontId="40" fillId="26" borderId="12" xfId="64" applyFont="1" applyFill="1" applyBorder="1" applyAlignment="1">
      <alignment horizontal="left" vertical="center"/>
    </xf>
    <xf numFmtId="0" fontId="0" fillId="26" borderId="21" xfId="0" applyFill="1" applyBorder="1" applyAlignment="1">
      <alignment horizontal="left" vertical="center"/>
    </xf>
    <xf numFmtId="0" fontId="40" fillId="26" borderId="14" xfId="65" applyFont="1" applyFill="1" applyBorder="1" applyAlignment="1">
      <alignment horizontal="center" vertical="top"/>
    </xf>
    <xf numFmtId="0" fontId="40" fillId="26" borderId="10" xfId="65" applyFont="1" applyFill="1" applyBorder="1" applyAlignment="1">
      <alignment horizontal="center" vertical="top"/>
    </xf>
    <xf numFmtId="0" fontId="40" fillId="26" borderId="47" xfId="65" applyFont="1" applyFill="1" applyBorder="1" applyAlignment="1">
      <alignment horizontal="center" vertical="top"/>
    </xf>
    <xf numFmtId="0" fontId="40" fillId="26" borderId="46" xfId="65" applyFont="1" applyFill="1" applyBorder="1" applyAlignment="1">
      <alignment horizontal="center" vertical="top"/>
    </xf>
    <xf numFmtId="0" fontId="40" fillId="26" borderId="12" xfId="65" applyFont="1" applyFill="1" applyBorder="1" applyAlignment="1">
      <alignment horizontal="center" vertical="top"/>
    </xf>
    <xf numFmtId="0" fontId="40" fillId="0" borderId="49" xfId="67" applyFont="1" applyBorder="1" applyAlignment="1">
      <alignment horizontal="center" vertical="top" wrapText="1"/>
    </xf>
    <xf numFmtId="0" fontId="0" fillId="0" borderId="52" xfId="0" applyBorder="1" applyAlignment="1">
      <alignment horizontal="center" vertical="top"/>
    </xf>
    <xf numFmtId="0" fontId="40" fillId="0" borderId="21" xfId="67" applyFont="1" applyBorder="1" applyAlignment="1">
      <alignment horizontal="center" vertical="top" wrapText="1"/>
    </xf>
    <xf numFmtId="0" fontId="0" fillId="0" borderId="14" xfId="0" applyBorder="1" applyAlignment="1">
      <alignment horizontal="center" vertical="top"/>
    </xf>
    <xf numFmtId="0" fontId="40" fillId="26" borderId="12" xfId="66" applyFont="1" applyFill="1" applyBorder="1" applyAlignment="1">
      <alignment horizontal="left" vertical="top"/>
    </xf>
    <xf numFmtId="0" fontId="40" fillId="26" borderId="53" xfId="66" applyFont="1" applyFill="1" applyBorder="1" applyAlignment="1">
      <alignment horizontal="left" vertical="top"/>
    </xf>
    <xf numFmtId="0" fontId="40" fillId="0" borderId="12" xfId="67" applyFont="1" applyBorder="1" applyAlignment="1">
      <alignment horizontal="center" vertical="top" wrapText="1"/>
    </xf>
    <xf numFmtId="0" fontId="0" fillId="0" borderId="21" xfId="0" applyBorder="1" applyAlignment="1">
      <alignment horizontal="center" vertical="top"/>
    </xf>
    <xf numFmtId="0" fontId="32" fillId="26" borderId="12" xfId="65" applyFont="1" applyFill="1" applyBorder="1" applyAlignment="1">
      <alignment horizontal="left" vertical="top"/>
    </xf>
    <xf numFmtId="0" fontId="32" fillId="26" borderId="21" xfId="65" applyFont="1" applyFill="1" applyBorder="1" applyAlignment="1">
      <alignment horizontal="left" vertical="top"/>
    </xf>
    <xf numFmtId="0" fontId="40" fillId="26" borderId="49" xfId="65" applyFont="1" applyFill="1" applyBorder="1" applyAlignment="1">
      <alignment horizontal="center" vertical="top"/>
    </xf>
    <xf numFmtId="0" fontId="40" fillId="26" borderId="52" xfId="65" applyFont="1" applyFill="1" applyBorder="1" applyAlignment="1">
      <alignment horizontal="center" vertical="top"/>
    </xf>
    <xf numFmtId="0" fontId="40" fillId="0" borderId="34" xfId="65" applyFont="1" applyBorder="1" applyAlignment="1">
      <alignment horizontal="center" vertical="center" wrapText="1"/>
    </xf>
    <xf numFmtId="0" fontId="0" fillId="0" borderId="35" xfId="0" applyBorder="1" applyAlignment="1">
      <alignment horizontal="center" vertical="center"/>
    </xf>
    <xf numFmtId="0" fontId="40" fillId="0" borderId="35" xfId="65" applyFont="1" applyBorder="1" applyAlignment="1">
      <alignment horizontal="center" vertical="center" wrapText="1"/>
    </xf>
    <xf numFmtId="0" fontId="0" fillId="0" borderId="36" xfId="0" applyBorder="1" applyAlignment="1">
      <alignment horizontal="center" vertical="center"/>
    </xf>
    <xf numFmtId="0" fontId="40" fillId="26" borderId="12" xfId="64" applyFont="1" applyFill="1" applyBorder="1" applyAlignment="1">
      <alignment horizontal="left" vertical="top"/>
    </xf>
    <xf numFmtId="0" fontId="40" fillId="26" borderId="21" xfId="64" applyFont="1" applyFill="1" applyBorder="1" applyAlignment="1">
      <alignment horizontal="left" vertical="top"/>
    </xf>
    <xf numFmtId="0" fontId="5" fillId="0" borderId="0" xfId="64" applyAlignment="1">
      <alignment horizontal="center"/>
    </xf>
  </cellXfs>
  <cellStyles count="68">
    <cellStyle name="20% - アクセント 1" xfId="2" xr:uid="{00000000-0005-0000-0000-000000000000}"/>
    <cellStyle name="20% - アクセント 2" xfId="3" xr:uid="{00000000-0005-0000-0000-000001000000}"/>
    <cellStyle name="20% - アクセント 3" xfId="4" xr:uid="{00000000-0005-0000-0000-000002000000}"/>
    <cellStyle name="20% - アクセント 4" xfId="5" xr:uid="{00000000-0005-0000-0000-000003000000}"/>
    <cellStyle name="20% - アクセント 5" xfId="6" xr:uid="{00000000-0005-0000-0000-000004000000}"/>
    <cellStyle name="20% - アクセント 6" xfId="7" xr:uid="{00000000-0005-0000-0000-000005000000}"/>
    <cellStyle name="40% - アクセント 1" xfId="8" xr:uid="{00000000-0005-0000-0000-000006000000}"/>
    <cellStyle name="40% - アクセント 2" xfId="9" xr:uid="{00000000-0005-0000-0000-000007000000}"/>
    <cellStyle name="40% - アクセント 3" xfId="10" xr:uid="{00000000-0005-0000-0000-000008000000}"/>
    <cellStyle name="40% - アクセント 4" xfId="11" xr:uid="{00000000-0005-0000-0000-000009000000}"/>
    <cellStyle name="40% - アクセント 5" xfId="12" xr:uid="{00000000-0005-0000-0000-00000A000000}"/>
    <cellStyle name="40% - アクセント 6" xfId="13" xr:uid="{00000000-0005-0000-0000-00000B000000}"/>
    <cellStyle name="60% - アクセント 1" xfId="14" xr:uid="{00000000-0005-0000-0000-00000C000000}"/>
    <cellStyle name="60% - アクセント 2" xfId="15" xr:uid="{00000000-0005-0000-0000-00000D000000}"/>
    <cellStyle name="60% - アクセント 3" xfId="16" xr:uid="{00000000-0005-0000-0000-00000E000000}"/>
    <cellStyle name="60% - アクセント 4" xfId="17" xr:uid="{00000000-0005-0000-0000-00000F000000}"/>
    <cellStyle name="60% - アクセント 5" xfId="18" xr:uid="{00000000-0005-0000-0000-000010000000}"/>
    <cellStyle name="60% - アクセント 6" xfId="19" xr:uid="{00000000-0005-0000-0000-000011000000}"/>
    <cellStyle name="Currency 2" xfId="20" xr:uid="{00000000-0005-0000-0000-000012000000}"/>
    <cellStyle name="Currency 2 2" xfId="54" xr:uid="{00000000-0005-0000-0000-000013000000}"/>
    <cellStyle name="Euro" xfId="21" xr:uid="{00000000-0005-0000-0000-000014000000}"/>
    <cellStyle name="Euro 2" xfId="22" xr:uid="{00000000-0005-0000-0000-000015000000}"/>
    <cellStyle name="Euro 2 2" xfId="56" xr:uid="{00000000-0005-0000-0000-000016000000}"/>
    <cellStyle name="Euro 3" xfId="55" xr:uid="{00000000-0005-0000-0000-000017000000}"/>
    <cellStyle name="Normal 2" xfId="23" xr:uid="{00000000-0005-0000-0000-000019000000}"/>
    <cellStyle name="Normal 2 2" xfId="57" xr:uid="{00000000-0005-0000-0000-00001A000000}"/>
    <cellStyle name="Normal 3" xfId="1" xr:uid="{00000000-0005-0000-0000-00001B000000}"/>
    <cellStyle name="Procent 2" xfId="24" xr:uid="{00000000-0005-0000-0000-00001C000000}"/>
    <cellStyle name="Procent 2 2" xfId="58" xr:uid="{00000000-0005-0000-0000-00001D000000}"/>
    <cellStyle name="Procent 3" xfId="25" xr:uid="{00000000-0005-0000-0000-00001E000000}"/>
    <cellStyle name="Procent 3 2" xfId="59" xr:uid="{00000000-0005-0000-0000-00001F000000}"/>
    <cellStyle name="Standaard" xfId="0" builtinId="0"/>
    <cellStyle name="Standaard 2" xfId="26" xr:uid="{00000000-0005-0000-0000-000020000000}"/>
    <cellStyle name="Standaard 2 2" xfId="60" xr:uid="{00000000-0005-0000-0000-000021000000}"/>
    <cellStyle name="Standaard 3" xfId="64" xr:uid="{9E2302D8-1DFB-4107-BE41-72357F305DEF}"/>
    <cellStyle name="Standaard 3 2" xfId="65" xr:uid="{434D8781-68D3-4D21-9CD4-8DC16ED6F87F}"/>
    <cellStyle name="Standaard 3 2 2" xfId="67" xr:uid="{FEA0BCFC-1319-4DCF-B232-CED99A73AAE8}"/>
    <cellStyle name="Standaard 3 3" xfId="66" xr:uid="{79DC49CD-861C-4FA4-BDD1-BDF5B0C3BF18}"/>
    <cellStyle name="Valuta 2" xfId="27" xr:uid="{00000000-0005-0000-0000-000022000000}"/>
    <cellStyle name="Valuta 2 2" xfId="61" xr:uid="{00000000-0005-0000-0000-000023000000}"/>
    <cellStyle name="Valuta 3" xfId="28" xr:uid="{00000000-0005-0000-0000-000024000000}"/>
    <cellStyle name="Valuta 3 2" xfId="62" xr:uid="{00000000-0005-0000-0000-000025000000}"/>
    <cellStyle name="アクセント 1" xfId="29" xr:uid="{00000000-0005-0000-0000-000026000000}"/>
    <cellStyle name="アクセント 2" xfId="30" xr:uid="{00000000-0005-0000-0000-000027000000}"/>
    <cellStyle name="アクセント 3" xfId="31" xr:uid="{00000000-0005-0000-0000-000028000000}"/>
    <cellStyle name="アクセント 4" xfId="32" xr:uid="{00000000-0005-0000-0000-000029000000}"/>
    <cellStyle name="アクセント 5" xfId="33" xr:uid="{00000000-0005-0000-0000-00002A000000}"/>
    <cellStyle name="アクセント 6" xfId="34" xr:uid="{00000000-0005-0000-0000-00002B000000}"/>
    <cellStyle name="タイトル" xfId="35" xr:uid="{00000000-0005-0000-0000-00002C000000}"/>
    <cellStyle name="チェック セル" xfId="36" xr:uid="{00000000-0005-0000-0000-00002D000000}"/>
    <cellStyle name="どちらでもない" xfId="37" xr:uid="{00000000-0005-0000-0000-00002E000000}"/>
    <cellStyle name="メモ" xfId="38" xr:uid="{00000000-0005-0000-0000-00002F000000}"/>
    <cellStyle name="メモ 2" xfId="63" xr:uid="{00000000-0005-0000-0000-000030000000}"/>
    <cellStyle name="リンク セル" xfId="39" xr:uid="{00000000-0005-0000-0000-000031000000}"/>
    <cellStyle name="入力" xfId="40" xr:uid="{00000000-0005-0000-0000-000032000000}"/>
    <cellStyle name="出力" xfId="41" xr:uid="{00000000-0005-0000-0000-000033000000}"/>
    <cellStyle name="悪い" xfId="42" xr:uid="{00000000-0005-0000-0000-000034000000}"/>
    <cellStyle name="桁区切り [0.00]_SANYO Products Specification" xfId="43" xr:uid="{00000000-0005-0000-0000-000035000000}"/>
    <cellStyle name="標準_SANYO Products Specification" xfId="44" xr:uid="{00000000-0005-0000-0000-000036000000}"/>
    <cellStyle name="良い" xfId="45" xr:uid="{00000000-0005-0000-0000-000037000000}"/>
    <cellStyle name="見出し 1" xfId="46" xr:uid="{00000000-0005-0000-0000-000038000000}"/>
    <cellStyle name="見出し 2" xfId="47" xr:uid="{00000000-0005-0000-0000-000039000000}"/>
    <cellStyle name="見出し 3" xfId="48" xr:uid="{00000000-0005-0000-0000-00003A000000}"/>
    <cellStyle name="見出し 4" xfId="49" xr:uid="{00000000-0005-0000-0000-00003B000000}"/>
    <cellStyle name="計算" xfId="50" xr:uid="{00000000-0005-0000-0000-00003C000000}"/>
    <cellStyle name="説明文" xfId="51" xr:uid="{00000000-0005-0000-0000-00003D000000}"/>
    <cellStyle name="警告文" xfId="52" xr:uid="{00000000-0005-0000-0000-00003E000000}"/>
    <cellStyle name="集計" xfId="53" xr:uid="{00000000-0005-0000-0000-00003F000000}"/>
  </cellStyles>
  <dxfs count="3">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s>
  <tableStyles count="0" defaultTableStyle="TableStyleMedium2" defaultPivotStyle="PivotStyleLight16"/>
  <colors>
    <mruColors>
      <color rgb="FFEFC1F5"/>
      <color rgb="FFBAF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979195-D5D0-44FD-84FA-C942805D6EAF}" name="Tabel1" displayName="Tabel1" ref="A1:A9" totalsRowShown="0" headerRowDxfId="2" dataDxfId="1" headerRowCellStyle="Standaard 3" dataCellStyle="Standaard 3">
  <autoFilter ref="A1:A9" xr:uid="{D9979195-D5D0-44FD-84FA-C942805D6EAF}"/>
  <tableColumns count="1">
    <tableColumn id="1" xr3:uid="{A2E7D33E-562B-47CD-B4E3-BB5E5D678B92}" name="Gegevensvalidatie" dataDxfId="0" dataCellStyle="Standaard 3"/>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CF57-0FD5-4120-909B-65B321F295EF}">
  <sheetPr>
    <tabColor rgb="FFEFC1F5"/>
    <pageSetUpPr fitToPage="1"/>
  </sheetPr>
  <dimension ref="A1:E55"/>
  <sheetViews>
    <sheetView zoomScale="90" zoomScaleNormal="90" workbookViewId="0">
      <selection activeCell="B53" sqref="B53"/>
    </sheetView>
  </sheetViews>
  <sheetFormatPr defaultColWidth="8.5546875" defaultRowHeight="14.4"/>
  <cols>
    <col min="1" max="1" width="6.5546875" style="13" customWidth="1"/>
    <col min="2" max="2" width="95.109375" style="10" customWidth="1"/>
    <col min="3" max="3" width="10.5546875" style="14" customWidth="1"/>
    <col min="4" max="4" width="78.5546875" style="10" customWidth="1"/>
    <col min="5" max="16384" width="8.5546875" style="10"/>
  </cols>
  <sheetData>
    <row r="1" spans="1:4" ht="51.6">
      <c r="A1" s="247"/>
      <c r="B1" s="248" t="s">
        <v>0</v>
      </c>
      <c r="C1" s="161"/>
      <c r="D1" s="203"/>
    </row>
    <row r="2" spans="1:4">
      <c r="A2" s="231"/>
      <c r="B2" s="249"/>
      <c r="C2" s="204"/>
      <c r="D2" s="203"/>
    </row>
    <row r="3" spans="1:4">
      <c r="A3" s="232">
        <v>1</v>
      </c>
      <c r="B3" s="250" t="s">
        <v>1</v>
      </c>
      <c r="C3" s="162"/>
      <c r="D3" s="203"/>
    </row>
    <row r="4" spans="1:4" ht="17.25" customHeight="1">
      <c r="A4" s="251" t="s">
        <v>2</v>
      </c>
      <c r="B4" s="229" t="s">
        <v>3</v>
      </c>
      <c r="C4" s="163" t="s">
        <v>4</v>
      </c>
      <c r="D4" s="203"/>
    </row>
    <row r="5" spans="1:4" ht="176.25" customHeight="1">
      <c r="A5" s="251" t="s">
        <v>5</v>
      </c>
      <c r="B5" s="230" t="s">
        <v>6</v>
      </c>
      <c r="C5" s="163" t="s">
        <v>4</v>
      </c>
      <c r="D5" s="180"/>
    </row>
    <row r="6" spans="1:4" ht="17.25" customHeight="1">
      <c r="A6" s="252" t="s">
        <v>7</v>
      </c>
      <c r="B6" s="253" t="s">
        <v>8</v>
      </c>
      <c r="C6" s="163" t="s">
        <v>4</v>
      </c>
      <c r="D6" s="203"/>
    </row>
    <row r="7" spans="1:4">
      <c r="A7" s="251" t="s">
        <v>9</v>
      </c>
      <c r="B7" s="229" t="s">
        <v>10</v>
      </c>
      <c r="C7" s="179" t="s">
        <v>4</v>
      </c>
      <c r="D7" s="203"/>
    </row>
    <row r="8" spans="1:4">
      <c r="A8" s="231"/>
      <c r="B8" s="249"/>
      <c r="C8" s="204"/>
      <c r="D8" s="203"/>
    </row>
    <row r="9" spans="1:4">
      <c r="A9" s="232">
        <v>2</v>
      </c>
      <c r="B9" s="250" t="s">
        <v>11</v>
      </c>
      <c r="C9" s="162"/>
      <c r="D9" s="203"/>
    </row>
    <row r="10" spans="1:4" ht="104.25" customHeight="1">
      <c r="A10" s="251" t="s">
        <v>12</v>
      </c>
      <c r="B10" s="229" t="s">
        <v>13</v>
      </c>
      <c r="C10" s="163" t="s">
        <v>4</v>
      </c>
      <c r="D10" s="203"/>
    </row>
    <row r="11" spans="1:4" ht="28.8">
      <c r="A11" s="251" t="s">
        <v>14</v>
      </c>
      <c r="B11" s="229" t="s">
        <v>15</v>
      </c>
      <c r="C11" s="163" t="s">
        <v>4</v>
      </c>
      <c r="D11" s="180"/>
    </row>
    <row r="12" spans="1:4" ht="32.25" customHeight="1">
      <c r="A12" s="251" t="s">
        <v>16</v>
      </c>
      <c r="B12" s="229" t="s">
        <v>17</v>
      </c>
      <c r="C12" s="163" t="s">
        <v>4</v>
      </c>
      <c r="D12" s="180"/>
    </row>
    <row r="13" spans="1:4" ht="33.75" customHeight="1">
      <c r="A13" s="251" t="s">
        <v>18</v>
      </c>
      <c r="B13" s="229" t="s">
        <v>19</v>
      </c>
      <c r="C13" s="164" t="s">
        <v>4</v>
      </c>
      <c r="D13" s="205"/>
    </row>
    <row r="14" spans="1:4" ht="108" customHeight="1">
      <c r="A14" s="251" t="s">
        <v>20</v>
      </c>
      <c r="B14" s="254" t="s">
        <v>21</v>
      </c>
      <c r="C14" s="164" t="s">
        <v>4</v>
      </c>
      <c r="D14" s="203"/>
    </row>
    <row r="15" spans="1:4">
      <c r="A15" s="251" t="s">
        <v>22</v>
      </c>
      <c r="B15" s="230" t="s">
        <v>23</v>
      </c>
      <c r="C15" s="164" t="s">
        <v>4</v>
      </c>
      <c r="D15" s="203"/>
    </row>
    <row r="16" spans="1:4">
      <c r="A16" s="251" t="s">
        <v>24</v>
      </c>
      <c r="B16" s="230" t="s">
        <v>25</v>
      </c>
      <c r="C16" s="164" t="s">
        <v>4</v>
      </c>
      <c r="D16" s="12"/>
    </row>
    <row r="17" spans="1:5">
      <c r="A17" s="251" t="s">
        <v>26</v>
      </c>
      <c r="B17" s="230" t="s">
        <v>27</v>
      </c>
      <c r="C17" s="164" t="s">
        <v>4</v>
      </c>
      <c r="D17" s="203"/>
      <c r="E17" s="203"/>
    </row>
    <row r="18" spans="1:5">
      <c r="A18" s="251" t="s">
        <v>28</v>
      </c>
      <c r="B18" s="172" t="s">
        <v>29</v>
      </c>
      <c r="C18" s="164" t="s">
        <v>4</v>
      </c>
      <c r="D18" s="205"/>
      <c r="E18" s="203"/>
    </row>
    <row r="19" spans="1:5" ht="19.5" customHeight="1">
      <c r="A19" s="251" t="s">
        <v>30</v>
      </c>
      <c r="B19" s="230" t="s">
        <v>31</v>
      </c>
      <c r="C19" s="164" t="s">
        <v>4</v>
      </c>
      <c r="D19" s="203"/>
      <c r="E19" s="203"/>
    </row>
    <row r="20" spans="1:5">
      <c r="A20" s="251" t="s">
        <v>32</v>
      </c>
      <c r="B20" s="230" t="s">
        <v>33</v>
      </c>
      <c r="C20" s="164" t="s">
        <v>4</v>
      </c>
      <c r="D20" s="203"/>
      <c r="E20" s="203"/>
    </row>
    <row r="21" spans="1:5" ht="15.75" customHeight="1">
      <c r="A21" s="251" t="s">
        <v>34</v>
      </c>
      <c r="B21" s="230" t="s">
        <v>35</v>
      </c>
      <c r="C21" s="164" t="s">
        <v>4</v>
      </c>
      <c r="D21" s="203"/>
      <c r="E21" s="203"/>
    </row>
    <row r="22" spans="1:5">
      <c r="A22" s="251" t="s">
        <v>36</v>
      </c>
      <c r="B22" s="230" t="s">
        <v>37</v>
      </c>
      <c r="C22" s="164" t="s">
        <v>4</v>
      </c>
      <c r="D22" s="203"/>
      <c r="E22" s="203"/>
    </row>
    <row r="23" spans="1:5">
      <c r="A23" s="231"/>
      <c r="B23" s="249"/>
      <c r="C23" s="165"/>
      <c r="D23" s="203"/>
      <c r="E23" s="203"/>
    </row>
    <row r="24" spans="1:5">
      <c r="A24" s="234">
        <v>3</v>
      </c>
      <c r="B24" s="255" t="s">
        <v>38</v>
      </c>
      <c r="C24" s="166"/>
      <c r="D24" s="203"/>
      <c r="E24" s="203"/>
    </row>
    <row r="25" spans="1:5">
      <c r="A25" s="251" t="s">
        <v>39</v>
      </c>
      <c r="B25" s="230" t="s">
        <v>40</v>
      </c>
      <c r="C25" s="164" t="s">
        <v>4</v>
      </c>
      <c r="D25" s="203"/>
      <c r="E25" s="203"/>
    </row>
    <row r="26" spans="1:5">
      <c r="A26" s="251" t="s">
        <v>41</v>
      </c>
      <c r="B26" s="230" t="s">
        <v>42</v>
      </c>
      <c r="C26" s="164" t="s">
        <v>4</v>
      </c>
      <c r="D26" s="203"/>
      <c r="E26" s="203"/>
    </row>
    <row r="27" spans="1:5" ht="28.8">
      <c r="A27" s="251" t="s">
        <v>43</v>
      </c>
      <c r="B27" s="230" t="s">
        <v>44</v>
      </c>
      <c r="C27" s="164" t="s">
        <v>4</v>
      </c>
      <c r="D27" s="203"/>
      <c r="E27" s="203"/>
    </row>
    <row r="28" spans="1:5" ht="28.8">
      <c r="A28" s="251" t="s">
        <v>45</v>
      </c>
      <c r="B28" s="230" t="s">
        <v>46</v>
      </c>
      <c r="C28" s="164" t="s">
        <v>4</v>
      </c>
      <c r="D28" s="203"/>
      <c r="E28" s="203"/>
    </row>
    <row r="29" spans="1:5">
      <c r="A29" s="251" t="s">
        <v>47</v>
      </c>
      <c r="B29" s="230" t="s">
        <v>48</v>
      </c>
      <c r="C29" s="164" t="s">
        <v>4</v>
      </c>
      <c r="D29" s="203"/>
      <c r="E29" s="203"/>
    </row>
    <row r="30" spans="1:5" ht="32.25" customHeight="1">
      <c r="A30" s="251" t="s">
        <v>49</v>
      </c>
      <c r="B30" s="230" t="s">
        <v>50</v>
      </c>
      <c r="C30" s="164" t="s">
        <v>4</v>
      </c>
      <c r="D30" s="203"/>
      <c r="E30" s="203"/>
    </row>
    <row r="31" spans="1:5" ht="15.75" customHeight="1">
      <c r="A31" s="251" t="s">
        <v>51</v>
      </c>
      <c r="B31" s="230" t="s">
        <v>52</v>
      </c>
      <c r="C31" s="164" t="s">
        <v>4</v>
      </c>
      <c r="D31" s="203"/>
      <c r="E31" s="203"/>
    </row>
    <row r="32" spans="1:5">
      <c r="A32" s="251" t="s">
        <v>53</v>
      </c>
      <c r="B32" s="173" t="s">
        <v>54</v>
      </c>
      <c r="C32" s="164" t="s">
        <v>4</v>
      </c>
      <c r="D32" s="203"/>
      <c r="E32" s="203"/>
    </row>
    <row r="33" spans="1:5">
      <c r="A33" s="251" t="s">
        <v>55</v>
      </c>
      <c r="B33" s="153" t="s">
        <v>56</v>
      </c>
      <c r="C33" s="164" t="s">
        <v>4</v>
      </c>
      <c r="D33" s="203"/>
      <c r="E33" s="203"/>
    </row>
    <row r="34" spans="1:5" ht="16.5" customHeight="1">
      <c r="A34" s="237"/>
      <c r="B34" s="256"/>
      <c r="C34" s="167"/>
      <c r="D34" s="203"/>
      <c r="E34" s="203"/>
    </row>
    <row r="35" spans="1:5" ht="39" customHeight="1">
      <c r="A35" s="232">
        <v>4</v>
      </c>
      <c r="B35" s="250" t="s">
        <v>57</v>
      </c>
      <c r="C35" s="162"/>
      <c r="D35" s="17"/>
      <c r="E35" s="203"/>
    </row>
    <row r="36" spans="1:5" ht="34.5" customHeight="1">
      <c r="A36" s="236" t="s">
        <v>58</v>
      </c>
      <c r="B36" s="230" t="s">
        <v>59</v>
      </c>
      <c r="C36" s="206" t="s">
        <v>4</v>
      </c>
      <c r="D36" s="203"/>
      <c r="E36" s="203"/>
    </row>
    <row r="37" spans="1:5">
      <c r="A37" s="228" t="s">
        <v>60</v>
      </c>
      <c r="B37" s="173" t="s">
        <v>61</v>
      </c>
      <c r="C37" s="163" t="s">
        <v>4</v>
      </c>
      <c r="D37" s="205"/>
      <c r="E37" s="203"/>
    </row>
    <row r="38" spans="1:5" ht="32.25" customHeight="1">
      <c r="A38" s="228" t="s">
        <v>62</v>
      </c>
      <c r="B38" s="207" t="s">
        <v>63</v>
      </c>
      <c r="C38" s="163" t="s">
        <v>4</v>
      </c>
      <c r="D38" s="15"/>
      <c r="E38" s="203"/>
    </row>
    <row r="39" spans="1:5" ht="21.75" customHeight="1">
      <c r="A39" s="257" t="s">
        <v>64</v>
      </c>
      <c r="B39" s="233" t="s">
        <v>65</v>
      </c>
      <c r="C39" s="168" t="s">
        <v>4</v>
      </c>
      <c r="D39" s="203"/>
      <c r="E39" s="203"/>
    </row>
    <row r="40" spans="1:5">
      <c r="A40" s="228" t="s">
        <v>64</v>
      </c>
      <c r="B40" s="230" t="s">
        <v>66</v>
      </c>
      <c r="C40" s="163" t="s">
        <v>4</v>
      </c>
      <c r="D40" s="203"/>
      <c r="E40" s="203"/>
    </row>
    <row r="41" spans="1:5" s="11" customFormat="1">
      <c r="A41" s="235" t="s">
        <v>67</v>
      </c>
      <c r="B41" s="238" t="s">
        <v>68</v>
      </c>
      <c r="C41" s="163" t="s">
        <v>4</v>
      </c>
      <c r="D41" s="205"/>
      <c r="E41" s="205"/>
    </row>
    <row r="42" spans="1:5" s="11" customFormat="1">
      <c r="A42" s="154"/>
      <c r="B42" s="174" t="s">
        <v>69</v>
      </c>
      <c r="C42" s="169" t="s">
        <v>4</v>
      </c>
      <c r="D42" s="205"/>
      <c r="E42" s="205"/>
    </row>
    <row r="43" spans="1:5" s="11" customFormat="1">
      <c r="A43" s="155">
        <v>5</v>
      </c>
      <c r="B43" s="175" t="s">
        <v>70</v>
      </c>
      <c r="C43" s="170"/>
      <c r="D43" s="205"/>
      <c r="E43" s="205"/>
    </row>
    <row r="44" spans="1:5" s="11" customFormat="1">
      <c r="A44" s="156" t="s">
        <v>71</v>
      </c>
      <c r="B44" s="208" t="s">
        <v>72</v>
      </c>
      <c r="C44" s="171" t="s">
        <v>4</v>
      </c>
      <c r="D44" s="205"/>
      <c r="E44" s="205"/>
    </row>
    <row r="45" spans="1:5" s="11" customFormat="1">
      <c r="A45" s="156" t="s">
        <v>73</v>
      </c>
      <c r="B45" s="176" t="s">
        <v>74</v>
      </c>
      <c r="C45" s="171" t="s">
        <v>4</v>
      </c>
      <c r="D45" s="205"/>
      <c r="E45" s="205"/>
    </row>
    <row r="46" spans="1:5" s="11" customFormat="1">
      <c r="A46" s="154"/>
      <c r="B46" s="174" t="s">
        <v>69</v>
      </c>
      <c r="C46" s="169" t="s">
        <v>4</v>
      </c>
      <c r="D46" s="205"/>
      <c r="E46" s="205"/>
    </row>
    <row r="47" spans="1:5" s="11" customFormat="1">
      <c r="A47" s="157">
        <v>6</v>
      </c>
      <c r="B47" s="177" t="s">
        <v>75</v>
      </c>
      <c r="C47" s="157"/>
      <c r="D47" s="205"/>
      <c r="E47" s="205"/>
    </row>
    <row r="48" spans="1:5" s="11" customFormat="1">
      <c r="A48" s="156" t="s">
        <v>76</v>
      </c>
      <c r="B48" s="209" t="s">
        <v>77</v>
      </c>
      <c r="C48" s="171" t="s">
        <v>4</v>
      </c>
      <c r="D48" s="205"/>
      <c r="E48" s="205"/>
    </row>
    <row r="49" spans="1:5" ht="28.8">
      <c r="A49" s="156" t="s">
        <v>78</v>
      </c>
      <c r="B49" s="208" t="s">
        <v>79</v>
      </c>
      <c r="C49" s="171" t="s">
        <v>4</v>
      </c>
      <c r="D49" s="203"/>
      <c r="E49" s="203"/>
    </row>
    <row r="50" spans="1:5">
      <c r="A50" s="158" t="s">
        <v>80</v>
      </c>
      <c r="B50" s="178" t="s">
        <v>81</v>
      </c>
      <c r="C50" s="171" t="s">
        <v>4</v>
      </c>
      <c r="D50" s="203"/>
      <c r="E50" s="203"/>
    </row>
    <row r="51" spans="1:5">
      <c r="A51" s="159"/>
      <c r="B51" s="160" t="s">
        <v>69</v>
      </c>
      <c r="C51" s="169" t="s">
        <v>4</v>
      </c>
      <c r="D51" s="203"/>
      <c r="E51" s="203"/>
    </row>
    <row r="52" spans="1:5">
      <c r="A52" s="218">
        <v>7</v>
      </c>
      <c r="B52" s="219" t="s">
        <v>82</v>
      </c>
      <c r="C52" s="219" t="s">
        <v>83</v>
      </c>
      <c r="D52" s="203"/>
      <c r="E52" s="203"/>
    </row>
    <row r="53" spans="1:5" ht="141.75" customHeight="1">
      <c r="A53" s="220" t="s">
        <v>84</v>
      </c>
      <c r="B53" s="221" t="s">
        <v>85</v>
      </c>
      <c r="C53" s="222" t="s">
        <v>4</v>
      </c>
      <c r="D53" s="203"/>
      <c r="E53" s="203"/>
    </row>
    <row r="54" spans="1:5" ht="89.25" customHeight="1">
      <c r="A54" s="220" t="s">
        <v>86</v>
      </c>
      <c r="B54" s="221" t="s">
        <v>87</v>
      </c>
      <c r="C54" s="222" t="s">
        <v>4</v>
      </c>
      <c r="D54" s="203"/>
      <c r="E54" s="203"/>
    </row>
    <row r="55" spans="1:5" ht="93" customHeight="1">
      <c r="A55" s="220" t="s">
        <v>88</v>
      </c>
      <c r="B55" s="221" t="s">
        <v>89</v>
      </c>
      <c r="C55" s="222" t="s">
        <v>4</v>
      </c>
      <c r="D55" s="203"/>
      <c r="E55" s="203"/>
    </row>
  </sheetData>
  <phoneticPr fontId="42" type="noConversion"/>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E0A2D-DD43-4C7E-8803-15487868684E}">
  <sheetPr>
    <tabColor rgb="FFEFC1F5"/>
  </sheetPr>
  <dimension ref="A1:N22"/>
  <sheetViews>
    <sheetView zoomScale="80" zoomScaleNormal="80" workbookViewId="0">
      <pane xSplit="2" topLeftCell="C1" activePane="topRight" state="frozen"/>
      <selection pane="topRight" activeCell="D22" sqref="D22"/>
    </sheetView>
  </sheetViews>
  <sheetFormatPr defaultColWidth="9.109375" defaultRowHeight="14.4"/>
  <cols>
    <col min="1" max="1" width="4.5546875" style="2" customWidth="1"/>
    <col min="2" max="2" width="83.6640625" style="3" customWidth="1"/>
    <col min="3" max="3" width="10.5546875" style="1" customWidth="1"/>
    <col min="4" max="4" width="29.88671875" style="1" customWidth="1"/>
    <col min="5" max="5" width="10.109375" style="1" customWidth="1"/>
    <col min="6" max="6" width="29.88671875" style="1" customWidth="1"/>
    <col min="7" max="7" width="10.5546875" style="1" customWidth="1"/>
    <col min="8" max="8" width="29.88671875" style="1" customWidth="1"/>
    <col min="9" max="9" width="10.5546875" style="1" customWidth="1"/>
    <col min="10" max="10" width="29.88671875" style="1" customWidth="1"/>
    <col min="11" max="11" width="10.5546875" style="1" customWidth="1"/>
    <col min="12" max="12" width="29.88671875" style="1" customWidth="1"/>
    <col min="13" max="13" width="9.109375" style="3"/>
    <col min="14" max="14" width="27.109375" style="3" customWidth="1"/>
    <col min="15" max="16384" width="9.109375" style="3"/>
  </cols>
  <sheetData>
    <row r="1" spans="1:14" ht="25.8">
      <c r="B1" s="239" t="s">
        <v>90</v>
      </c>
    </row>
    <row r="2" spans="1:14" ht="18">
      <c r="B2" s="240" t="s">
        <v>91</v>
      </c>
    </row>
    <row r="3" spans="1:14" ht="18">
      <c r="B3" s="240" t="s">
        <v>92</v>
      </c>
    </row>
    <row r="4" spans="1:14" ht="18">
      <c r="B4" s="240" t="s">
        <v>93</v>
      </c>
    </row>
    <row r="5" spans="1:14" ht="18">
      <c r="B5" s="240" t="s">
        <v>156</v>
      </c>
    </row>
    <row r="6" spans="1:14" ht="18">
      <c r="B6" s="8" t="s">
        <v>94</v>
      </c>
    </row>
    <row r="7" spans="1:14" ht="63" customHeight="1">
      <c r="B7" s="39" t="s">
        <v>95</v>
      </c>
    </row>
    <row r="8" spans="1:14">
      <c r="B8" s="38" t="s">
        <v>96</v>
      </c>
    </row>
    <row r="10" spans="1:14" ht="23.25" customHeight="1">
      <c r="A10" s="258" t="s">
        <v>97</v>
      </c>
      <c r="B10" s="259"/>
      <c r="C10" s="262" t="s">
        <v>98</v>
      </c>
      <c r="D10" s="264"/>
      <c r="E10" s="262" t="s">
        <v>99</v>
      </c>
      <c r="F10" s="263"/>
      <c r="G10" s="262" t="s">
        <v>100</v>
      </c>
      <c r="H10" s="264"/>
      <c r="I10" s="262" t="s">
        <v>101</v>
      </c>
      <c r="J10" s="263"/>
      <c r="K10" s="262" t="s">
        <v>102</v>
      </c>
      <c r="L10" s="263"/>
      <c r="M10" s="260" t="s">
        <v>103</v>
      </c>
      <c r="N10" s="261"/>
    </row>
    <row r="11" spans="1:14" ht="28.8">
      <c r="A11" s="26" t="s">
        <v>104</v>
      </c>
      <c r="B11" s="28" t="s">
        <v>105</v>
      </c>
      <c r="C11" s="97" t="s">
        <v>94</v>
      </c>
      <c r="D11" s="73" t="s">
        <v>106</v>
      </c>
      <c r="E11" s="97" t="s">
        <v>94</v>
      </c>
      <c r="F11" s="104" t="s">
        <v>106</v>
      </c>
      <c r="G11" s="36" t="s">
        <v>94</v>
      </c>
      <c r="H11" s="73" t="s">
        <v>106</v>
      </c>
      <c r="I11" s="97" t="s">
        <v>94</v>
      </c>
      <c r="J11" s="104" t="s">
        <v>106</v>
      </c>
      <c r="K11" s="97" t="s">
        <v>94</v>
      </c>
      <c r="L11" s="104" t="s">
        <v>106</v>
      </c>
      <c r="M11" s="36" t="s">
        <v>94</v>
      </c>
      <c r="N11" s="25" t="s">
        <v>106</v>
      </c>
    </row>
    <row r="12" spans="1:14" ht="28.8">
      <c r="A12" s="16" t="s">
        <v>2</v>
      </c>
      <c r="B12" s="29" t="s">
        <v>107</v>
      </c>
      <c r="C12" s="98"/>
      <c r="D12" s="210"/>
      <c r="E12" s="98"/>
      <c r="F12" s="111"/>
      <c r="G12" s="86"/>
      <c r="H12" s="116"/>
      <c r="I12" s="98"/>
      <c r="J12" s="111"/>
      <c r="K12" s="86"/>
      <c r="L12" s="111"/>
      <c r="M12" s="86"/>
      <c r="N12" s="117"/>
    </row>
    <row r="13" spans="1:14">
      <c r="A13" s="27">
        <v>2</v>
      </c>
      <c r="B13" s="30" t="s">
        <v>108</v>
      </c>
      <c r="C13" s="211"/>
      <c r="D13" s="107"/>
      <c r="E13" s="211"/>
      <c r="F13" s="112"/>
      <c r="G13" s="212"/>
      <c r="H13" s="107"/>
      <c r="I13" s="211"/>
      <c r="J13" s="112"/>
      <c r="K13" s="211"/>
      <c r="L13" s="112"/>
      <c r="M13" s="212"/>
      <c r="N13" s="118"/>
    </row>
    <row r="14" spans="1:14">
      <c r="A14" s="5" t="s">
        <v>12</v>
      </c>
      <c r="B14" s="31" t="s">
        <v>109</v>
      </c>
      <c r="C14" s="99"/>
      <c r="D14" s="108"/>
      <c r="E14" s="99"/>
      <c r="F14" s="113"/>
      <c r="G14" s="86"/>
      <c r="H14" s="108"/>
      <c r="I14" s="98"/>
      <c r="J14" s="113"/>
      <c r="K14" s="86"/>
      <c r="L14" s="113"/>
      <c r="M14" s="86"/>
      <c r="N14" s="119"/>
    </row>
    <row r="15" spans="1:14" ht="28.8">
      <c r="A15" s="5" t="s">
        <v>14</v>
      </c>
      <c r="B15" s="32" t="s">
        <v>110</v>
      </c>
      <c r="C15" s="100"/>
      <c r="D15" s="107"/>
      <c r="E15" s="100"/>
      <c r="F15" s="112"/>
      <c r="G15" s="87"/>
      <c r="H15" s="107"/>
      <c r="I15" s="100"/>
      <c r="J15" s="112"/>
      <c r="K15" s="100"/>
      <c r="L15" s="112"/>
      <c r="M15" s="87"/>
      <c r="N15" s="118"/>
    </row>
    <row r="16" spans="1:14">
      <c r="A16" s="5"/>
      <c r="B16" s="37" t="s">
        <v>111</v>
      </c>
      <c r="C16" s="101"/>
      <c r="D16" s="109"/>
      <c r="E16" s="101"/>
      <c r="F16" s="114"/>
      <c r="G16" s="86"/>
      <c r="H16" s="109"/>
      <c r="I16" s="98"/>
      <c r="J16" s="114"/>
      <c r="K16" s="86"/>
      <c r="L16" s="114"/>
      <c r="M16" s="86"/>
      <c r="N16" s="120"/>
    </row>
    <row r="17" spans="1:14">
      <c r="A17" s="5"/>
      <c r="B17" s="37" t="s">
        <v>112</v>
      </c>
      <c r="C17" s="102"/>
      <c r="D17" s="110"/>
      <c r="E17" s="102"/>
      <c r="F17" s="115"/>
      <c r="G17" s="86"/>
      <c r="H17" s="110"/>
      <c r="I17" s="98"/>
      <c r="J17" s="115"/>
      <c r="K17" s="86"/>
      <c r="L17" s="115"/>
      <c r="M17" s="86"/>
      <c r="N17" s="121"/>
    </row>
    <row r="18" spans="1:14">
      <c r="A18" s="5" t="s">
        <v>16</v>
      </c>
      <c r="B18" s="33" t="s">
        <v>113</v>
      </c>
      <c r="C18" s="102"/>
      <c r="D18" s="110"/>
      <c r="E18" s="102"/>
      <c r="F18" s="115"/>
      <c r="G18" s="86"/>
      <c r="H18" s="110"/>
      <c r="I18" s="98"/>
      <c r="J18" s="115"/>
      <c r="K18" s="86"/>
      <c r="L18" s="115"/>
      <c r="M18" s="86"/>
      <c r="N18" s="121"/>
    </row>
    <row r="19" spans="1:14">
      <c r="A19" s="5" t="s">
        <v>18</v>
      </c>
      <c r="B19" s="34" t="s">
        <v>114</v>
      </c>
      <c r="C19" s="103"/>
      <c r="D19" s="110"/>
      <c r="E19" s="103"/>
      <c r="F19" s="115"/>
      <c r="G19" s="86"/>
      <c r="H19" s="110"/>
      <c r="I19" s="98"/>
      <c r="J19" s="115"/>
      <c r="K19" s="86"/>
      <c r="L19" s="115"/>
      <c r="M19" s="86"/>
      <c r="N19" s="121"/>
    </row>
    <row r="20" spans="1:14" ht="15" customHeight="1">
      <c r="A20" s="5" t="s">
        <v>20</v>
      </c>
      <c r="B20" s="35" t="s">
        <v>115</v>
      </c>
      <c r="C20" s="103"/>
      <c r="D20" s="110"/>
      <c r="E20" s="103"/>
      <c r="F20" s="115"/>
      <c r="G20" s="88"/>
      <c r="H20" s="110"/>
      <c r="I20" s="102"/>
      <c r="J20" s="115"/>
      <c r="K20" s="88"/>
      <c r="L20" s="115"/>
      <c r="M20" s="88"/>
      <c r="N20" s="121"/>
    </row>
    <row r="21" spans="1:14">
      <c r="M21" s="1"/>
      <c r="N21" s="1"/>
    </row>
    <row r="22" spans="1:14">
      <c r="B22" s="152"/>
      <c r="M22" s="1"/>
      <c r="N22" s="1"/>
    </row>
  </sheetData>
  <sheetProtection algorithmName="SHA-512" hashValue="VnIZJkRzT/ZdYsyacWcUr7CeCIMRq2wuDUqEMWd9Q8k23Q82yfSX5/4CFF3tKvHmyv8XGij9sajul4BxsV/XoQ==" saltValue="41HATTGmZY5wly8dLxTBKg==" spinCount="100000" sheet="1" objects="1" scenarios="1"/>
  <mergeCells count="7">
    <mergeCell ref="A10:B10"/>
    <mergeCell ref="M10:N10"/>
    <mergeCell ref="K10:L10"/>
    <mergeCell ref="C10:D10"/>
    <mergeCell ref="E10:F10"/>
    <mergeCell ref="G10:H10"/>
    <mergeCell ref="I10:J10"/>
  </mergeCells>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8ECDA48D-A1B7-4B93-94F1-D6BA29F8F621}">
          <x14:formula1>
            <xm:f>Gegegevensval.!$A$2:$A$9</xm:f>
          </x14:formula1>
          <xm:sqref>C12 C14 C16:C20 E12 E14 E16:E20 G12 K16:K20 G14 I14 I16:I20 G16:G20 I12 K12 K14 M14 M16:M20 M12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90F35-66BF-4AA0-AD23-5009D33AD4F2}">
  <sheetPr>
    <tabColor rgb="FFEFC1F5"/>
    <pageSetUpPr fitToPage="1"/>
  </sheetPr>
  <dimension ref="A1:O39"/>
  <sheetViews>
    <sheetView zoomScale="82" zoomScaleNormal="82" workbookViewId="0">
      <selection activeCell="B5" sqref="B5"/>
    </sheetView>
  </sheetViews>
  <sheetFormatPr defaultColWidth="9.109375" defaultRowHeight="15" customHeight="1"/>
  <cols>
    <col min="1" max="1" width="4.88671875" style="63" customWidth="1"/>
    <col min="2" max="2" width="83" style="72" customWidth="1"/>
    <col min="3" max="3" width="12.44140625" style="64" customWidth="1"/>
    <col min="4" max="4" width="9.109375" style="63" customWidth="1"/>
    <col min="5" max="5" width="10" style="63" bestFit="1" customWidth="1"/>
    <col min="6" max="6" width="9.109375" style="63"/>
    <col min="7" max="7" width="8.88671875" style="63" customWidth="1"/>
    <col min="8" max="9" width="9.109375" style="63"/>
    <col min="10" max="10" width="9.88671875" style="63" customWidth="1"/>
    <col min="11" max="11" width="12.5546875" style="63" customWidth="1"/>
    <col min="12" max="16384" width="9.109375" style="63"/>
  </cols>
  <sheetData>
    <row r="1" spans="1:15" ht="25.8">
      <c r="B1" s="239" t="s">
        <v>116</v>
      </c>
    </row>
    <row r="2" spans="1:15" ht="18">
      <c r="B2" s="240" t="s">
        <v>91</v>
      </c>
    </row>
    <row r="3" spans="1:15" ht="18">
      <c r="B3" s="240" t="s">
        <v>117</v>
      </c>
    </row>
    <row r="4" spans="1:15" ht="18">
      <c r="B4" s="240" t="s">
        <v>118</v>
      </c>
    </row>
    <row r="5" spans="1:15" ht="19.2" customHeight="1">
      <c r="B5" s="240" t="s">
        <v>155</v>
      </c>
    </row>
    <row r="6" spans="1:15" ht="15" customHeight="1">
      <c r="B6" s="8" t="s">
        <v>94</v>
      </c>
    </row>
    <row r="7" spans="1:15" ht="57.6">
      <c r="B7" s="39" t="s">
        <v>120</v>
      </c>
    </row>
    <row r="8" spans="1:15" ht="36" customHeight="1" thickBot="1">
      <c r="B8" s="39"/>
      <c r="D8" s="271" t="s">
        <v>121</v>
      </c>
      <c r="E8" s="267"/>
      <c r="F8" s="265" t="s">
        <v>122</v>
      </c>
      <c r="G8" s="266"/>
      <c r="H8" s="267" t="s">
        <v>123</v>
      </c>
      <c r="I8" s="272"/>
      <c r="J8" s="265" t="s">
        <v>124</v>
      </c>
      <c r="K8" s="266"/>
      <c r="L8" s="265" t="s">
        <v>125</v>
      </c>
      <c r="M8" s="266"/>
      <c r="N8" s="267" t="s">
        <v>126</v>
      </c>
      <c r="O8" s="268"/>
    </row>
    <row r="9" spans="1:15" s="65" customFormat="1" ht="43.2">
      <c r="B9" s="66"/>
      <c r="C9" s="67" t="s">
        <v>154</v>
      </c>
      <c r="D9" s="68" t="s">
        <v>127</v>
      </c>
      <c r="E9" s="75" t="s">
        <v>128</v>
      </c>
      <c r="F9" s="70" t="s">
        <v>127</v>
      </c>
      <c r="G9" s="77" t="s">
        <v>128</v>
      </c>
      <c r="H9" s="68" t="s">
        <v>127</v>
      </c>
      <c r="I9" s="75" t="s">
        <v>128</v>
      </c>
      <c r="J9" s="76" t="s">
        <v>127</v>
      </c>
      <c r="K9" s="69" t="s">
        <v>128</v>
      </c>
      <c r="L9" s="70" t="s">
        <v>127</v>
      </c>
      <c r="M9" s="69" t="s">
        <v>128</v>
      </c>
      <c r="N9" s="68" t="s">
        <v>127</v>
      </c>
      <c r="O9" s="74" t="s">
        <v>128</v>
      </c>
    </row>
    <row r="10" spans="1:15" s="65" customFormat="1" ht="37.950000000000003" customHeight="1">
      <c r="A10" s="269" t="s">
        <v>97</v>
      </c>
      <c r="B10" s="270"/>
      <c r="C10" s="71">
        <f>C11+C13</f>
        <v>840</v>
      </c>
      <c r="D10" s="89"/>
      <c r="E10" s="90"/>
      <c r="F10" s="89"/>
      <c r="G10" s="90"/>
      <c r="H10" s="89"/>
      <c r="I10" s="90"/>
      <c r="J10" s="89"/>
      <c r="K10" s="90"/>
      <c r="L10" s="89"/>
      <c r="M10" s="90"/>
      <c r="N10" s="93"/>
      <c r="O10" s="94"/>
    </row>
    <row r="11" spans="1:15" s="65" customFormat="1" ht="14.4">
      <c r="A11" s="78" t="s">
        <v>104</v>
      </c>
      <c r="B11" s="28" t="s">
        <v>105</v>
      </c>
      <c r="C11" s="82">
        <f>C12</f>
        <v>30</v>
      </c>
      <c r="D11" s="91"/>
      <c r="E11" s="92"/>
      <c r="F11" s="91"/>
      <c r="G11" s="92"/>
      <c r="H11" s="91"/>
      <c r="I11" s="92"/>
      <c r="J11" s="91"/>
      <c r="K11" s="92"/>
      <c r="L11" s="91"/>
      <c r="M11" s="92"/>
      <c r="N11" s="95"/>
      <c r="O11" s="96"/>
    </row>
    <row r="12" spans="1:15" s="65" customFormat="1" ht="28.8">
      <c r="A12" s="6" t="s">
        <v>2</v>
      </c>
      <c r="B12" s="29" t="s">
        <v>107</v>
      </c>
      <c r="C12" s="83">
        <v>30</v>
      </c>
      <c r="D12" s="139">
        <f>'1b.Gebr.test Sero LEV A'!C12</f>
        <v>0</v>
      </c>
      <c r="E12" s="190">
        <f>D12*($C$12/3)/6</f>
        <v>0</v>
      </c>
      <c r="F12" s="141">
        <f>'1b.Gebr.test Sero LEV A'!E12</f>
        <v>0</v>
      </c>
      <c r="G12" s="192">
        <f>F12*($C$12/3)/6</f>
        <v>0</v>
      </c>
      <c r="H12" s="140">
        <f>'1b.Gebr.test Sero LEV A'!G12</f>
        <v>0</v>
      </c>
      <c r="I12" s="190">
        <f>H12*($C$12/3)/6</f>
        <v>0</v>
      </c>
      <c r="J12" s="141">
        <f>'1b.Gebr.test Sero LEV A'!I12</f>
        <v>0</v>
      </c>
      <c r="K12" s="192">
        <f>J12*($C$12/3)/6</f>
        <v>0</v>
      </c>
      <c r="L12" s="140">
        <f>'1b.Gebr.test Sero LEV A'!K12</f>
        <v>0</v>
      </c>
      <c r="M12" s="190">
        <f>L12*($C$12/3)/6</f>
        <v>0</v>
      </c>
      <c r="N12" s="141">
        <f>'1b.Gebr.test Sero LEV A'!M12</f>
        <v>0</v>
      </c>
      <c r="O12" s="193">
        <f>N12*($C$12/3)/6</f>
        <v>0</v>
      </c>
    </row>
    <row r="13" spans="1:15" s="65" customFormat="1" ht="34.5" customHeight="1">
      <c r="A13" s="51">
        <v>2</v>
      </c>
      <c r="B13" s="80" t="s">
        <v>129</v>
      </c>
      <c r="C13" s="213">
        <f>SUM(C14:C20)</f>
        <v>810</v>
      </c>
      <c r="D13" s="142"/>
      <c r="E13" s="191"/>
      <c r="F13" s="142"/>
      <c r="G13" s="191"/>
      <c r="H13" s="142"/>
      <c r="I13" s="191"/>
      <c r="J13" s="142"/>
      <c r="K13" s="191"/>
      <c r="L13" s="142"/>
      <c r="M13" s="191"/>
      <c r="N13" s="143"/>
      <c r="O13" s="223"/>
    </row>
    <row r="14" spans="1:15" s="65" customFormat="1" ht="14.4">
      <c r="A14" s="79" t="s">
        <v>12</v>
      </c>
      <c r="B14" s="31" t="s">
        <v>109</v>
      </c>
      <c r="C14" s="83">
        <v>180</v>
      </c>
      <c r="D14" s="139">
        <f>'1b.Gebr.test Sero LEV A'!C14</f>
        <v>0</v>
      </c>
      <c r="E14" s="190">
        <f>D14*($C$14/3)/6</f>
        <v>0</v>
      </c>
      <c r="F14" s="141">
        <f>'1b.Gebr.test Sero LEV A'!E14</f>
        <v>0</v>
      </c>
      <c r="G14" s="192">
        <f>F14*($C$14/3)/6</f>
        <v>0</v>
      </c>
      <c r="H14" s="140">
        <f>'1b.Gebr.test Sero LEV A'!G14</f>
        <v>0</v>
      </c>
      <c r="I14" s="190">
        <f>H14*($C$14/3)/6</f>
        <v>0</v>
      </c>
      <c r="J14" s="141">
        <f>'1b.Gebr.test Sero LEV A'!I14</f>
        <v>0</v>
      </c>
      <c r="K14" s="192">
        <f>J14*($C$14/3)/6</f>
        <v>0</v>
      </c>
      <c r="L14" s="140">
        <f>'1b.Gebr.test Sero LEV A'!K14</f>
        <v>0</v>
      </c>
      <c r="M14" s="190">
        <f>L14*($C$14/3)/6</f>
        <v>0</v>
      </c>
      <c r="N14" s="141">
        <f>'1b.Gebr.test Sero LEV A'!M14</f>
        <v>0</v>
      </c>
      <c r="O14" s="193">
        <f>N14*($C$14/3)/6</f>
        <v>0</v>
      </c>
    </row>
    <row r="15" spans="1:15" ht="28.8">
      <c r="A15" s="79" t="s">
        <v>14</v>
      </c>
      <c r="B15" s="32" t="s">
        <v>110</v>
      </c>
      <c r="C15" s="84"/>
      <c r="D15" s="142"/>
      <c r="E15" s="191"/>
      <c r="F15" s="143"/>
      <c r="G15" s="224"/>
      <c r="H15" s="144"/>
      <c r="I15" s="191"/>
      <c r="J15" s="143"/>
      <c r="K15" s="224"/>
      <c r="L15" s="144"/>
      <c r="M15" s="191"/>
      <c r="N15" s="143"/>
      <c r="O15" s="223"/>
    </row>
    <row r="16" spans="1:15" ht="14.4">
      <c r="A16" s="79"/>
      <c r="B16" s="37" t="s">
        <v>111</v>
      </c>
      <c r="C16" s="83">
        <v>180</v>
      </c>
      <c r="D16" s="139">
        <f>'1b.Gebr.test Sero LEV A'!C16</f>
        <v>0</v>
      </c>
      <c r="E16" s="190">
        <f>D16*($C$16/3)/6</f>
        <v>0</v>
      </c>
      <c r="F16" s="141">
        <f>'1b.Gebr.test Sero LEV A'!E16</f>
        <v>0</v>
      </c>
      <c r="G16" s="192">
        <f>F16*($C$16/3)/6</f>
        <v>0</v>
      </c>
      <c r="H16" s="140">
        <f>'1b.Gebr.test Sero LEV A'!G16</f>
        <v>0</v>
      </c>
      <c r="I16" s="190">
        <f>H16*($C$16/3)/6</f>
        <v>0</v>
      </c>
      <c r="J16" s="141">
        <f>'1b.Gebr.test Sero LEV A'!I16</f>
        <v>0</v>
      </c>
      <c r="K16" s="192">
        <f>J16*($C$16/3)/6</f>
        <v>0</v>
      </c>
      <c r="L16" s="140">
        <f>'1b.Gebr.test Sero LEV A'!K16</f>
        <v>0</v>
      </c>
      <c r="M16" s="190">
        <f>L16*($C$16/3)/6</f>
        <v>0</v>
      </c>
      <c r="N16" s="141">
        <f>'1b.Gebr.test Sero LEV A'!M16</f>
        <v>0</v>
      </c>
      <c r="O16" s="193">
        <f>N16*($C$16/3)/6</f>
        <v>0</v>
      </c>
    </row>
    <row r="17" spans="1:15" ht="14.4">
      <c r="A17" s="79"/>
      <c r="B17" s="37" t="s">
        <v>112</v>
      </c>
      <c r="C17" s="83">
        <v>180</v>
      </c>
      <c r="D17" s="139">
        <f>'1b.Gebr.test Sero LEV A'!C17</f>
        <v>0</v>
      </c>
      <c r="E17" s="190">
        <f>D17*($C$17/3)/6</f>
        <v>0</v>
      </c>
      <c r="F17" s="141">
        <f>'1b.Gebr.test Sero LEV A'!E17</f>
        <v>0</v>
      </c>
      <c r="G17" s="192">
        <f>F17*($C$17/3)/6</f>
        <v>0</v>
      </c>
      <c r="H17" s="140">
        <f>'1b.Gebr.test Sero LEV A'!G17</f>
        <v>0</v>
      </c>
      <c r="I17" s="190">
        <f>H17*($C$17/3)/6</f>
        <v>0</v>
      </c>
      <c r="J17" s="141">
        <f>'1b.Gebr.test Sero LEV A'!I17</f>
        <v>0</v>
      </c>
      <c r="K17" s="192">
        <f>J17*($C$17/3)/6</f>
        <v>0</v>
      </c>
      <c r="L17" s="140">
        <f>'1b.Gebr.test Sero LEV A'!K17</f>
        <v>0</v>
      </c>
      <c r="M17" s="190">
        <f>L17*($C$17/3)/6</f>
        <v>0</v>
      </c>
      <c r="N17" s="141">
        <f>'1b.Gebr.test Sero LEV A'!M17</f>
        <v>0</v>
      </c>
      <c r="O17" s="193">
        <f>N17*($C$17/3)/6</f>
        <v>0</v>
      </c>
    </row>
    <row r="18" spans="1:15" ht="14.4">
      <c r="A18" s="79" t="s">
        <v>16</v>
      </c>
      <c r="B18" s="81" t="s">
        <v>113</v>
      </c>
      <c r="C18" s="83">
        <v>90</v>
      </c>
      <c r="D18" s="139">
        <f>'1b.Gebr.test Sero LEV A'!C18</f>
        <v>0</v>
      </c>
      <c r="E18" s="190">
        <f>D18*($C$18/3)/6</f>
        <v>0</v>
      </c>
      <c r="F18" s="141">
        <f>'1b.Gebr.test Sero LEV A'!E18</f>
        <v>0</v>
      </c>
      <c r="G18" s="192">
        <f>F18*($C$18/3)/6</f>
        <v>0</v>
      </c>
      <c r="H18" s="140">
        <f>'1b.Gebr.test Sero LEV A'!G18</f>
        <v>0</v>
      </c>
      <c r="I18" s="190">
        <f>H18*($C$18/3)/6</f>
        <v>0</v>
      </c>
      <c r="J18" s="141">
        <f>'1b.Gebr.test Sero LEV A'!I18</f>
        <v>0</v>
      </c>
      <c r="K18" s="192">
        <f>J18*($C$18/3)/6</f>
        <v>0</v>
      </c>
      <c r="L18" s="140">
        <f>'1b.Gebr.test Sero LEV A'!K18</f>
        <v>0</v>
      </c>
      <c r="M18" s="190">
        <f>L18*($C$18/3)/6</f>
        <v>0</v>
      </c>
      <c r="N18" s="141">
        <f>'1b.Gebr.test Sero LEV A'!M18</f>
        <v>0</v>
      </c>
      <c r="O18" s="193">
        <f>N18*($C$18/3)/6</f>
        <v>0</v>
      </c>
    </row>
    <row r="19" spans="1:15" ht="14.4">
      <c r="A19" s="79" t="s">
        <v>18</v>
      </c>
      <c r="B19" s="34" t="s">
        <v>114</v>
      </c>
      <c r="C19" s="83">
        <v>90</v>
      </c>
      <c r="D19" s="139">
        <f>'1b.Gebr.test Sero LEV A'!C19</f>
        <v>0</v>
      </c>
      <c r="E19" s="190">
        <f>D19*($C$18/3)/6</f>
        <v>0</v>
      </c>
      <c r="F19" s="141">
        <f>'1b.Gebr.test Sero LEV A'!E19</f>
        <v>0</v>
      </c>
      <c r="G19" s="225">
        <f>F19*($C$18/3)/6</f>
        <v>0</v>
      </c>
      <c r="H19" s="140">
        <f>'1b.Gebr.test Sero LEV A'!G19</f>
        <v>0</v>
      </c>
      <c r="I19" s="190">
        <f>H19*($C$18/3)/6</f>
        <v>0</v>
      </c>
      <c r="J19" s="141">
        <f>'1b.Gebr.test Sero LEV A'!I19</f>
        <v>0</v>
      </c>
      <c r="K19" s="192">
        <f>J19*($C$18/3)/6</f>
        <v>0</v>
      </c>
      <c r="L19" s="140">
        <f>'1b.Gebr.test Sero LEV A'!K19</f>
        <v>0</v>
      </c>
      <c r="M19" s="190">
        <f>L19*($C$18/3)/6</f>
        <v>0</v>
      </c>
      <c r="N19" s="141">
        <f>'1b.Gebr.test Sero LEV A'!M19</f>
        <v>0</v>
      </c>
      <c r="O19" s="193">
        <f>N19*($C$18/3)/6</f>
        <v>0</v>
      </c>
    </row>
    <row r="20" spans="1:15" thickBot="1">
      <c r="A20" s="79" t="s">
        <v>20</v>
      </c>
      <c r="B20" s="34" t="s">
        <v>115</v>
      </c>
      <c r="C20" s="85">
        <v>90</v>
      </c>
      <c r="D20" s="139">
        <f>'1b.Gebr.test Sero LEV A'!C20</f>
        <v>0</v>
      </c>
      <c r="E20" s="190">
        <f>D20*($C$18/3)/6</f>
        <v>0</v>
      </c>
      <c r="F20" s="141">
        <f>'1b.Gebr.test Sero LEV A'!E20</f>
        <v>0</v>
      </c>
      <c r="G20" s="190">
        <f>F20*($C$18/3)/6</f>
        <v>0</v>
      </c>
      <c r="H20" s="140">
        <f>'1b.Gebr.test Sero LEV A'!G20</f>
        <v>0</v>
      </c>
      <c r="I20" s="190">
        <f>H20*($C$18/3)/6</f>
        <v>0</v>
      </c>
      <c r="J20" s="226">
        <f>'1b.Gebr.test Sero LEV A'!I20</f>
        <v>0</v>
      </c>
      <c r="K20" s="225">
        <f>J20*($C$18/3)/6</f>
        <v>0</v>
      </c>
      <c r="L20" s="140">
        <f>'1b.Gebr.test Sero LEV A'!K20</f>
        <v>0</v>
      </c>
      <c r="M20" s="190">
        <f>L20*($C$18/3)/6</f>
        <v>0</v>
      </c>
      <c r="N20" s="226">
        <f>'1b.Gebr.test Sero LEV A'!M20</f>
        <v>0</v>
      </c>
      <c r="O20" s="227">
        <f>N20*($C$18/3)/6</f>
        <v>0</v>
      </c>
    </row>
    <row r="21" spans="1:15" ht="14.4">
      <c r="B21" s="214"/>
      <c r="C21" s="145"/>
      <c r="D21" s="146"/>
      <c r="E21" s="194">
        <f>SUM(E12:E20)</f>
        <v>0</v>
      </c>
      <c r="F21" s="146"/>
      <c r="G21" s="194">
        <f>SUM(G12:G20)</f>
        <v>0</v>
      </c>
      <c r="H21" s="146"/>
      <c r="I21" s="194">
        <f>SUM(I12:I20)</f>
        <v>0</v>
      </c>
      <c r="J21" s="146"/>
      <c r="K21" s="194">
        <f>SUM(K12:K20)</f>
        <v>0</v>
      </c>
      <c r="L21" s="146"/>
      <c r="M21" s="194">
        <f>SUM(M12:M20)</f>
        <v>0</v>
      </c>
      <c r="N21" s="146"/>
      <c r="O21" s="194">
        <f>SUM(O12:O20)</f>
        <v>0</v>
      </c>
    </row>
    <row r="22" spans="1:15" ht="14.4">
      <c r="B22" s="214"/>
      <c r="C22" s="145"/>
      <c r="D22" s="146"/>
      <c r="E22" s="146"/>
      <c r="F22" s="146"/>
      <c r="G22" s="146"/>
      <c r="H22" s="146"/>
      <c r="I22" s="146"/>
      <c r="J22" s="146"/>
      <c r="K22" s="146"/>
      <c r="L22" s="146"/>
      <c r="M22" s="146"/>
      <c r="N22" s="146"/>
      <c r="O22" s="146"/>
    </row>
    <row r="23" spans="1:15" ht="14.4">
      <c r="B23" s="187" t="s">
        <v>130</v>
      </c>
      <c r="C23" s="194">
        <f>SUM(E21,G21,I21,K21,M21,O21)</f>
        <v>0</v>
      </c>
      <c r="D23" s="147"/>
      <c r="E23" s="147"/>
      <c r="F23" s="147"/>
      <c r="G23" s="147"/>
      <c r="H23" s="147"/>
      <c r="I23" s="147"/>
      <c r="J23" s="147"/>
      <c r="K23" s="147"/>
      <c r="L23" s="147"/>
      <c r="M23" s="147"/>
      <c r="N23" s="147"/>
      <c r="O23" s="147"/>
    </row>
    <row r="24" spans="1:15" ht="14.4"/>
    <row r="25" spans="1:15" ht="14.4"/>
    <row r="26" spans="1:15" ht="14.4"/>
    <row r="27" spans="1:15" ht="14.4"/>
    <row r="28" spans="1:15" ht="14.4"/>
    <row r="29" spans="1:15" ht="14.4"/>
    <row r="30" spans="1:15" ht="32.25" customHeight="1"/>
    <row r="31" spans="1:15" ht="14.4"/>
    <row r="32" spans="1:15" ht="14.4"/>
    <row r="33" ht="14.4"/>
    <row r="34" ht="31.2" customHeight="1"/>
    <row r="35" ht="14.4"/>
    <row r="36" ht="14.4"/>
    <row r="37" ht="14.4"/>
    <row r="38" ht="14.4"/>
    <row r="39" ht="14.4"/>
  </sheetData>
  <sheetProtection algorithmName="SHA-512" hashValue="n152YIH88cxG3IZvGdkIwtwmsP1CXiizjJvSX2tGrlmna2RnwKPaiuXjM51zEEzv5inFxI9FL4P0ZIoBFzcEEg==" saltValue="6Lb2s0LnHbZmkpk4AIsp2Q==" spinCount="100000" sheet="1" objects="1" scenarios="1"/>
  <mergeCells count="7">
    <mergeCell ref="L8:M8"/>
    <mergeCell ref="N8:O8"/>
    <mergeCell ref="A10:B10"/>
    <mergeCell ref="D8:E8"/>
    <mergeCell ref="F8:G8"/>
    <mergeCell ref="H8:I8"/>
    <mergeCell ref="J8:K8"/>
  </mergeCells>
  <pageMargins left="0.7" right="0.7" top="0.75" bottom="0.75" header="0.3" footer="0.3"/>
  <pageSetup paperSize="9" scale="4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E5E2-C3F2-47BC-B18E-5F72C6AE759C}">
  <sheetPr>
    <tabColor rgb="FF0070C0"/>
  </sheetPr>
  <dimension ref="A1:T23"/>
  <sheetViews>
    <sheetView tabSelected="1" zoomScale="90" zoomScaleNormal="90" workbookViewId="0">
      <pane xSplit="2" topLeftCell="C1" activePane="topRight" state="frozen"/>
      <selection pane="topRight"/>
    </sheetView>
  </sheetViews>
  <sheetFormatPr defaultColWidth="9.109375" defaultRowHeight="15" customHeight="1"/>
  <cols>
    <col min="1" max="1" width="5.88671875" style="2" customWidth="1"/>
    <col min="2" max="2" width="86.109375" style="3" customWidth="1"/>
    <col min="3" max="3" width="10.5546875" style="1" customWidth="1"/>
    <col min="4" max="4" width="29.88671875" style="1" customWidth="1"/>
    <col min="5" max="5" width="6.109375" style="1" customWidth="1"/>
    <col min="6" max="6" width="25.44140625" style="1" customWidth="1"/>
    <col min="7" max="7" width="7.44140625" style="3" customWidth="1"/>
    <col min="8" max="8" width="28.5546875" style="3" customWidth="1"/>
    <col min="9" max="16384" width="9.109375" style="3"/>
  </cols>
  <sheetData>
    <row r="1" spans="1:20" ht="25.8">
      <c r="B1" s="239" t="s">
        <v>131</v>
      </c>
    </row>
    <row r="2" spans="1:20" ht="15" customHeight="1">
      <c r="B2" s="240" t="s">
        <v>91</v>
      </c>
    </row>
    <row r="3" spans="1:20" ht="15" customHeight="1">
      <c r="B3" s="240" t="s">
        <v>132</v>
      </c>
    </row>
    <row r="4" spans="1:20" ht="18">
      <c r="B4" s="240" t="s">
        <v>119</v>
      </c>
    </row>
    <row r="5" spans="1:20" ht="18">
      <c r="B5" s="8" t="s">
        <v>94</v>
      </c>
      <c r="D5" s="188"/>
    </row>
    <row r="6" spans="1:20" ht="72">
      <c r="B6" s="42" t="s">
        <v>95</v>
      </c>
      <c r="C6" s="2"/>
      <c r="D6" s="40"/>
      <c r="E6" s="2"/>
      <c r="F6" s="40"/>
    </row>
    <row r="7" spans="1:20" ht="30" customHeight="1">
      <c r="B7" s="43" t="s">
        <v>96</v>
      </c>
      <c r="D7" s="9"/>
      <c r="E7" s="7"/>
      <c r="F7" s="41"/>
    </row>
    <row r="8" spans="1:20" s="4" customFormat="1" ht="23.25" customHeight="1">
      <c r="A8" s="273" t="s">
        <v>97</v>
      </c>
      <c r="B8" s="274"/>
      <c r="C8" s="262" t="s">
        <v>133</v>
      </c>
      <c r="D8" s="263"/>
      <c r="E8" s="275" t="s">
        <v>134</v>
      </c>
      <c r="F8" s="276"/>
      <c r="G8" s="262" t="s">
        <v>135</v>
      </c>
      <c r="H8" s="261"/>
      <c r="I8" s="3"/>
      <c r="J8" s="3"/>
      <c r="K8" s="3"/>
      <c r="L8" s="3"/>
      <c r="M8" s="3"/>
      <c r="N8" s="3"/>
      <c r="O8" s="3"/>
      <c r="P8" s="3"/>
      <c r="Q8" s="3"/>
      <c r="R8" s="3"/>
      <c r="S8" s="3"/>
      <c r="T8" s="3"/>
    </row>
    <row r="9" spans="1:20" s="4" customFormat="1" ht="28.8">
      <c r="A9" s="49" t="s">
        <v>104</v>
      </c>
      <c r="B9" s="28" t="s">
        <v>105</v>
      </c>
      <c r="C9" s="97" t="s">
        <v>94</v>
      </c>
      <c r="D9" s="105" t="s">
        <v>106</v>
      </c>
      <c r="E9" s="97" t="s">
        <v>94</v>
      </c>
      <c r="F9" s="106" t="s">
        <v>106</v>
      </c>
      <c r="G9" s="97" t="s">
        <v>94</v>
      </c>
      <c r="H9" s="106" t="s">
        <v>106</v>
      </c>
      <c r="I9" s="3"/>
      <c r="J9" s="3"/>
      <c r="K9" s="3"/>
      <c r="L9" s="3"/>
      <c r="M9" s="3"/>
      <c r="N9" s="3"/>
      <c r="O9" s="3"/>
      <c r="P9" s="3"/>
      <c r="Q9" s="3"/>
      <c r="R9" s="3"/>
      <c r="S9" s="3"/>
      <c r="T9" s="3"/>
    </row>
    <row r="10" spans="1:20" s="4" customFormat="1" ht="14.4">
      <c r="A10" s="16" t="s">
        <v>2</v>
      </c>
      <c r="B10" s="29" t="s">
        <v>136</v>
      </c>
      <c r="C10" s="124"/>
      <c r="D10" s="125"/>
      <c r="E10" s="124"/>
      <c r="F10" s="125"/>
      <c r="G10" s="124"/>
      <c r="H10" s="126"/>
      <c r="I10" s="3"/>
      <c r="J10" s="3"/>
      <c r="K10" s="3"/>
      <c r="L10" s="3"/>
      <c r="M10" s="3"/>
      <c r="N10" s="3"/>
      <c r="O10" s="3"/>
      <c r="P10" s="3"/>
      <c r="Q10" s="3"/>
      <c r="R10" s="3"/>
      <c r="S10" s="3"/>
      <c r="T10" s="3"/>
    </row>
    <row r="11" spans="1:20" s="4" customFormat="1" ht="14.4">
      <c r="A11" s="51" t="s">
        <v>137</v>
      </c>
      <c r="B11" s="182" t="s">
        <v>129</v>
      </c>
      <c r="C11" s="127"/>
      <c r="D11" s="128"/>
      <c r="E11" s="127"/>
      <c r="F11" s="217"/>
      <c r="G11" s="127"/>
      <c r="H11" s="129"/>
      <c r="I11" s="3"/>
      <c r="J11" s="3"/>
      <c r="K11" s="3"/>
      <c r="L11" s="3"/>
      <c r="M11" s="3"/>
      <c r="N11" s="3"/>
      <c r="O11" s="3"/>
      <c r="P11" s="3"/>
      <c r="Q11" s="3"/>
      <c r="R11" s="3"/>
      <c r="S11" s="3"/>
      <c r="T11" s="3"/>
    </row>
    <row r="12" spans="1:20" s="4" customFormat="1" ht="27.6">
      <c r="A12" s="181"/>
      <c r="B12" s="189" t="s">
        <v>138</v>
      </c>
      <c r="C12" s="127"/>
      <c r="D12" s="128"/>
      <c r="E12" s="127"/>
      <c r="F12" s="217"/>
      <c r="G12" s="127"/>
      <c r="H12" s="129"/>
      <c r="I12" s="3"/>
      <c r="J12" s="3"/>
      <c r="K12" s="3"/>
      <c r="L12" s="3"/>
      <c r="M12" s="3"/>
      <c r="N12" s="3"/>
      <c r="O12" s="3"/>
      <c r="P12" s="3"/>
      <c r="Q12" s="3"/>
      <c r="R12" s="3"/>
      <c r="S12" s="3"/>
      <c r="T12" s="3"/>
    </row>
    <row r="13" spans="1:20" s="4" customFormat="1" ht="28.8">
      <c r="A13" s="181" t="s">
        <v>12</v>
      </c>
      <c r="B13" s="21" t="s">
        <v>139</v>
      </c>
      <c r="C13" s="130"/>
      <c r="D13" s="131"/>
      <c r="E13" s="130"/>
      <c r="F13" s="131"/>
      <c r="G13" s="130"/>
      <c r="H13" s="132"/>
      <c r="I13" s="3"/>
      <c r="J13" s="3"/>
      <c r="K13" s="3"/>
      <c r="L13" s="3"/>
      <c r="M13" s="3"/>
      <c r="N13" s="3"/>
      <c r="O13" s="3"/>
      <c r="P13" s="3"/>
      <c r="Q13" s="3"/>
      <c r="R13" s="3"/>
      <c r="S13" s="3"/>
      <c r="T13" s="3"/>
    </row>
    <row r="14" spans="1:20" s="4" customFormat="1" ht="28.8">
      <c r="A14" s="5" t="s">
        <v>14</v>
      </c>
      <c r="B14" s="216" t="s">
        <v>140</v>
      </c>
      <c r="C14" s="130"/>
      <c r="D14" s="131"/>
      <c r="E14" s="130"/>
      <c r="F14" s="131"/>
      <c r="G14" s="130"/>
      <c r="H14" s="132"/>
      <c r="I14" s="3"/>
      <c r="J14" s="3"/>
      <c r="K14" s="3"/>
      <c r="L14" s="3"/>
      <c r="M14" s="3"/>
      <c r="N14" s="3"/>
      <c r="O14" s="3"/>
      <c r="P14" s="3"/>
      <c r="Q14" s="3"/>
      <c r="R14" s="3"/>
      <c r="S14" s="3"/>
      <c r="T14" s="3"/>
    </row>
    <row r="15" spans="1:20" s="4" customFormat="1" ht="14.4">
      <c r="A15" s="5" t="s">
        <v>16</v>
      </c>
      <c r="B15" s="22" t="s">
        <v>141</v>
      </c>
      <c r="C15" s="130"/>
      <c r="D15" s="131"/>
      <c r="E15" s="130"/>
      <c r="F15" s="131"/>
      <c r="G15" s="130"/>
      <c r="H15" s="132"/>
      <c r="I15" s="3"/>
      <c r="J15" s="3"/>
      <c r="K15" s="3"/>
      <c r="L15" s="3"/>
      <c r="M15" s="3"/>
      <c r="N15" s="3"/>
      <c r="O15" s="3"/>
      <c r="P15" s="3"/>
      <c r="Q15" s="3"/>
      <c r="R15" s="3"/>
      <c r="S15" s="3"/>
      <c r="T15" s="3"/>
    </row>
    <row r="16" spans="1:20" s="4" customFormat="1" ht="14.4">
      <c r="A16" s="5" t="s">
        <v>18</v>
      </c>
      <c r="B16" s="22" t="s">
        <v>142</v>
      </c>
      <c r="C16" s="130"/>
      <c r="D16" s="133"/>
      <c r="E16" s="130"/>
      <c r="F16" s="131"/>
      <c r="G16" s="130"/>
      <c r="H16" s="134"/>
      <c r="I16" s="3"/>
      <c r="J16" s="3"/>
      <c r="K16" s="3"/>
      <c r="L16" s="3"/>
      <c r="M16" s="3"/>
      <c r="N16" s="3"/>
      <c r="O16" s="3"/>
      <c r="P16" s="3"/>
      <c r="Q16" s="3"/>
      <c r="R16" s="3"/>
      <c r="S16" s="3"/>
      <c r="T16" s="3"/>
    </row>
    <row r="17" spans="1:20" s="4" customFormat="1" ht="14.4">
      <c r="A17" s="5" t="s">
        <v>20</v>
      </c>
      <c r="B17" s="216" t="s">
        <v>143</v>
      </c>
      <c r="C17" s="130"/>
      <c r="D17" s="133"/>
      <c r="E17" s="130"/>
      <c r="F17" s="131"/>
      <c r="G17" s="130"/>
      <c r="H17" s="134"/>
      <c r="I17" s="3"/>
      <c r="J17" s="3"/>
      <c r="K17" s="3"/>
      <c r="L17" s="3"/>
      <c r="M17" s="3"/>
      <c r="N17" s="3"/>
      <c r="O17" s="3"/>
      <c r="P17" s="3"/>
      <c r="Q17" s="3"/>
      <c r="R17" s="3"/>
      <c r="S17" s="3"/>
      <c r="T17" s="3"/>
    </row>
    <row r="18" spans="1:20" s="4" customFormat="1" ht="14.4">
      <c r="A18" s="5" t="s">
        <v>22</v>
      </c>
      <c r="B18" s="50" t="s">
        <v>144</v>
      </c>
      <c r="C18" s="135"/>
      <c r="D18" s="133"/>
      <c r="E18" s="135"/>
      <c r="F18" s="133"/>
      <c r="G18" s="135"/>
      <c r="H18" s="134"/>
      <c r="I18" s="3"/>
      <c r="J18" s="3"/>
      <c r="K18" s="3"/>
      <c r="L18" s="3"/>
      <c r="M18" s="3"/>
      <c r="N18" s="3"/>
      <c r="O18" s="3"/>
      <c r="P18" s="3"/>
      <c r="Q18" s="3"/>
      <c r="R18" s="3"/>
      <c r="S18" s="3"/>
      <c r="T18" s="3"/>
    </row>
    <row r="19" spans="1:20" ht="14.4"/>
    <row r="20" spans="1:20" ht="14.4">
      <c r="B20" s="152"/>
    </row>
    <row r="21" spans="1:20" ht="14.4"/>
    <row r="22" spans="1:20" ht="14.4"/>
    <row r="23" spans="1:20" ht="14.4"/>
  </sheetData>
  <sheetProtection algorithmName="SHA-512" hashValue="GqhyTELDslqQg1NAEDVTEwQcXwjncUM06KUuZVJ0Quo6HjNvPWzQbI839XO6Juigge8bRm4HhH+/fD6Gx+r6CQ==" saltValue="rNmVOfk20Uqb3ddD2mtBQA==" spinCount="100000" sheet="1" objects="1" scenarios="1"/>
  <mergeCells count="4">
    <mergeCell ref="C8:D8"/>
    <mergeCell ref="G8:H8"/>
    <mergeCell ref="A8:B8"/>
    <mergeCell ref="E8:F8"/>
  </mergeCells>
  <phoneticPr fontId="42" type="noConversion"/>
  <pageMargins left="0.7" right="0.7" top="0.75" bottom="0.75" header="0.3" footer="0.3"/>
  <pageSetup paperSize="9" orientation="portrait" horizontalDpi="1200" verticalDpi="1200"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F15147BD-2BBE-4D34-A1FB-ADA1DFD865FE}">
          <x14:formula1>
            <xm:f>Gegegevensval.!$A$2:$A$6</xm:f>
          </x14:formula1>
          <xm:sqref>C10 C13:C18 G10 G13:G18 E10 E13:E18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D634-F3CB-4689-A6A2-60E8D9473992}">
  <sheetPr>
    <tabColor rgb="FF0070C0"/>
    <pageSetUpPr fitToPage="1"/>
  </sheetPr>
  <dimension ref="A1:I21"/>
  <sheetViews>
    <sheetView zoomScale="90" zoomScaleNormal="90" workbookViewId="0"/>
  </sheetViews>
  <sheetFormatPr defaultColWidth="8.88671875" defaultRowHeight="13.2"/>
  <cols>
    <col min="1" max="1" width="8.88671875" style="18" customWidth="1"/>
    <col min="2" max="2" width="83" style="18" customWidth="1"/>
    <col min="3" max="3" width="10.88671875" style="18" customWidth="1"/>
    <col min="4" max="11" width="9.88671875" style="18" customWidth="1"/>
    <col min="12" max="12" width="8.88671875" style="18"/>
    <col min="13" max="13" width="8.88671875" style="18" customWidth="1"/>
    <col min="14" max="16384" width="8.88671875" style="18"/>
  </cols>
  <sheetData>
    <row r="1" spans="1:9" ht="25.8">
      <c r="B1" s="239" t="s">
        <v>145</v>
      </c>
    </row>
    <row r="2" spans="1:9" ht="18">
      <c r="B2" s="240" t="s">
        <v>91</v>
      </c>
    </row>
    <row r="3" spans="1:9" ht="18">
      <c r="B3" s="240" t="s">
        <v>146</v>
      </c>
    </row>
    <row r="4" spans="1:9" ht="18">
      <c r="B4" s="240" t="s">
        <v>119</v>
      </c>
    </row>
    <row r="5" spans="1:9" ht="18">
      <c r="B5" s="8" t="s">
        <v>94</v>
      </c>
    </row>
    <row r="6" spans="1:9" ht="62.4" customHeight="1" thickBot="1">
      <c r="B6" s="42" t="s">
        <v>95</v>
      </c>
      <c r="D6" s="277" t="s">
        <v>147</v>
      </c>
      <c r="E6" s="278"/>
      <c r="F6" s="279" t="s">
        <v>148</v>
      </c>
      <c r="G6" s="280"/>
      <c r="H6" s="279" t="s">
        <v>149</v>
      </c>
      <c r="I6" s="280"/>
    </row>
    <row r="7" spans="1:9" ht="49.8" customHeight="1">
      <c r="C7" s="149" t="s">
        <v>157</v>
      </c>
      <c r="D7" s="54" t="s">
        <v>127</v>
      </c>
      <c r="E7" s="55" t="s">
        <v>128</v>
      </c>
      <c r="F7" s="55" t="s">
        <v>127</v>
      </c>
      <c r="G7" s="56" t="s">
        <v>128</v>
      </c>
      <c r="H7" s="55" t="s">
        <v>127</v>
      </c>
      <c r="I7" s="56" t="s">
        <v>128</v>
      </c>
    </row>
    <row r="8" spans="1:9" ht="18">
      <c r="A8" s="281" t="s">
        <v>97</v>
      </c>
      <c r="B8" s="282"/>
      <c r="C8" s="241">
        <f>SUM(C9,C11)</f>
        <v>840</v>
      </c>
      <c r="D8" s="57"/>
      <c r="E8" s="58"/>
      <c r="F8" s="58"/>
      <c r="G8" s="58"/>
      <c r="H8" s="59"/>
      <c r="I8" s="60"/>
    </row>
    <row r="9" spans="1:9" ht="14.4">
      <c r="A9" s="23" t="s">
        <v>104</v>
      </c>
      <c r="B9" s="151" t="s">
        <v>105</v>
      </c>
      <c r="C9" s="62">
        <f>SUM(C10)</f>
        <v>30</v>
      </c>
      <c r="D9" s="57"/>
      <c r="E9" s="58"/>
      <c r="F9" s="58"/>
      <c r="G9" s="58"/>
      <c r="H9" s="59"/>
      <c r="I9" s="60"/>
    </row>
    <row r="10" spans="1:9" ht="14.4">
      <c r="A10" s="185" t="s">
        <v>2</v>
      </c>
      <c r="B10" s="20" t="s">
        <v>136</v>
      </c>
      <c r="C10" s="242">
        <v>30</v>
      </c>
      <c r="D10" s="136">
        <f>'2b.Gebr.test Conisch LEV A'!C10</f>
        <v>0</v>
      </c>
      <c r="E10" s="195">
        <f>D10*($C$10/3)/3</f>
        <v>0</v>
      </c>
      <c r="F10" s="122">
        <f>'2b.Gebr.test Conisch LEV A'!E10</f>
        <v>0</v>
      </c>
      <c r="G10" s="195">
        <f>F10*($C$10/3)/3</f>
        <v>0</v>
      </c>
      <c r="H10" s="122">
        <f>'2b.Gebr.test Conisch LEV A'!G10</f>
        <v>0</v>
      </c>
      <c r="I10" s="198">
        <f>H10*($C$10/3)/3</f>
        <v>0</v>
      </c>
    </row>
    <row r="11" spans="1:9" ht="14.4">
      <c r="A11" s="23" t="s">
        <v>137</v>
      </c>
      <c r="B11" s="23" t="s">
        <v>129</v>
      </c>
      <c r="C11" s="62">
        <f>SUM(C13:C18)</f>
        <v>810</v>
      </c>
      <c r="D11" s="137"/>
      <c r="E11" s="196"/>
      <c r="F11" s="58"/>
      <c r="G11" s="196"/>
      <c r="H11" s="58"/>
      <c r="I11" s="199"/>
    </row>
    <row r="12" spans="1:9" ht="28.8">
      <c r="A12" s="185"/>
      <c r="B12" s="183" t="s">
        <v>138</v>
      </c>
      <c r="C12" s="53"/>
      <c r="D12" s="138"/>
      <c r="E12" s="197"/>
      <c r="F12" s="123"/>
      <c r="G12" s="197"/>
      <c r="H12" s="123"/>
      <c r="I12" s="200"/>
    </row>
    <row r="13" spans="1:9" ht="28.8">
      <c r="A13" s="185" t="s">
        <v>12</v>
      </c>
      <c r="B13" s="150" t="s">
        <v>139</v>
      </c>
      <c r="C13" s="242">
        <v>180</v>
      </c>
      <c r="D13" s="243">
        <f>'2b.Gebr.test Conisch LEV A'!C13</f>
        <v>0</v>
      </c>
      <c r="E13" s="244">
        <f>D13*($C$13/3)/3</f>
        <v>0</v>
      </c>
      <c r="F13" s="245">
        <f>'2b.Gebr.test Conisch LEV A'!E13</f>
        <v>0</v>
      </c>
      <c r="G13" s="244">
        <f>F13*($C$13/3)/3</f>
        <v>0</v>
      </c>
      <c r="H13" s="245">
        <f>'2b.Gebr.test Conisch LEV A'!G13</f>
        <v>0</v>
      </c>
      <c r="I13" s="246">
        <f>H13*($C$13/3)/3</f>
        <v>0</v>
      </c>
    </row>
    <row r="14" spans="1:9" ht="28.8">
      <c r="A14" s="185" t="s">
        <v>14</v>
      </c>
      <c r="B14" s="21" t="s">
        <v>150</v>
      </c>
      <c r="C14" s="242">
        <v>180</v>
      </c>
      <c r="D14" s="243">
        <f>'2b.Gebr.test Conisch LEV A'!C14</f>
        <v>0</v>
      </c>
      <c r="E14" s="244">
        <f>D14*($C$13/3)/3</f>
        <v>0</v>
      </c>
      <c r="F14" s="245">
        <f>'2b.Gebr.test Conisch LEV A'!E14</f>
        <v>0</v>
      </c>
      <c r="G14" s="244">
        <f>F14*($C$13/3)/3</f>
        <v>0</v>
      </c>
      <c r="H14" s="245">
        <f>'2b.Gebr.test Conisch LEV A'!G14</f>
        <v>0</v>
      </c>
      <c r="I14" s="246">
        <f>H14*($C$13/3)/3</f>
        <v>0</v>
      </c>
    </row>
    <row r="15" spans="1:9" ht="14.4">
      <c r="A15" s="185" t="s">
        <v>16</v>
      </c>
      <c r="B15" s="22" t="s">
        <v>141</v>
      </c>
      <c r="C15" s="242">
        <v>90</v>
      </c>
      <c r="D15" s="243">
        <f>'2b.Gebr.test Conisch LEV A'!C15</f>
        <v>0</v>
      </c>
      <c r="E15" s="244">
        <f>D15*($C$15/3)/3</f>
        <v>0</v>
      </c>
      <c r="F15" s="245">
        <f>'2b.Gebr.test Conisch LEV A'!E15</f>
        <v>0</v>
      </c>
      <c r="G15" s="244">
        <f>F15*($C$15/3)/3</f>
        <v>0</v>
      </c>
      <c r="H15" s="245">
        <f>'2b.Gebr.test Conisch LEV A'!G15</f>
        <v>0</v>
      </c>
      <c r="I15" s="246">
        <f>H15*($C$15/3)/3</f>
        <v>0</v>
      </c>
    </row>
    <row r="16" spans="1:9" ht="14.4">
      <c r="A16" s="185" t="s">
        <v>18</v>
      </c>
      <c r="B16" s="184" t="s">
        <v>142</v>
      </c>
      <c r="C16" s="242">
        <v>90</v>
      </c>
      <c r="D16" s="243">
        <f>'2b.Gebr.test Conisch LEV A'!C16</f>
        <v>0</v>
      </c>
      <c r="E16" s="244">
        <f>D16*($C$16/3)/3</f>
        <v>0</v>
      </c>
      <c r="F16" s="245">
        <f>'2b.Gebr.test Conisch LEV A'!E16</f>
        <v>0</v>
      </c>
      <c r="G16" s="244">
        <f>F16*($C$16/3)/3</f>
        <v>0</v>
      </c>
      <c r="H16" s="245">
        <f>'2b.Gebr.test Conisch LEV A'!G16</f>
        <v>0</v>
      </c>
      <c r="I16" s="246">
        <f>H16*($C$16/3)/3</f>
        <v>0</v>
      </c>
    </row>
    <row r="17" spans="1:9" ht="14.4">
      <c r="A17" s="185" t="s">
        <v>20</v>
      </c>
      <c r="B17" s="52" t="s">
        <v>151</v>
      </c>
      <c r="C17" s="242">
        <v>180</v>
      </c>
      <c r="D17" s="243">
        <f>'2b.Gebr.test Conisch LEV A'!C17</f>
        <v>0</v>
      </c>
      <c r="E17" s="244">
        <f>D17*($C$17/3)/3</f>
        <v>0</v>
      </c>
      <c r="F17" s="245">
        <f>'2b.Gebr.test Conisch LEV A'!E17</f>
        <v>0</v>
      </c>
      <c r="G17" s="244">
        <f>F17*($C$17/3)/3</f>
        <v>0</v>
      </c>
      <c r="H17" s="245">
        <f>'2b.Gebr.test Conisch LEV A'!G17</f>
        <v>0</v>
      </c>
      <c r="I17" s="246">
        <f>H17*($C$17/3)/3</f>
        <v>0</v>
      </c>
    </row>
    <row r="18" spans="1:9" ht="15" thickBot="1">
      <c r="A18" s="185" t="s">
        <v>22</v>
      </c>
      <c r="B18" s="19" t="s">
        <v>144</v>
      </c>
      <c r="C18" s="61">
        <v>90</v>
      </c>
      <c r="D18" s="243">
        <f>'2b.Gebr.test Conisch LEV A'!C18</f>
        <v>0</v>
      </c>
      <c r="E18" s="244">
        <f>D18*($C$18/3)/3</f>
        <v>0</v>
      </c>
      <c r="F18" s="245">
        <f>'2b.Gebr.test Conisch LEV A'!E18</f>
        <v>0</v>
      </c>
      <c r="G18" s="244">
        <f>F18*($C$18/3)/3</f>
        <v>0</v>
      </c>
      <c r="H18" s="245">
        <f>'2b.Gebr.test Conisch LEV A'!G18</f>
        <v>0</v>
      </c>
      <c r="I18" s="246">
        <f>H18*($C$18/3)/3</f>
        <v>0</v>
      </c>
    </row>
    <row r="19" spans="1:9" ht="14.4">
      <c r="B19" s="214"/>
      <c r="C19" s="148"/>
      <c r="D19" s="24"/>
      <c r="E19" s="202">
        <f>SUM(E10:E18)</f>
        <v>0</v>
      </c>
      <c r="F19" s="202"/>
      <c r="G19" s="202">
        <f>SUM(G10:G18)</f>
        <v>0</v>
      </c>
      <c r="H19" s="24"/>
      <c r="I19" s="202">
        <f>SUM(I10:I18)</f>
        <v>0</v>
      </c>
    </row>
    <row r="20" spans="1:9" ht="14.4">
      <c r="B20" s="214"/>
      <c r="D20" s="24"/>
      <c r="E20" s="148"/>
      <c r="F20" s="148"/>
      <c r="G20" s="148"/>
      <c r="H20" s="24"/>
      <c r="I20" s="148"/>
    </row>
    <row r="21" spans="1:9" ht="14.4">
      <c r="B21" s="186" t="s">
        <v>152</v>
      </c>
      <c r="C21" s="201">
        <f>SUM(E19,G19,I19)</f>
        <v>0</v>
      </c>
    </row>
  </sheetData>
  <sheetProtection algorithmName="SHA-512" hashValue="Tj+6pWbRVmBkGp+8NnZtd2LSKcUcLsSdKIThVgshLJZP+TFXKSU9zy0v7RxxBQuSbWWHMiBnanam1A+MDg4qnQ==" saltValue="mlGwhukFag828h/POcjBSQ==" spinCount="100000" sheet="1" objects="1" scenarios="1"/>
  <mergeCells count="4">
    <mergeCell ref="D6:E6"/>
    <mergeCell ref="H6:I6"/>
    <mergeCell ref="A8:B8"/>
    <mergeCell ref="F6:G6"/>
  </mergeCells>
  <phoneticPr fontId="42" type="noConversion"/>
  <pageMargins left="0.7" right="0.7" top="0.75" bottom="0.75" header="0.3" footer="0.3"/>
  <pageSetup paperSize="9" scale="82"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9FA6-7CCE-4A64-8E54-322042C5D02C}">
  <dimension ref="A1:J31"/>
  <sheetViews>
    <sheetView workbookViewId="0">
      <selection activeCell="F26" sqref="F26"/>
    </sheetView>
  </sheetViews>
  <sheetFormatPr defaultColWidth="8.88671875" defaultRowHeight="14.4"/>
  <cols>
    <col min="1" max="1" width="18.109375" style="44" customWidth="1"/>
    <col min="2" max="2" width="16.109375" style="44" customWidth="1"/>
    <col min="3" max="3" width="8.5546875" style="44" customWidth="1"/>
    <col min="4" max="4" width="12.44140625" style="44" bestFit="1" customWidth="1"/>
    <col min="5" max="5" width="2.44140625" style="44" customWidth="1"/>
    <col min="6" max="6" width="12.44140625" style="44" bestFit="1" customWidth="1"/>
    <col min="7" max="7" width="2.109375" style="44" customWidth="1"/>
    <col min="8" max="8" width="12.44140625" style="44" bestFit="1" customWidth="1"/>
    <col min="9" max="9" width="2.44140625" style="44" customWidth="1"/>
    <col min="10" max="10" width="12.44140625" style="44" bestFit="1" customWidth="1"/>
    <col min="11" max="11" width="2.109375" style="44" customWidth="1"/>
    <col min="12" max="12" width="12.44140625" style="44" bestFit="1" customWidth="1"/>
    <col min="13" max="13" width="10" style="44" bestFit="1" customWidth="1"/>
    <col min="14" max="16384" width="8.88671875" style="44"/>
  </cols>
  <sheetData>
    <row r="1" spans="1:10">
      <c r="A1" s="215" t="s">
        <v>153</v>
      </c>
      <c r="D1" s="283"/>
      <c r="E1" s="283"/>
      <c r="F1" s="283"/>
      <c r="G1" s="283"/>
      <c r="H1" s="283"/>
      <c r="I1" s="283"/>
      <c r="J1" s="283"/>
    </row>
    <row r="2" spans="1:10">
      <c r="A2" s="48">
        <v>0</v>
      </c>
      <c r="D2" s="45"/>
      <c r="E2" s="45"/>
      <c r="F2" s="45"/>
      <c r="G2" s="45"/>
      <c r="H2" s="45"/>
      <c r="I2" s="45"/>
      <c r="J2" s="45"/>
    </row>
    <row r="3" spans="1:10">
      <c r="A3" s="48">
        <v>1</v>
      </c>
    </row>
    <row r="4" spans="1:10">
      <c r="A4" s="48">
        <v>2</v>
      </c>
    </row>
    <row r="5" spans="1:10">
      <c r="A5" s="48">
        <v>3</v>
      </c>
      <c r="E5" s="46"/>
    </row>
    <row r="6" spans="1:10">
      <c r="A6" s="48"/>
      <c r="D6" s="46"/>
      <c r="E6" s="46"/>
      <c r="F6" s="46"/>
      <c r="J6" s="46"/>
    </row>
    <row r="7" spans="1:10">
      <c r="A7" s="48"/>
      <c r="D7" s="46"/>
      <c r="E7" s="46"/>
      <c r="F7" s="46"/>
      <c r="J7" s="46"/>
    </row>
    <row r="8" spans="1:10">
      <c r="A8" s="48"/>
      <c r="D8" s="46"/>
      <c r="E8" s="46"/>
      <c r="F8" s="46"/>
      <c r="J8" s="46"/>
    </row>
    <row r="9" spans="1:10">
      <c r="A9" s="48"/>
      <c r="D9" s="46"/>
      <c r="E9" s="46"/>
      <c r="F9" s="46"/>
      <c r="J9" s="46"/>
    </row>
    <row r="13" spans="1:10">
      <c r="D13" s="46"/>
      <c r="E13" s="46"/>
      <c r="F13" s="46"/>
      <c r="J13" s="46"/>
    </row>
    <row r="15" spans="1:10">
      <c r="A15" s="215"/>
    </row>
    <row r="16" spans="1:10">
      <c r="A16" s="215"/>
    </row>
    <row r="17" spans="1:2">
      <c r="A17" s="215"/>
    </row>
    <row r="31" spans="1:2">
      <c r="A31" s="47"/>
      <c r="B31" s="47"/>
    </row>
  </sheetData>
  <mergeCells count="1">
    <mergeCell ref="D1:J1"/>
  </mergeCells>
  <pageMargins left="0.7" right="0.7" top="0.75" bottom="0.75" header="0.3" footer="0.3"/>
  <customProperties>
    <customPr name="_pios_id" r:id="rId1"/>
  </customPropertie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b9b32baad55e5dd8933c759cc186a37c">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27b4d5c9c904ae4b7e2c67678320cf3e"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Props1.xml><?xml version="1.0" encoding="utf-8"?>
<ds:datastoreItem xmlns:ds="http://schemas.openxmlformats.org/officeDocument/2006/customXml" ds:itemID="{EC5533FF-7183-4557-A070-BC1D56F49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b560a-9ddb-4513-9c91-bd76a07956e1"/>
    <ds:schemaRef ds:uri="e8320aa8-0fc6-49a2-bbe5-c9c128a31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C54437-E23E-47B0-B556-6A3AF987A3B1}">
  <ds:schemaRefs>
    <ds:schemaRef ds:uri="http://schemas.microsoft.com/sharepoint/v3/contenttype/forms"/>
  </ds:schemaRefs>
</ds:datastoreItem>
</file>

<file path=customXml/itemProps3.xml><?xml version="1.0" encoding="utf-8"?>
<ds:datastoreItem xmlns:ds="http://schemas.openxmlformats.org/officeDocument/2006/customXml" ds:itemID="{06C751E9-2351-44F9-A63D-AD6C3472CB22}">
  <ds:schemaRefs>
    <ds:schemaRef ds:uri="http://schemas.microsoft.com/office/2006/documentManagement/types"/>
    <ds:schemaRef ds:uri="http://purl.org/dc/dcmitype/"/>
    <ds:schemaRef ds:uri="e8320aa8-0fc6-49a2-bbe5-c9c128a319d8"/>
    <ds:schemaRef ds:uri="http://schemas.microsoft.com/office/infopath/2007/PartnerControls"/>
    <ds:schemaRef ds:uri="http://purl.org/dc/elements/1.1/"/>
    <ds:schemaRef ds:uri="http://schemas.microsoft.com/office/2006/metadata/properties"/>
    <ds:schemaRef ds:uri="http://purl.org/dc/terms/"/>
    <ds:schemaRef ds:uri="37cb560a-9ddb-4513-9c91-bd76a07956e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1a. PvE Serologische pipet </vt:lpstr>
      <vt:lpstr>1b.Gebr.test Sero LEV A</vt:lpstr>
      <vt:lpstr>1c. Rekentabel Sero LEV A </vt:lpstr>
      <vt:lpstr>2b.Gebr.test Conisch LEV A</vt:lpstr>
      <vt:lpstr>2c. Rekentabel Conisch LEV A</vt:lpstr>
      <vt:lpstr>Gegegevensval.</vt:lpstr>
      <vt:lpstr>'1a. PvE Serologische pipet '!Afdrukbereik</vt:lpstr>
    </vt:vector>
  </TitlesOfParts>
  <Manager/>
  <Company>LUMC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 A. van der (DIV4)</dc:creator>
  <cp:keywords/>
  <dc:description/>
  <cp:lastModifiedBy>Kortman, P.C. (Pim)</cp:lastModifiedBy>
  <cp:revision/>
  <dcterms:created xsi:type="dcterms:W3CDTF">2015-10-13T06:47:05Z</dcterms:created>
  <dcterms:modified xsi:type="dcterms:W3CDTF">2025-12-22T14:05:52Z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y fmtid="{D5CDD505-2E9C-101B-9397-08002B2CF9AE}" pid="3" name="MediaServiceImageTags">
    <vt:lpwstr/>
  </property>
</Properties>
</file>