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EAdisposableslab/Gedeelde documenten/01. Algemeen/Definitieve stukken/"/>
    </mc:Choice>
  </mc:AlternateContent>
  <xr:revisionPtr revIDLastSave="5240" documentId="8_{FBCCC371-6937-441D-8BA6-326DC40DEDF6}" xr6:coauthVersionLast="47" xr6:coauthVersionMax="47" xr10:uidLastSave="{D9BFD5EA-C5BB-4CD2-8AF2-165866DB4272}"/>
  <bookViews>
    <workbookView xWindow="22932" yWindow="-108" windowWidth="23256" windowHeight="13896" xr2:uid="{00000000-000D-0000-FFFF-FFFF00000000}"/>
  </bookViews>
  <sheets>
    <sheet name="2.Gebr.test. LEV A" sheetId="15" r:id="rId1"/>
    <sheet name="3. Rekentabel LEV A" sheetId="16" r:id="rId2"/>
    <sheet name="Gegevensval." sheetId="12" r:id="rId3"/>
  </sheets>
  <definedNames>
    <definedName name="Pipet_Maat">Gegevensval.!$B$2:$B$5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6" l="1"/>
  <c r="G15" i="16" s="1"/>
  <c r="F19" i="16"/>
  <c r="G19" i="16" s="1"/>
  <c r="F20" i="16"/>
  <c r="F21" i="16"/>
  <c r="G21" i="16" s="1"/>
  <c r="F25" i="16"/>
  <c r="F27" i="16"/>
  <c r="G27" i="16" s="1"/>
  <c r="F28" i="16"/>
  <c r="G28" i="16" s="1"/>
  <c r="F29" i="16"/>
  <c r="F30" i="16"/>
  <c r="G30" i="16" s="1"/>
  <c r="F32" i="16"/>
  <c r="G32" i="16" s="1"/>
  <c r="F33" i="16"/>
  <c r="G33" i="16" s="1"/>
  <c r="G29" i="16"/>
  <c r="E32" i="16"/>
  <c r="AJ22" i="16"/>
  <c r="AK22" i="16" s="1"/>
  <c r="AJ18" i="16"/>
  <c r="AK18" i="16" s="1"/>
  <c r="AJ14" i="16"/>
  <c r="AK14" i="16" s="1"/>
  <c r="AH22" i="16"/>
  <c r="AI22" i="16" s="1"/>
  <c r="AH18" i="16"/>
  <c r="AI18" i="16" s="1"/>
  <c r="AH14" i="16"/>
  <c r="AI14" i="16" s="1"/>
  <c r="AB33" i="16"/>
  <c r="AB32" i="16"/>
  <c r="AC32" i="16" s="1"/>
  <c r="AB30" i="16"/>
  <c r="AC30" i="16" s="1"/>
  <c r="AB29" i="16"/>
  <c r="AC29" i="16" s="1"/>
  <c r="AB27" i="16"/>
  <c r="AB25" i="16"/>
  <c r="AC25" i="16" s="1"/>
  <c r="AB21" i="16"/>
  <c r="AC21" i="16" s="1"/>
  <c r="AB20" i="16"/>
  <c r="AC20" i="16" s="1"/>
  <c r="AB19" i="16"/>
  <c r="AB16" i="16"/>
  <c r="AC16" i="16" s="1"/>
  <c r="AB15" i="16"/>
  <c r="AC15" i="16" s="1"/>
  <c r="Z33" i="16"/>
  <c r="AA33" i="16" s="1"/>
  <c r="Z32" i="16"/>
  <c r="AA32" i="16" s="1"/>
  <c r="Z30" i="16"/>
  <c r="Z29" i="16"/>
  <c r="AA29" i="16" s="1"/>
  <c r="Z27" i="16"/>
  <c r="AA27" i="16" s="1"/>
  <c r="Z25" i="16"/>
  <c r="Z21" i="16"/>
  <c r="AA21" i="16" s="1"/>
  <c r="Z20" i="16"/>
  <c r="AA20" i="16" s="1"/>
  <c r="Z19" i="16"/>
  <c r="AA19" i="16" s="1"/>
  <c r="Z15" i="16"/>
  <c r="AA15" i="16" s="1"/>
  <c r="X33" i="16"/>
  <c r="Y33" i="16" s="1"/>
  <c r="X32" i="16"/>
  <c r="Y32" i="16" s="1"/>
  <c r="X30" i="16"/>
  <c r="Y30" i="16" s="1"/>
  <c r="X29" i="16"/>
  <c r="Y29" i="16" s="1"/>
  <c r="X27" i="16"/>
  <c r="X25" i="16"/>
  <c r="Y25" i="16" s="1"/>
  <c r="X21" i="16"/>
  <c r="Y21" i="16" s="1"/>
  <c r="X20" i="16"/>
  <c r="Y20" i="16" s="1"/>
  <c r="X19" i="16"/>
  <c r="X15" i="16"/>
  <c r="Y15" i="16" s="1"/>
  <c r="V33" i="16"/>
  <c r="W33" i="16" s="1"/>
  <c r="V32" i="16"/>
  <c r="W32" i="16" s="1"/>
  <c r="V30" i="16"/>
  <c r="W30" i="16" s="1"/>
  <c r="V29" i="16"/>
  <c r="W29" i="16" s="1"/>
  <c r="V27" i="16"/>
  <c r="W27" i="16" s="1"/>
  <c r="V25" i="16"/>
  <c r="V21" i="16"/>
  <c r="V20" i="16"/>
  <c r="W20" i="16" s="1"/>
  <c r="V19" i="16"/>
  <c r="W19" i="16" s="1"/>
  <c r="V16" i="16"/>
  <c r="V15" i="16"/>
  <c r="AC33" i="16"/>
  <c r="AC27" i="16"/>
  <c r="AC19" i="16"/>
  <c r="AA30" i="16"/>
  <c r="AA25" i="16"/>
  <c r="Y27" i="16"/>
  <c r="Y19" i="16"/>
  <c r="W16" i="16"/>
  <c r="W25" i="16"/>
  <c r="W21" i="16"/>
  <c r="W15" i="16"/>
  <c r="N33" i="16"/>
  <c r="O33" i="16" s="1"/>
  <c r="N32" i="16"/>
  <c r="O32" i="16" s="1"/>
  <c r="N30" i="16"/>
  <c r="O30" i="16" s="1"/>
  <c r="N29" i="16"/>
  <c r="O29" i="16" s="1"/>
  <c r="N28" i="16"/>
  <c r="O28" i="16" s="1"/>
  <c r="N27" i="16"/>
  <c r="O27" i="16" s="1"/>
  <c r="N25" i="16"/>
  <c r="O25" i="16" s="1"/>
  <c r="N21" i="16"/>
  <c r="O21" i="16" s="1"/>
  <c r="N20" i="16"/>
  <c r="O20" i="16" s="1"/>
  <c r="N19" i="16"/>
  <c r="O19" i="16" s="1"/>
  <c r="N15" i="16"/>
  <c r="O15" i="16" s="1"/>
  <c r="L33" i="16"/>
  <c r="M33" i="16" s="1"/>
  <c r="L32" i="16"/>
  <c r="M32" i="16" s="1"/>
  <c r="L30" i="16"/>
  <c r="M30" i="16" s="1"/>
  <c r="L29" i="16"/>
  <c r="M29" i="16" s="1"/>
  <c r="L28" i="16"/>
  <c r="M28" i="16" s="1"/>
  <c r="L27" i="16"/>
  <c r="M27" i="16" s="1"/>
  <c r="L25" i="16"/>
  <c r="M25" i="16" s="1"/>
  <c r="L21" i="16"/>
  <c r="M21" i="16" s="1"/>
  <c r="L20" i="16"/>
  <c r="M20" i="16" s="1"/>
  <c r="L19" i="16"/>
  <c r="M19" i="16" s="1"/>
  <c r="L15" i="16"/>
  <c r="M15" i="16" s="1"/>
  <c r="J33" i="16"/>
  <c r="K33" i="16" s="1"/>
  <c r="J32" i="16"/>
  <c r="K32" i="16" s="1"/>
  <c r="J30" i="16"/>
  <c r="K30" i="16" s="1"/>
  <c r="J29" i="16"/>
  <c r="K29" i="16" s="1"/>
  <c r="J28" i="16"/>
  <c r="K28" i="16" s="1"/>
  <c r="J27" i="16"/>
  <c r="K27" i="16" s="1"/>
  <c r="J25" i="16"/>
  <c r="K25" i="16" s="1"/>
  <c r="J21" i="16"/>
  <c r="K21" i="16" s="1"/>
  <c r="J20" i="16"/>
  <c r="K20" i="16" s="1"/>
  <c r="J19" i="16"/>
  <c r="K19" i="16" s="1"/>
  <c r="J15" i="16"/>
  <c r="K15" i="16" s="1"/>
  <c r="H33" i="16"/>
  <c r="I33" i="16" s="1"/>
  <c r="H32" i="16"/>
  <c r="I32" i="16" s="1"/>
  <c r="H30" i="16"/>
  <c r="I30" i="16" s="1"/>
  <c r="H29" i="16"/>
  <c r="I29" i="16" s="1"/>
  <c r="H28" i="16"/>
  <c r="I28" i="16" s="1"/>
  <c r="H27" i="16"/>
  <c r="I27" i="16" s="1"/>
  <c r="H25" i="16"/>
  <c r="I25" i="16" s="1"/>
  <c r="H21" i="16"/>
  <c r="I21" i="16" s="1"/>
  <c r="H20" i="16"/>
  <c r="I20" i="16" s="1"/>
  <c r="H19" i="16"/>
  <c r="I19" i="16" s="1"/>
  <c r="H15" i="16"/>
  <c r="I15" i="16" s="1"/>
  <c r="G25" i="16"/>
  <c r="G20" i="16"/>
  <c r="D33" i="16"/>
  <c r="E33" i="16" s="1"/>
  <c r="D32" i="16"/>
  <c r="D30" i="16"/>
  <c r="E30" i="16" s="1"/>
  <c r="D29" i="16"/>
  <c r="E29" i="16" s="1"/>
  <c r="D28" i="16"/>
  <c r="E28" i="16" s="1"/>
  <c r="D27" i="16"/>
  <c r="E27" i="16" s="1"/>
  <c r="D25" i="16"/>
  <c r="E25" i="16" s="1"/>
  <c r="D21" i="16"/>
  <c r="E21" i="16" s="1"/>
  <c r="D20" i="16"/>
  <c r="E20" i="16" s="1"/>
  <c r="D19" i="16"/>
  <c r="E19" i="16" s="1"/>
  <c r="D15" i="16"/>
  <c r="E15" i="16" s="1"/>
  <c r="AF45" i="16"/>
  <c r="AG45" i="16" s="1"/>
  <c r="AF44" i="16"/>
  <c r="AG44" i="16" s="1"/>
  <c r="AF43" i="16"/>
  <c r="AG43" i="16" s="1"/>
  <c r="AF41" i="16"/>
  <c r="AG41" i="16" s="1"/>
  <c r="AF40" i="16"/>
  <c r="AG40" i="16" s="1"/>
  <c r="AF39" i="16"/>
  <c r="AG39" i="16" s="1"/>
  <c r="AF37" i="16"/>
  <c r="AG37" i="16" s="1"/>
  <c r="AF36" i="16"/>
  <c r="AG36" i="16" s="1"/>
  <c r="AD45" i="16"/>
  <c r="AE45" i="16" s="1"/>
  <c r="AD44" i="16"/>
  <c r="AE44" i="16" s="1"/>
  <c r="AD41" i="16"/>
  <c r="AE41" i="16" s="1"/>
  <c r="AD40" i="16"/>
  <c r="AE40" i="16" s="1"/>
  <c r="AD39" i="16"/>
  <c r="AE39" i="16" s="1"/>
  <c r="AD37" i="16"/>
  <c r="AE37" i="16" s="1"/>
  <c r="AD36" i="16"/>
  <c r="AE36" i="16" s="1"/>
  <c r="T43" i="16"/>
  <c r="U43" i="16" s="1"/>
  <c r="T42" i="16"/>
  <c r="U42" i="16" s="1"/>
  <c r="T45" i="16"/>
  <c r="U45" i="16" s="1"/>
  <c r="T44" i="16"/>
  <c r="U44" i="16" s="1"/>
  <c r="T41" i="16"/>
  <c r="U41" i="16" s="1"/>
  <c r="T40" i="16"/>
  <c r="U40" i="16" s="1"/>
  <c r="T39" i="16"/>
  <c r="U39" i="16" s="1"/>
  <c r="T37" i="16"/>
  <c r="U37" i="16" s="1"/>
  <c r="T36" i="16"/>
  <c r="U36" i="16" s="1"/>
  <c r="R45" i="16"/>
  <c r="S45" i="16" s="1"/>
  <c r="R44" i="16"/>
  <c r="S44" i="16" s="1"/>
  <c r="R41" i="16"/>
  <c r="S41" i="16" s="1"/>
  <c r="R40" i="16"/>
  <c r="S40" i="16" s="1"/>
  <c r="R39" i="16"/>
  <c r="S39" i="16" s="1"/>
  <c r="R37" i="16"/>
  <c r="S37" i="16" s="1"/>
  <c r="R36" i="16"/>
  <c r="S36" i="16" s="1"/>
  <c r="P45" i="16"/>
  <c r="Q45" i="16" s="1"/>
  <c r="P44" i="16"/>
  <c r="Q44" i="16" s="1"/>
  <c r="P41" i="16"/>
  <c r="Q41" i="16" s="1"/>
  <c r="P40" i="16"/>
  <c r="Q40" i="16" s="1"/>
  <c r="P39" i="16"/>
  <c r="Q39" i="16" s="1"/>
  <c r="P37" i="16"/>
  <c r="Q37" i="16" s="1"/>
  <c r="P36" i="16"/>
  <c r="Q36" i="16" s="1"/>
  <c r="C12" i="16"/>
  <c r="C23" i="16"/>
  <c r="M46" i="16" l="1"/>
  <c r="U46" i="16"/>
  <c r="AG46" i="16"/>
  <c r="C11" i="16"/>
  <c r="AE46" i="16"/>
  <c r="AK46" i="16"/>
  <c r="E46" i="16"/>
  <c r="AA46" i="16"/>
  <c r="K46" i="16"/>
  <c r="W46" i="16"/>
  <c r="Q46" i="16"/>
  <c r="S46" i="16"/>
  <c r="I46" i="16"/>
  <c r="G46" i="16"/>
  <c r="O46" i="16"/>
  <c r="Y46" i="16"/>
  <c r="AC46" i="16"/>
  <c r="AI46" i="16"/>
  <c r="C48" i="16" l="1"/>
</calcChain>
</file>

<file path=xl/sharedStrings.xml><?xml version="1.0" encoding="utf-8"?>
<sst xmlns="http://schemas.openxmlformats.org/spreadsheetml/2006/main" count="251" uniqueCount="106">
  <si>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</si>
  <si>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</si>
  <si>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</si>
  <si>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</si>
  <si>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</si>
  <si>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</si>
  <si>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</si>
  <si>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</si>
  <si>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</si>
  <si>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</si>
  <si>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</si>
  <si>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</si>
  <si>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</si>
  <si>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Gebruikerstest universele (filter)tips LEVERANCIER A</t>
  </si>
  <si>
    <t>Naam analist:</t>
  </si>
  <si>
    <t>Inschrijver/leverancier: A</t>
  </si>
  <si>
    <t xml:space="preserve">Merk Pipet:  </t>
  </si>
  <si>
    <r>
      <t xml:space="preserve">Gebruikte kleurstof: </t>
    </r>
    <r>
      <rPr>
        <sz val="14"/>
        <color rgb="FF000000"/>
        <rFont val="Calibri"/>
        <family val="2"/>
      </rPr>
      <t>Toluïdine blauw (concentratie van 1%)</t>
    </r>
  </si>
  <si>
    <t>Score</t>
  </si>
  <si>
    <t>0 = Onvoldoende (Niet aan de eisen voldaan)
1 = Voldoende (Minimale eisen behaald)
2 = Goed (Volledig volgens verwachting)
3 = Uitmuntend (Boven verwachting)</t>
  </si>
  <si>
    <t>&gt; Geef een korte onderbouwing bij een onvoldoende &lt;</t>
  </si>
  <si>
    <t>Gebruikerstest</t>
  </si>
  <si>
    <t>Filtertip 
(P10)</t>
  </si>
  <si>
    <r>
      <t xml:space="preserve">Filtertip 
(P20)
max 20 </t>
    </r>
    <r>
      <rPr>
        <b/>
        <sz val="14"/>
        <color theme="1"/>
        <rFont val="Aptos Narrow"/>
        <family val="2"/>
      </rPr>
      <t>µl</t>
    </r>
  </si>
  <si>
    <r>
      <t xml:space="preserve">Filtertip 
(P50/ P100/P200)
</t>
    </r>
    <r>
      <rPr>
        <b/>
        <u/>
        <sz val="14"/>
        <color theme="1"/>
        <rFont val="Calibri"/>
        <family val="2"/>
      </rPr>
      <t xml:space="preserve">max 100 </t>
    </r>
    <r>
      <rPr>
        <b/>
        <u/>
        <sz val="14"/>
        <color theme="1"/>
        <rFont val="Aptos Narrow"/>
        <family val="2"/>
      </rPr>
      <t>µ</t>
    </r>
    <r>
      <rPr>
        <b/>
        <u/>
        <sz val="9.8000000000000007"/>
        <color theme="1"/>
        <rFont val="Calibri"/>
        <family val="2"/>
      </rPr>
      <t>l</t>
    </r>
  </si>
  <si>
    <r>
      <t xml:space="preserve">Filtertip 
(P50/ P100/P200)
</t>
    </r>
    <r>
      <rPr>
        <b/>
        <u/>
        <sz val="14"/>
        <color theme="1"/>
        <rFont val="Calibri"/>
        <family val="2"/>
      </rPr>
      <t>max 200 µl</t>
    </r>
  </si>
  <si>
    <r>
      <t xml:space="preserve">Filtertip 
(P1000)
</t>
    </r>
    <r>
      <rPr>
        <b/>
        <sz val="14"/>
        <color theme="1"/>
        <rFont val="Aptos Narrow"/>
        <family val="2"/>
      </rPr>
      <t>≥ 1000 µl ≤ 1200 µl</t>
    </r>
  </si>
  <si>
    <r>
      <t xml:space="preserve">Filtertip 
(P1000)
</t>
    </r>
    <r>
      <rPr>
        <b/>
        <sz val="14"/>
        <color theme="1"/>
        <rFont val="Aptos Narrow"/>
        <family val="2"/>
      </rPr>
      <t xml:space="preserve">≥ 1200 µl ≤ </t>
    </r>
    <r>
      <rPr>
        <b/>
        <sz val="14"/>
        <color theme="1"/>
        <rFont val="Calibri"/>
        <family val="2"/>
      </rPr>
      <t>1250 µl</t>
    </r>
  </si>
  <si>
    <t>STERIEL NIET-Filtertip 
(P10)</t>
  </si>
  <si>
    <r>
      <t xml:space="preserve">STERIEL NIET-Filtertip (P50/P100/P200)
</t>
    </r>
    <r>
      <rPr>
        <b/>
        <u/>
        <sz val="14"/>
        <color theme="1"/>
        <rFont val="Calibri"/>
        <family val="2"/>
      </rPr>
      <t>max 100 µl</t>
    </r>
  </si>
  <si>
    <r>
      <t xml:space="preserve">STERIEL NIET-Filtertip (P50/P100/P200)
</t>
    </r>
    <r>
      <rPr>
        <b/>
        <u/>
        <sz val="14"/>
        <color theme="1"/>
        <rFont val="Calibri"/>
        <family val="2"/>
      </rPr>
      <t>max 200 µl</t>
    </r>
  </si>
  <si>
    <r>
      <t xml:space="preserve">STERIEL NIET-Filtertip 
(P1000)
</t>
    </r>
    <r>
      <rPr>
        <b/>
        <sz val="14"/>
        <color theme="1"/>
        <rFont val="Aptos Narrow"/>
        <family val="2"/>
      </rPr>
      <t xml:space="preserve"> ≤ 1000 µl</t>
    </r>
  </si>
  <si>
    <t>NIET STERIEL
NIET-Filtertip 
(P10)</t>
  </si>
  <si>
    <t>NIET STERIEL
NIET-Filtertip 
(P1000)</t>
  </si>
  <si>
    <t>1.</t>
  </si>
  <si>
    <t>Verpakking en gebruikersgemak</t>
  </si>
  <si>
    <t>Onderbouwing 
(alléén bij onvoldoende)</t>
  </si>
  <si>
    <r>
      <rPr>
        <sz val="11"/>
        <color rgb="FF000000"/>
        <rFont val="Calibri"/>
        <family val="2"/>
      </rPr>
      <t>In hoeverre is de verpakking te openen met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>onderzoekshandschoenen?</t>
    </r>
  </si>
  <si>
    <t>* navulverpakking</t>
  </si>
  <si>
    <t>* doosje van de tips</t>
  </si>
  <si>
    <t>In hoeverre zijn de doosjes (zonder omverpakking) stabelbaar tot en met 4 stuks?</t>
  </si>
  <si>
    <t xml:space="preserve">In hoeverre zijn de navulverpakking en het doosje hersluitbaar met onderzoekshandschoenen? </t>
  </si>
  <si>
    <t>In hoeverre blijven de doosjes intact bij 10x open en dicht doen?</t>
  </si>
  <si>
    <t>In hoeverre is het doosje stabiel bij het aandrukken van het pipetpuntje?</t>
  </si>
  <si>
    <t>1.6</t>
  </si>
  <si>
    <t xml:space="preserve">In hoeverre kan de tray uit de navulverpakking in een leeg doosje worden gezet of gedrukt? </t>
  </si>
  <si>
    <t>2.</t>
  </si>
  <si>
    <t>Gebruik</t>
  </si>
  <si>
    <t>Single tip</t>
  </si>
  <si>
    <t>2.0</t>
  </si>
  <si>
    <t>In hoeverre past het pipetpuntje op de pipet? (3 keer herhalen)</t>
  </si>
  <si>
    <t xml:space="preserve">Pipetteer bij de pipetteerstappen het maximaal toegestane volume van de pipet. 
(P10, P20, P50, P100, P200, P1000) </t>
  </si>
  <si>
    <r>
      <rPr>
        <b/>
        <i/>
        <sz val="11"/>
        <color rgb="FF000000"/>
        <rFont val="Calibri"/>
        <family val="2"/>
        <scheme val="minor"/>
      </rPr>
      <t xml:space="preserve">Pipetteer met kleurstof:
</t>
    </r>
    <r>
      <rPr>
        <sz val="11"/>
        <color rgb="FF000000"/>
        <rFont val="Calibri"/>
        <family val="2"/>
        <scheme val="minor"/>
      </rPr>
      <t xml:space="preserve">In hoeverre blijft het pipetpuntje zitten tijdens opzuigen van de vloeistof? </t>
    </r>
  </si>
  <si>
    <t>In hoeverre blijft het filter droog?</t>
  </si>
  <si>
    <t>In hoeverre blijft de vloeistof in de pipetpunt zitten na het opzuigen van de vloeistof, zonder uit te pipetteren?</t>
  </si>
  <si>
    <t xml:space="preserve">In hoeverre is de pipetpunt volledig leeg na het uitpipetteren? </t>
  </si>
  <si>
    <t xml:space="preserve">Pipetteer bij de volgende pipetteerstap het minimaal toegestane volume van de pipet. 
(P10, P20, P50, P100, P200, P1000) </t>
  </si>
  <si>
    <r>
      <rPr>
        <b/>
        <sz val="11"/>
        <color rgb="FF000000"/>
        <rFont val="Calibri"/>
        <family val="2"/>
        <scheme val="minor"/>
      </rPr>
      <t xml:space="preserve">Pipetteer met water:
</t>
    </r>
    <r>
      <rPr>
        <sz val="11"/>
        <color rgb="FF000000"/>
        <rFont val="Calibri"/>
        <family val="2"/>
        <scheme val="minor"/>
      </rPr>
      <t>In hoeverre is de vloeistof zichtbaar in het pipetpuntje?</t>
    </r>
  </si>
  <si>
    <t>In hoeverre schiet het pipetpuntje van de pipet af?</t>
  </si>
  <si>
    <t>8-kanaals tip</t>
  </si>
  <si>
    <t>Filtertip 
(P100)</t>
  </si>
  <si>
    <t>Filtertip 
(P300)</t>
  </si>
  <si>
    <t>STERIEL NIET-Filtertip 
(P300)</t>
  </si>
  <si>
    <t>Onderbouwing
(alléén bij onvoldoende)</t>
  </si>
  <si>
    <t>In hoeverre sluiten de pipetpuntjes aan op de pipet bij het eenmalig aandrukken van acht puntjes tegelijk met de multipipettor zonder extra aan te drukken? (3 keer herhalen)</t>
  </si>
  <si>
    <t>In hoeverre sluiten de pipetpuntjes aan op de pipet bij het aandrukken van acht puntjes tegelijk met de multipipettor waarbij elke pipetpunt evt. extra wordt aangedrukt? (3 keer herhalen)</t>
  </si>
  <si>
    <r>
      <t xml:space="preserve">Pipetteer bij de pipetteerstappen het maximaal toegestane volume van de pipet. </t>
    </r>
    <r>
      <rPr>
        <b/>
        <i/>
        <u/>
        <sz val="11"/>
        <color rgb="FF000000"/>
        <rFont val="Calibri"/>
        <family val="2"/>
        <scheme val="minor"/>
      </rPr>
      <t>Pipetteer met kleurstof.</t>
    </r>
    <r>
      <rPr>
        <b/>
        <i/>
        <sz val="11"/>
        <color rgb="FF000000"/>
        <rFont val="Calibri"/>
        <family val="2"/>
        <scheme val="minor"/>
      </rPr>
      <t xml:space="preserve">
(P10, P100, P300)</t>
    </r>
  </si>
  <si>
    <t>2.9</t>
  </si>
  <si>
    <t>In hoeverre worden alle pipetpuntjes gelijkmatig gevuld?</t>
  </si>
  <si>
    <t>2.10</t>
  </si>
  <si>
    <t xml:space="preserve">In hoeverre blijven de pipetpunten zitten tijdens opzuigen van de vloeistof? </t>
  </si>
  <si>
    <t>2.11</t>
  </si>
  <si>
    <t>In hoeverre blijft de vloeistof in de pipetpunten zitten na het opzuigen van de vloeistof, zonder uit te pipetteren?</t>
  </si>
  <si>
    <t>2.12</t>
  </si>
  <si>
    <t xml:space="preserve">In hoeverre zijn de pipetpunten volledig leeg na het uitpipetteren? </t>
  </si>
  <si>
    <t>2.13</t>
  </si>
  <si>
    <t>Merk Pipet: Rainin (standaard schacht)</t>
  </si>
  <si>
    <t>Gebruikte kleurstof: Toluïdine blauw (concentratie van 1%)</t>
  </si>
  <si>
    <t>Rekentabel universele (filter)tips LEVERANCIER A</t>
  </si>
  <si>
    <t xml:space="preserve">Merk Pipet: </t>
  </si>
  <si>
    <t>Filtertip 
(P10)
8-kanaals</t>
  </si>
  <si>
    <t>Filtertip 
(P100)
8-kanaals</t>
  </si>
  <si>
    <t>Filtertip 
(P300)
8-kanaals</t>
  </si>
  <si>
    <t>STERIEL NIET-Filtertip 
(P10)
8-kanaals</t>
  </si>
  <si>
    <t>STERIEL NIET-Filtertip 
(P300)
8-kanaals</t>
  </si>
  <si>
    <t>NIET STERIEL NIET-Filtertip 
(P10)</t>
  </si>
  <si>
    <t>NIET STERIEL NIET-Filtertip 
(P1000)</t>
  </si>
  <si>
    <t>Punten</t>
  </si>
  <si>
    <t>In hoeverre zijn de doosjes (zonder omverpakking) stabelbaar tot en met 4 stuks.</t>
  </si>
  <si>
    <t>In hoeverre blijven de doosjes intact bij 10x open en dicht doen</t>
  </si>
  <si>
    <r>
      <rPr>
        <b/>
        <sz val="11"/>
        <color theme="1"/>
        <rFont val="Calibri"/>
        <family val="2"/>
        <scheme val="minor"/>
      </rPr>
      <t>&gt;pipetteer met kleurstof&lt;</t>
    </r>
    <r>
      <rPr>
        <sz val="11"/>
        <color theme="1"/>
        <rFont val="Calibri"/>
        <family val="2"/>
        <scheme val="minor"/>
      </rPr>
      <t xml:space="preserve">
In hoeverre blijft het pipetpuntje zitten tijdens opzuigen van de vloeistof? </t>
    </r>
  </si>
  <si>
    <r>
      <rPr>
        <b/>
        <sz val="11"/>
        <color rgb="FF000000"/>
        <rFont val="Calibri"/>
        <family val="2"/>
        <scheme val="minor"/>
      </rPr>
      <t xml:space="preserve">&gt;Pipetteer met water&lt;
</t>
    </r>
    <r>
      <rPr>
        <sz val="11"/>
        <color rgb="FF000000"/>
        <rFont val="Calibri"/>
        <family val="2"/>
        <scheme val="minor"/>
      </rPr>
      <t>In hoeverre is de vloeistof zichtbaar in het pipetpuntje?</t>
    </r>
  </si>
  <si>
    <t>8-kanaals tip:</t>
  </si>
  <si>
    <t>TOTAAL PER ARTIKEL</t>
  </si>
  <si>
    <t>TOTAAL PERCEEL 1 (universele (filter) tips)</t>
  </si>
  <si>
    <t>Merk Pipet: Gilson</t>
  </si>
  <si>
    <t>Gegevensvalidatie</t>
  </si>
  <si>
    <t>Pipet Maat</t>
  </si>
  <si>
    <t>P50</t>
  </si>
  <si>
    <t>P100</t>
  </si>
  <si>
    <t>P200</t>
  </si>
  <si>
    <t>2.14</t>
  </si>
  <si>
    <t>2.15</t>
  </si>
  <si>
    <t>Maximaal 
# PUNTEN
(840)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</si>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</sst>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5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Arial"/>
      <family val="2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444444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color theme="1"/>
      <name val="Arial"/>
      <family val="2"/>
    </font>
    <font>
      <b/>
      <sz val="11"/>
      <name val="Calibri"/>
      <family val="2"/>
    </font>
    <font>
      <b/>
      <sz val="20"/>
      <color rgb="FF00B050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b/>
      <i/>
      <u/>
      <sz val="11"/>
      <color rgb="FF000000"/>
      <name val="Calibri"/>
      <family val="2"/>
      <scheme val="minor"/>
    </font>
    <font>
      <b/>
      <sz val="14"/>
      <color theme="1"/>
      <name val="Aptos Narrow"/>
      <family val="2"/>
    </font>
    <font>
      <b/>
      <u/>
      <sz val="14"/>
      <color theme="1"/>
      <name val="Calibri"/>
      <family val="2"/>
    </font>
    <font>
      <b/>
      <u/>
      <sz val="14"/>
      <color theme="1"/>
      <name val="Aptos Narrow"/>
      <family val="2"/>
    </font>
    <font>
      <b/>
      <u/>
      <sz val="9.8000000000000007"/>
      <color theme="1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double">
        <color rgb="FF000000"/>
      </left>
      <right style="thin">
        <color auto="1"/>
      </right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69">
    <xf numFmtId="0" fontId="0" fillId="0" borderId="0"/>
    <xf numFmtId="0" fontId="7" fillId="0" borderId="0"/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3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10" borderId="1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65" fontId="13" fillId="0" borderId="0" applyFont="0" applyFill="0" applyBorder="0" applyAlignment="0" applyProtection="0"/>
    <xf numFmtId="0" fontId="13" fillId="0" borderId="0"/>
    <xf numFmtId="0" fontId="18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7" borderId="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8" borderId="3" applyNumberFormat="0" applyFont="0" applyAlignment="0" applyProtection="0">
      <alignment vertical="center"/>
    </xf>
    <xf numFmtId="0" fontId="6" fillId="0" borderId="0"/>
    <xf numFmtId="0" fontId="6" fillId="0" borderId="0"/>
    <xf numFmtId="0" fontId="5" fillId="0" borderId="0"/>
    <xf numFmtId="0" fontId="3" fillId="0" borderId="0"/>
    <xf numFmtId="0" fontId="3" fillId="0" borderId="0"/>
  </cellStyleXfs>
  <cellXfs count="396">
    <xf numFmtId="0" fontId="0" fillId="0" borderId="0" xfId="0"/>
    <xf numFmtId="0" fontId="6" fillId="0" borderId="0" xfId="64" applyAlignment="1">
      <alignment vertical="top"/>
    </xf>
    <xf numFmtId="0" fontId="6" fillId="0" borderId="0" xfId="64" applyAlignment="1">
      <alignment vertical="top" wrapText="1"/>
    </xf>
    <xf numFmtId="0" fontId="29" fillId="0" borderId="0" xfId="64" applyFont="1" applyAlignment="1">
      <alignment vertical="top"/>
    </xf>
    <xf numFmtId="0" fontId="32" fillId="0" borderId="0" xfId="64" applyFont="1" applyAlignment="1">
      <alignment vertical="top" wrapText="1"/>
    </xf>
    <xf numFmtId="0" fontId="31" fillId="0" borderId="0" xfId="64" applyFont="1" applyAlignment="1">
      <alignment vertical="top" wrapText="1"/>
    </xf>
    <xf numFmtId="0" fontId="30" fillId="0" borderId="0" xfId="64" applyFont="1" applyAlignment="1">
      <alignment horizontal="center" vertical="top" wrapText="1"/>
    </xf>
    <xf numFmtId="0" fontId="36" fillId="0" borderId="0" xfId="0" applyFont="1" applyAlignment="1">
      <alignment vertical="top"/>
    </xf>
    <xf numFmtId="0" fontId="33" fillId="0" borderId="12" xfId="64" applyFont="1" applyBorder="1" applyAlignment="1">
      <alignment vertical="top" wrapText="1"/>
    </xf>
    <xf numFmtId="0" fontId="29" fillId="0" borderId="12" xfId="64" applyFont="1" applyBorder="1" applyAlignment="1">
      <alignment horizontal="left" vertical="top" wrapText="1"/>
    </xf>
    <xf numFmtId="0" fontId="27" fillId="0" borderId="12" xfId="64" applyFont="1" applyBorder="1" applyAlignment="1">
      <alignment vertical="top" wrapText="1"/>
    </xf>
    <xf numFmtId="0" fontId="39" fillId="0" borderId="12" xfId="64" applyFont="1" applyBorder="1" applyAlignment="1">
      <alignment vertical="top" wrapText="1"/>
    </xf>
    <xf numFmtId="0" fontId="38" fillId="0" borderId="12" xfId="64" applyFont="1" applyBorder="1" applyAlignment="1">
      <alignment vertical="top" wrapText="1"/>
    </xf>
    <xf numFmtId="0" fontId="41" fillId="0" borderId="0" xfId="64" applyFont="1" applyAlignment="1">
      <alignment vertical="top" wrapText="1"/>
    </xf>
    <xf numFmtId="0" fontId="35" fillId="21" borderId="0" xfId="64" applyFont="1" applyFill="1" applyAlignment="1">
      <alignment horizontal="center" vertical="top"/>
    </xf>
    <xf numFmtId="0" fontId="35" fillId="21" borderId="20" xfId="64" applyFont="1" applyFill="1" applyBorder="1" applyAlignment="1">
      <alignment horizontal="center" vertical="top"/>
    </xf>
    <xf numFmtId="0" fontId="43" fillId="0" borderId="0" xfId="0" applyFont="1" applyAlignment="1">
      <alignment vertical="top"/>
    </xf>
    <xf numFmtId="0" fontId="29" fillId="0" borderId="12" xfId="64" applyFont="1" applyBorder="1" applyAlignment="1">
      <alignment vertical="top" wrapText="1"/>
    </xf>
    <xf numFmtId="0" fontId="32" fillId="0" borderId="10" xfId="64" applyFont="1" applyBorder="1" applyAlignment="1">
      <alignment vertical="top" wrapText="1"/>
    </xf>
    <xf numFmtId="0" fontId="31" fillId="23" borderId="24" xfId="64" applyFont="1" applyFill="1" applyBorder="1" applyAlignment="1">
      <alignment vertical="top" wrapText="1"/>
    </xf>
    <xf numFmtId="0" fontId="29" fillId="0" borderId="0" xfId="64" applyFont="1" applyAlignment="1">
      <alignment horizontal="left" vertical="top" wrapText="1"/>
    </xf>
    <xf numFmtId="0" fontId="35" fillId="21" borderId="35" xfId="64" applyFont="1" applyFill="1" applyBorder="1" applyAlignment="1">
      <alignment horizontal="center" vertical="top"/>
    </xf>
    <xf numFmtId="0" fontId="0" fillId="21" borderId="35" xfId="0" applyFill="1" applyBorder="1" applyAlignment="1">
      <alignment horizontal="center" vertical="top"/>
    </xf>
    <xf numFmtId="0" fontId="46" fillId="24" borderId="0" xfId="0" applyFont="1" applyFill="1"/>
    <xf numFmtId="0" fontId="28" fillId="0" borderId="0" xfId="0" applyFont="1"/>
    <xf numFmtId="0" fontId="28" fillId="0" borderId="0" xfId="0" applyFont="1" applyAlignment="1">
      <alignment horizontal="center"/>
    </xf>
    <xf numFmtId="0" fontId="28" fillId="25" borderId="0" xfId="0" applyFont="1" applyFill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wrapText="1"/>
    </xf>
    <xf numFmtId="0" fontId="47" fillId="0" borderId="0" xfId="0" applyFont="1"/>
    <xf numFmtId="0" fontId="32" fillId="27" borderId="10" xfId="64" applyFont="1" applyFill="1" applyBorder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6" fillId="0" borderId="0" xfId="64" applyAlignment="1">
      <alignment horizontal="center" vertical="top"/>
    </xf>
    <xf numFmtId="0" fontId="6" fillId="0" borderId="25" xfId="64" applyBorder="1" applyAlignment="1">
      <alignment horizontal="center" vertical="top"/>
    </xf>
    <xf numFmtId="0" fontId="45" fillId="0" borderId="10" xfId="64" applyFont="1" applyBorder="1" applyAlignment="1">
      <alignment horizontal="left" vertical="top"/>
    </xf>
    <xf numFmtId="0" fontId="48" fillId="21" borderId="35" xfId="64" applyFont="1" applyFill="1" applyBorder="1" applyAlignment="1">
      <alignment horizontal="center" vertical="top"/>
    </xf>
    <xf numFmtId="0" fontId="48" fillId="21" borderId="0" xfId="64" applyFont="1" applyFill="1" applyAlignment="1">
      <alignment horizontal="center" vertical="top"/>
    </xf>
    <xf numFmtId="0" fontId="31" fillId="23" borderId="28" xfId="64" applyFont="1" applyFill="1" applyBorder="1" applyAlignment="1">
      <alignment horizontal="left" vertical="top" wrapText="1"/>
    </xf>
    <xf numFmtId="0" fontId="31" fillId="23" borderId="15" xfId="64" applyFont="1" applyFill="1" applyBorder="1" applyAlignment="1">
      <alignment vertical="top"/>
    </xf>
    <xf numFmtId="0" fontId="31" fillId="23" borderId="22" xfId="64" applyFont="1" applyFill="1" applyBorder="1" applyAlignment="1">
      <alignment vertical="top"/>
    </xf>
    <xf numFmtId="0" fontId="31" fillId="23" borderId="48" xfId="64" applyFont="1" applyFill="1" applyBorder="1" applyAlignment="1">
      <alignment vertical="top"/>
    </xf>
    <xf numFmtId="0" fontId="31" fillId="23" borderId="20" xfId="64" applyFont="1" applyFill="1" applyBorder="1" applyAlignment="1">
      <alignment vertical="top"/>
    </xf>
    <xf numFmtId="0" fontId="31" fillId="23" borderId="49" xfId="64" applyFont="1" applyFill="1" applyBorder="1" applyAlignment="1">
      <alignment vertical="top" wrapText="1"/>
    </xf>
    <xf numFmtId="0" fontId="31" fillId="23" borderId="16" xfId="64" applyFont="1" applyFill="1" applyBorder="1" applyAlignment="1">
      <alignment vertical="top" wrapText="1"/>
    </xf>
    <xf numFmtId="0" fontId="31" fillId="23" borderId="11" xfId="64" applyFont="1" applyFill="1" applyBorder="1" applyAlignment="1">
      <alignment vertical="top"/>
    </xf>
    <xf numFmtId="0" fontId="31" fillId="23" borderId="12" xfId="64" applyFont="1" applyFill="1" applyBorder="1" applyAlignment="1">
      <alignment vertical="top"/>
    </xf>
    <xf numFmtId="0" fontId="31" fillId="23" borderId="25" xfId="64" applyFont="1" applyFill="1" applyBorder="1" applyAlignment="1">
      <alignment vertical="top"/>
    </xf>
    <xf numFmtId="0" fontId="31" fillId="23" borderId="14" xfId="64" applyFont="1" applyFill="1" applyBorder="1" applyAlignment="1">
      <alignment vertical="top"/>
    </xf>
    <xf numFmtId="0" fontId="31" fillId="23" borderId="12" xfId="64" applyFont="1" applyFill="1" applyBorder="1" applyAlignment="1">
      <alignment vertical="top" wrapText="1"/>
    </xf>
    <xf numFmtId="0" fontId="31" fillId="23" borderId="28" xfId="64" applyFont="1" applyFill="1" applyBorder="1" applyAlignment="1">
      <alignment vertical="top" wrapText="1"/>
    </xf>
    <xf numFmtId="0" fontId="6" fillId="0" borderId="12" xfId="64" applyBorder="1" applyAlignment="1">
      <alignment vertical="top" wrapText="1"/>
    </xf>
    <xf numFmtId="0" fontId="47" fillId="0" borderId="11" xfId="64" applyFont="1" applyBorder="1" applyAlignment="1">
      <alignment horizontal="center" vertical="top"/>
    </xf>
    <xf numFmtId="0" fontId="40" fillId="0" borderId="11" xfId="64" applyFont="1" applyBorder="1" applyAlignment="1">
      <alignment horizontal="center" vertical="top"/>
    </xf>
    <xf numFmtId="0" fontId="25" fillId="0" borderId="11" xfId="64" applyFont="1" applyBorder="1" applyAlignment="1">
      <alignment horizontal="center" vertical="top"/>
    </xf>
    <xf numFmtId="0" fontId="40" fillId="0" borderId="17" xfId="64" applyFont="1" applyBorder="1" applyAlignment="1">
      <alignment horizontal="center" vertical="top"/>
    </xf>
    <xf numFmtId="0" fontId="40" fillId="0" borderId="15" xfId="64" applyFont="1" applyBorder="1" applyAlignment="1">
      <alignment horizontal="center" vertical="top"/>
    </xf>
    <xf numFmtId="0" fontId="39" fillId="0" borderId="22" xfId="64" applyFont="1" applyBorder="1" applyAlignment="1">
      <alignment vertical="top" wrapText="1"/>
    </xf>
    <xf numFmtId="0" fontId="31" fillId="0" borderId="11" xfId="64" applyFont="1" applyBorder="1" applyAlignment="1">
      <alignment horizontal="center" vertical="top"/>
    </xf>
    <xf numFmtId="0" fontId="26" fillId="0" borderId="11" xfId="64" applyFont="1" applyBorder="1" applyAlignment="1">
      <alignment horizontal="center" vertical="top"/>
    </xf>
    <xf numFmtId="0" fontId="42" fillId="0" borderId="0" xfId="64" applyFont="1" applyAlignment="1">
      <alignment horizontal="center" vertical="top" wrapText="1"/>
    </xf>
    <xf numFmtId="0" fontId="34" fillId="0" borderId="0" xfId="64" applyFont="1" applyAlignment="1">
      <alignment horizontal="center" vertical="top"/>
    </xf>
    <xf numFmtId="0" fontId="31" fillId="23" borderId="25" xfId="64" applyFont="1" applyFill="1" applyBorder="1" applyAlignment="1">
      <alignment horizontal="center" vertical="top"/>
    </xf>
    <xf numFmtId="0" fontId="29" fillId="0" borderId="30" xfId="64" applyFont="1" applyBorder="1" applyAlignment="1">
      <alignment horizontal="left" vertical="top" wrapText="1"/>
    </xf>
    <xf numFmtId="0" fontId="29" fillId="0" borderId="29" xfId="64" applyFont="1" applyBorder="1" applyAlignment="1">
      <alignment horizontal="left" vertical="top" wrapText="1"/>
    </xf>
    <xf numFmtId="0" fontId="29" fillId="21" borderId="33" xfId="64" applyFont="1" applyFill="1" applyBorder="1" applyAlignment="1">
      <alignment horizontal="left" vertical="top" wrapText="1"/>
    </xf>
    <xf numFmtId="0" fontId="29" fillId="19" borderId="30" xfId="64" applyFont="1" applyFill="1" applyBorder="1" applyAlignment="1">
      <alignment horizontal="left" vertical="top" wrapText="1"/>
    </xf>
    <xf numFmtId="0" fontId="29" fillId="19" borderId="28" xfId="64" applyFont="1" applyFill="1" applyBorder="1" applyAlignment="1">
      <alignment horizontal="left" vertical="top" wrapText="1"/>
    </xf>
    <xf numFmtId="0" fontId="29" fillId="0" borderId="12" xfId="0" applyFont="1" applyBorder="1" applyAlignment="1">
      <alignment horizontal="left" vertical="top" wrapText="1"/>
    </xf>
    <xf numFmtId="0" fontId="29" fillId="0" borderId="18" xfId="0" applyFont="1" applyBorder="1" applyAlignment="1">
      <alignment horizontal="left" vertical="top" wrapText="1"/>
    </xf>
    <xf numFmtId="0" fontId="29" fillId="21" borderId="0" xfId="64" applyFont="1" applyFill="1" applyAlignment="1">
      <alignment horizontal="left" vertical="top" wrapText="1"/>
    </xf>
    <xf numFmtId="0" fontId="29" fillId="0" borderId="22" xfId="0" applyFont="1" applyBorder="1" applyAlignment="1">
      <alignment horizontal="left" vertical="top" wrapText="1"/>
    </xf>
    <xf numFmtId="0" fontId="29" fillId="19" borderId="24" xfId="64" applyFont="1" applyFill="1" applyBorder="1" applyAlignment="1">
      <alignment horizontal="left" vertical="top" wrapText="1"/>
    </xf>
    <xf numFmtId="0" fontId="29" fillId="19" borderId="22" xfId="64" applyFont="1" applyFill="1" applyBorder="1" applyAlignment="1">
      <alignment horizontal="left" vertical="top" wrapText="1"/>
    </xf>
    <xf numFmtId="0" fontId="29" fillId="19" borderId="12" xfId="64" applyFont="1" applyFill="1" applyBorder="1" applyAlignment="1">
      <alignment horizontal="left" vertical="top" wrapText="1"/>
    </xf>
    <xf numFmtId="0" fontId="29" fillId="19" borderId="18" xfId="64" applyFont="1" applyFill="1" applyBorder="1" applyAlignment="1">
      <alignment horizontal="left" vertical="top" wrapText="1"/>
    </xf>
    <xf numFmtId="0" fontId="29" fillId="0" borderId="18" xfId="64" applyFont="1" applyBorder="1" applyAlignment="1">
      <alignment horizontal="left" vertical="top" wrapText="1"/>
    </xf>
    <xf numFmtId="0" fontId="29" fillId="0" borderId="22" xfId="64" applyFont="1" applyBorder="1" applyAlignment="1">
      <alignment horizontal="left" vertical="top" wrapText="1"/>
    </xf>
    <xf numFmtId="0" fontId="29" fillId="21" borderId="20" xfId="64" applyFont="1" applyFill="1" applyBorder="1" applyAlignment="1">
      <alignment horizontal="left" vertical="top" wrapText="1"/>
    </xf>
    <xf numFmtId="0" fontId="37" fillId="19" borderId="30" xfId="64" applyFont="1" applyFill="1" applyBorder="1" applyAlignment="1">
      <alignment horizontal="left" vertical="top" wrapText="1"/>
    </xf>
    <xf numFmtId="0" fontId="37" fillId="19" borderId="28" xfId="64" applyFont="1" applyFill="1" applyBorder="1" applyAlignment="1">
      <alignment horizontal="left" vertical="top" wrapText="1"/>
    </xf>
    <xf numFmtId="0" fontId="35" fillId="21" borderId="33" xfId="64" applyFont="1" applyFill="1" applyBorder="1" applyAlignment="1">
      <alignment horizontal="left" vertical="top" wrapText="1"/>
    </xf>
    <xf numFmtId="0" fontId="35" fillId="21" borderId="0" xfId="64" applyFont="1" applyFill="1" applyAlignment="1">
      <alignment horizontal="left" vertical="top" wrapText="1"/>
    </xf>
    <xf numFmtId="0" fontId="0" fillId="21" borderId="0" xfId="0" applyFill="1" applyAlignment="1">
      <alignment horizontal="left" vertical="top" wrapText="1"/>
    </xf>
    <xf numFmtId="0" fontId="48" fillId="21" borderId="0" xfId="64" applyFont="1" applyFill="1" applyAlignment="1">
      <alignment horizontal="left" vertical="top" wrapText="1"/>
    </xf>
    <xf numFmtId="0" fontId="6" fillId="0" borderId="12" xfId="64" applyBorder="1" applyAlignment="1">
      <alignment horizontal="left" vertical="top" wrapText="1"/>
    </xf>
    <xf numFmtId="0" fontId="29" fillId="21" borderId="37" xfId="64" applyFont="1" applyFill="1" applyBorder="1" applyAlignment="1">
      <alignment horizontal="left" vertical="top" wrapText="1"/>
    </xf>
    <xf numFmtId="0" fontId="0" fillId="21" borderId="0" xfId="0" applyFill="1" applyAlignment="1">
      <alignment horizontal="center" vertical="top"/>
    </xf>
    <xf numFmtId="0" fontId="29" fillId="21" borderId="0" xfId="0" applyFont="1" applyFill="1" applyAlignment="1">
      <alignment horizontal="left" vertical="top" wrapText="1"/>
    </xf>
    <xf numFmtId="0" fontId="29" fillId="28" borderId="13" xfId="64" applyFont="1" applyFill="1" applyBorder="1" applyAlignment="1">
      <alignment horizontal="left" vertical="top" wrapText="1"/>
    </xf>
    <xf numFmtId="0" fontId="6" fillId="20" borderId="12" xfId="64" applyFill="1" applyBorder="1" applyAlignment="1">
      <alignment vertical="top" wrapText="1"/>
    </xf>
    <xf numFmtId="0" fontId="38" fillId="20" borderId="12" xfId="64" applyFont="1" applyFill="1" applyBorder="1" applyAlignment="1">
      <alignment vertical="top" wrapText="1"/>
    </xf>
    <xf numFmtId="0" fontId="6" fillId="20" borderId="18" xfId="64" applyFill="1" applyBorder="1" applyAlignment="1">
      <alignment vertical="top" wrapText="1"/>
    </xf>
    <xf numFmtId="0" fontId="29" fillId="0" borderId="53" xfId="64" applyFont="1" applyBorder="1" applyAlignment="1">
      <alignment horizontal="left" vertical="top" wrapText="1"/>
    </xf>
    <xf numFmtId="0" fontId="29" fillId="0" borderId="28" xfId="64" applyFont="1" applyBorder="1" applyAlignment="1">
      <alignment horizontal="left" vertical="top" wrapText="1"/>
    </xf>
    <xf numFmtId="0" fontId="29" fillId="21" borderId="35" xfId="64" applyFont="1" applyFill="1" applyBorder="1" applyAlignment="1">
      <alignment horizontal="left" vertical="top" wrapText="1"/>
    </xf>
    <xf numFmtId="0" fontId="29" fillId="28" borderId="46" xfId="64" applyFont="1" applyFill="1" applyBorder="1" applyAlignment="1">
      <alignment horizontal="left" vertical="top" wrapText="1"/>
    </xf>
    <xf numFmtId="0" fontId="29" fillId="21" borderId="36" xfId="64" applyFont="1" applyFill="1" applyBorder="1" applyAlignment="1">
      <alignment horizontal="left" vertical="top" wrapText="1"/>
    </xf>
    <xf numFmtId="0" fontId="29" fillId="0" borderId="51" xfId="64" applyFont="1" applyBorder="1" applyAlignment="1">
      <alignment horizontal="left" vertical="top" wrapText="1"/>
    </xf>
    <xf numFmtId="0" fontId="29" fillId="0" borderId="23" xfId="64" applyFont="1" applyBorder="1" applyAlignment="1">
      <alignment horizontal="left" vertical="top" wrapText="1"/>
    </xf>
    <xf numFmtId="0" fontId="29" fillId="19" borderId="54" xfId="64" applyFont="1" applyFill="1" applyBorder="1" applyAlignment="1">
      <alignment horizontal="left" vertical="top" wrapText="1"/>
    </xf>
    <xf numFmtId="0" fontId="29" fillId="19" borderId="51" xfId="64" applyFont="1" applyFill="1" applyBorder="1" applyAlignment="1">
      <alignment horizontal="left" vertical="top" wrapText="1"/>
    </xf>
    <xf numFmtId="0" fontId="6" fillId="0" borderId="55" xfId="64" applyBorder="1" applyAlignment="1">
      <alignment horizontal="left" vertical="top" wrapText="1"/>
    </xf>
    <xf numFmtId="0" fontId="29" fillId="19" borderId="56" xfId="64" applyFont="1" applyFill="1" applyBorder="1" applyAlignment="1">
      <alignment horizontal="left" vertical="top" wrapText="1"/>
    </xf>
    <xf numFmtId="0" fontId="29" fillId="19" borderId="55" xfId="64" applyFont="1" applyFill="1" applyBorder="1" applyAlignment="1">
      <alignment horizontal="left" vertical="top" wrapText="1"/>
    </xf>
    <xf numFmtId="0" fontId="29" fillId="0" borderId="28" xfId="0" applyFont="1" applyBorder="1" applyAlignment="1">
      <alignment horizontal="left" vertical="top" wrapText="1"/>
    </xf>
    <xf numFmtId="0" fontId="29" fillId="19" borderId="49" xfId="64" applyFont="1" applyFill="1" applyBorder="1" applyAlignment="1">
      <alignment horizontal="left" vertical="top" wrapText="1"/>
    </xf>
    <xf numFmtId="0" fontId="6" fillId="0" borderId="28" xfId="64" applyBorder="1" applyAlignment="1">
      <alignment horizontal="left" vertical="top" wrapText="1"/>
    </xf>
    <xf numFmtId="0" fontId="35" fillId="21" borderId="52" xfId="64" applyFont="1" applyFill="1" applyBorder="1" applyAlignment="1">
      <alignment horizontal="center" vertical="top"/>
    </xf>
    <xf numFmtId="0" fontId="29" fillId="0" borderId="13" xfId="64" applyFont="1" applyBorder="1" applyAlignment="1">
      <alignment horizontal="left" vertical="top" wrapText="1"/>
    </xf>
    <xf numFmtId="0" fontId="29" fillId="0" borderId="27" xfId="64" applyFont="1" applyBorder="1" applyAlignment="1">
      <alignment horizontal="left" vertical="top" wrapText="1"/>
    </xf>
    <xf numFmtId="0" fontId="29" fillId="19" borderId="0" xfId="64" applyFont="1" applyFill="1" applyAlignment="1">
      <alignment horizontal="left" vertical="top" wrapText="1"/>
    </xf>
    <xf numFmtId="0" fontId="29" fillId="19" borderId="37" xfId="64" applyFont="1" applyFill="1" applyBorder="1" applyAlignment="1">
      <alignment horizontal="left" vertical="top" wrapText="1"/>
    </xf>
    <xf numFmtId="0" fontId="29" fillId="19" borderId="13" xfId="64" applyFont="1" applyFill="1" applyBorder="1" applyAlignment="1">
      <alignment horizontal="left" vertical="top" wrapText="1"/>
    </xf>
    <xf numFmtId="0" fontId="29" fillId="19" borderId="27" xfId="64" applyFont="1" applyFill="1" applyBorder="1" applyAlignment="1">
      <alignment horizontal="left" vertical="top" wrapText="1"/>
    </xf>
    <xf numFmtId="0" fontId="6" fillId="0" borderId="13" xfId="64" applyBorder="1" applyAlignment="1">
      <alignment horizontal="left" vertical="top" wrapText="1"/>
    </xf>
    <xf numFmtId="0" fontId="48" fillId="21" borderId="35" xfId="64" applyFont="1" applyFill="1" applyBorder="1" applyAlignment="1">
      <alignment horizontal="left" vertical="top" wrapText="1"/>
    </xf>
    <xf numFmtId="0" fontId="29" fillId="21" borderId="21" xfId="64" applyFont="1" applyFill="1" applyBorder="1" applyAlignment="1">
      <alignment horizontal="left" vertical="top" wrapText="1"/>
    </xf>
    <xf numFmtId="0" fontId="29" fillId="21" borderId="19" xfId="64" applyFont="1" applyFill="1" applyBorder="1" applyAlignment="1">
      <alignment horizontal="left" vertical="top" wrapText="1"/>
    </xf>
    <xf numFmtId="0" fontId="35" fillId="21" borderId="33" xfId="64" applyFont="1" applyFill="1" applyBorder="1" applyAlignment="1">
      <alignment horizontal="center" vertical="top"/>
    </xf>
    <xf numFmtId="0" fontId="48" fillId="21" borderId="33" xfId="64" applyFont="1" applyFill="1" applyBorder="1" applyAlignment="1">
      <alignment horizontal="center" vertical="top"/>
    </xf>
    <xf numFmtId="0" fontId="29" fillId="28" borderId="47" xfId="64" applyFont="1" applyFill="1" applyBorder="1" applyAlignment="1">
      <alignment horizontal="left" vertical="top" wrapText="1"/>
    </xf>
    <xf numFmtId="0" fontId="29" fillId="21" borderId="34" xfId="64" applyFont="1" applyFill="1" applyBorder="1" applyAlignment="1">
      <alignment horizontal="left" vertical="top" wrapText="1"/>
    </xf>
    <xf numFmtId="0" fontId="35" fillId="19" borderId="22" xfId="64" applyFont="1" applyFill="1" applyBorder="1" applyAlignment="1">
      <alignment horizontal="left" vertical="center"/>
    </xf>
    <xf numFmtId="0" fontId="0" fillId="19" borderId="37" xfId="0" applyFill="1" applyBorder="1" applyAlignment="1">
      <alignment horizontal="left" vertical="center"/>
    </xf>
    <xf numFmtId="0" fontId="35" fillId="19" borderId="35" xfId="64" applyFont="1" applyFill="1" applyBorder="1" applyAlignment="1">
      <alignment horizontal="center" vertical="top" wrapText="1"/>
    </xf>
    <xf numFmtId="0" fontId="35" fillId="19" borderId="33" xfId="64" applyFont="1" applyFill="1" applyBorder="1" applyAlignment="1">
      <alignment horizontal="center" vertical="top"/>
    </xf>
    <xf numFmtId="0" fontId="35" fillId="19" borderId="0" xfId="64" applyFont="1" applyFill="1" applyAlignment="1">
      <alignment horizontal="center" vertical="top" wrapText="1"/>
    </xf>
    <xf numFmtId="0" fontId="35" fillId="19" borderId="0" xfId="64" applyFont="1" applyFill="1" applyAlignment="1">
      <alignment horizontal="center" vertical="top"/>
    </xf>
    <xf numFmtId="0" fontId="29" fillId="19" borderId="0" xfId="64" applyFont="1" applyFill="1" applyAlignment="1">
      <alignment vertical="top"/>
    </xf>
    <xf numFmtId="0" fontId="48" fillId="0" borderId="48" xfId="64" applyFont="1" applyBorder="1" applyAlignment="1">
      <alignment horizontal="center" vertical="top"/>
    </xf>
    <xf numFmtId="0" fontId="48" fillId="0" borderId="49" xfId="64" applyFont="1" applyBorder="1" applyAlignment="1">
      <alignment horizontal="center" vertical="top"/>
    </xf>
    <xf numFmtId="0" fontId="48" fillId="0" borderId="16" xfId="64" applyFont="1" applyBorder="1" applyAlignment="1">
      <alignment horizontal="center" vertical="top"/>
    </xf>
    <xf numFmtId="0" fontId="48" fillId="21" borderId="20" xfId="64" applyFont="1" applyFill="1" applyBorder="1" applyAlignment="1">
      <alignment horizontal="center" vertical="top"/>
    </xf>
    <xf numFmtId="2" fontId="29" fillId="0" borderId="22" xfId="0" applyNumberFormat="1" applyFont="1" applyBorder="1" applyAlignment="1">
      <alignment horizontal="center" vertical="center" wrapText="1"/>
    </xf>
    <xf numFmtId="2" fontId="29" fillId="0" borderId="18" xfId="0" applyNumberFormat="1" applyFont="1" applyBorder="1" applyAlignment="1">
      <alignment horizontal="center" vertical="center" wrapText="1"/>
    </xf>
    <xf numFmtId="0" fontId="0" fillId="21" borderId="0" xfId="0" applyFill="1" applyAlignment="1">
      <alignment horizontal="center" vertical="center"/>
    </xf>
    <xf numFmtId="2" fontId="0" fillId="21" borderId="0" xfId="0" applyNumberFormat="1" applyFill="1" applyAlignment="1">
      <alignment horizontal="center" vertical="center"/>
    </xf>
    <xf numFmtId="0" fontId="0" fillId="21" borderId="35" xfId="0" applyFill="1" applyBorder="1" applyAlignment="1">
      <alignment horizontal="center" vertical="center"/>
    </xf>
    <xf numFmtId="2" fontId="29" fillId="0" borderId="28" xfId="0" applyNumberFormat="1" applyFont="1" applyBorder="1" applyAlignment="1">
      <alignment horizontal="left" vertical="center" wrapText="1"/>
    </xf>
    <xf numFmtId="0" fontId="25" fillId="0" borderId="0" xfId="64" applyFont="1" applyAlignment="1">
      <alignment horizontal="center" vertical="top"/>
    </xf>
    <xf numFmtId="0" fontId="37" fillId="19" borderId="0" xfId="64" applyFont="1" applyFill="1" applyAlignment="1">
      <alignment horizontal="left" vertical="top" wrapText="1"/>
    </xf>
    <xf numFmtId="0" fontId="4" fillId="0" borderId="0" xfId="64" applyFont="1" applyAlignment="1">
      <alignment vertical="top"/>
    </xf>
    <xf numFmtId="0" fontId="4" fillId="0" borderId="0" xfId="64" applyFont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5" xfId="64" applyFont="1" applyBorder="1" applyAlignment="1">
      <alignment horizontal="center" vertical="top"/>
    </xf>
    <xf numFmtId="0" fontId="4" fillId="0" borderId="32" xfId="64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21" borderId="35" xfId="64" applyFont="1" applyFill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21" borderId="35" xfId="0" applyFont="1" applyFill="1" applyBorder="1" applyAlignment="1">
      <alignment horizontal="center" vertical="top"/>
    </xf>
    <xf numFmtId="0" fontId="4" fillId="0" borderId="46" xfId="64" applyFont="1" applyBorder="1" applyAlignment="1">
      <alignment horizontal="center" vertical="top"/>
    </xf>
    <xf numFmtId="0" fontId="4" fillId="0" borderId="31" xfId="64" applyFont="1" applyBorder="1" applyAlignment="1">
      <alignment horizontal="center" vertical="top"/>
    </xf>
    <xf numFmtId="0" fontId="4" fillId="0" borderId="57" xfId="64" applyFont="1" applyBorder="1" applyAlignment="1">
      <alignment horizontal="center" vertical="top"/>
    </xf>
    <xf numFmtId="0" fontId="4" fillId="21" borderId="52" xfId="64" applyFont="1" applyFill="1" applyBorder="1" applyAlignment="1">
      <alignment horizontal="center" vertical="top"/>
    </xf>
    <xf numFmtId="0" fontId="4" fillId="21" borderId="0" xfId="64" applyFont="1" applyFill="1" applyAlignment="1">
      <alignment horizontal="center" vertical="top"/>
    </xf>
    <xf numFmtId="0" fontId="4" fillId="21" borderId="26" xfId="64" applyFont="1" applyFill="1" applyBorder="1" applyAlignment="1">
      <alignment horizontal="center" vertical="top"/>
    </xf>
    <xf numFmtId="0" fontId="4" fillId="19" borderId="48" xfId="64" applyFont="1" applyFill="1" applyBorder="1" applyAlignment="1">
      <alignment horizontal="center" vertical="top" wrapText="1"/>
    </xf>
    <xf numFmtId="0" fontId="4" fillId="19" borderId="32" xfId="64" applyFont="1" applyFill="1" applyBorder="1" applyAlignment="1">
      <alignment horizontal="center" vertical="top"/>
    </xf>
    <xf numFmtId="0" fontId="4" fillId="19" borderId="25" xfId="64" applyFont="1" applyFill="1" applyBorder="1" applyAlignment="1">
      <alignment horizontal="center" vertical="top"/>
    </xf>
    <xf numFmtId="0" fontId="4" fillId="28" borderId="46" xfId="64" applyFont="1" applyFill="1" applyBorder="1" applyAlignment="1">
      <alignment horizontal="center" vertical="top"/>
    </xf>
    <xf numFmtId="0" fontId="4" fillId="19" borderId="31" xfId="64" applyFont="1" applyFill="1" applyBorder="1" applyAlignment="1">
      <alignment horizontal="center" vertical="top"/>
    </xf>
    <xf numFmtId="0" fontId="4" fillId="21" borderId="36" xfId="64" applyFont="1" applyFill="1" applyBorder="1" applyAlignment="1">
      <alignment horizontal="center" vertical="top"/>
    </xf>
    <xf numFmtId="0" fontId="4" fillId="0" borderId="19" xfId="64" applyFont="1" applyBorder="1" applyAlignment="1">
      <alignment horizontal="center" vertical="top"/>
    </xf>
    <xf numFmtId="0" fontId="4" fillId="0" borderId="21" xfId="64" applyFont="1" applyBorder="1" applyAlignment="1">
      <alignment horizontal="center" vertical="top"/>
    </xf>
    <xf numFmtId="0" fontId="4" fillId="0" borderId="32" xfId="64" applyFont="1" applyBorder="1" applyAlignment="1">
      <alignment horizontal="center" vertical="top" wrapText="1"/>
    </xf>
    <xf numFmtId="0" fontId="4" fillId="19" borderId="19" xfId="64" applyFont="1" applyFill="1" applyBorder="1" applyAlignment="1">
      <alignment horizontal="center" vertical="top" wrapText="1"/>
    </xf>
    <xf numFmtId="0" fontId="4" fillId="19" borderId="32" xfId="64" applyFont="1" applyFill="1" applyBorder="1" applyAlignment="1">
      <alignment horizontal="center" vertical="top" wrapText="1"/>
    </xf>
    <xf numFmtId="0" fontId="4" fillId="19" borderId="14" xfId="64" applyFont="1" applyFill="1" applyBorder="1" applyAlignment="1">
      <alignment horizontal="center" vertical="top"/>
    </xf>
    <xf numFmtId="0" fontId="4" fillId="19" borderId="0" xfId="64" applyFont="1" applyFill="1" applyAlignment="1">
      <alignment horizontal="center" vertical="top"/>
    </xf>
    <xf numFmtId="0" fontId="3" fillId="0" borderId="0" xfId="67" applyAlignment="1">
      <alignment vertical="top"/>
    </xf>
    <xf numFmtId="0" fontId="3" fillId="0" borderId="0" xfId="67" applyAlignment="1">
      <alignment horizontal="center" vertical="center" wrapText="1"/>
    </xf>
    <xf numFmtId="0" fontId="3" fillId="0" borderId="0" xfId="67" applyAlignment="1">
      <alignment vertical="top" wrapText="1"/>
    </xf>
    <xf numFmtId="0" fontId="31" fillId="0" borderId="0" xfId="67" applyFont="1" applyAlignment="1">
      <alignment vertical="top" wrapText="1"/>
    </xf>
    <xf numFmtId="0" fontId="29" fillId="0" borderId="0" xfId="67" applyFont="1" applyAlignment="1">
      <alignment horizontal="left" vertical="top" wrapText="1"/>
    </xf>
    <xf numFmtId="0" fontId="32" fillId="0" borderId="0" xfId="67" applyFont="1" applyAlignment="1">
      <alignment vertical="top" wrapText="1"/>
    </xf>
    <xf numFmtId="0" fontId="32" fillId="0" borderId="10" xfId="67" applyFont="1" applyBorder="1" applyAlignment="1">
      <alignment vertical="top" wrapText="1"/>
    </xf>
    <xf numFmtId="0" fontId="32" fillId="27" borderId="10" xfId="67" applyFont="1" applyFill="1" applyBorder="1" applyAlignment="1">
      <alignment vertical="top" wrapText="1"/>
    </xf>
    <xf numFmtId="0" fontId="3" fillId="26" borderId="0" xfId="67" applyFill="1" applyAlignment="1">
      <alignment vertical="top"/>
    </xf>
    <xf numFmtId="0" fontId="3" fillId="26" borderId="0" xfId="67" applyFill="1" applyAlignment="1">
      <alignment vertical="top" wrapText="1"/>
    </xf>
    <xf numFmtId="1" fontId="3" fillId="0" borderId="0" xfId="67" applyNumberFormat="1" applyAlignment="1">
      <alignment vertical="top"/>
    </xf>
    <xf numFmtId="0" fontId="25" fillId="0" borderId="0" xfId="67" applyFont="1" applyAlignment="1">
      <alignment horizontal="right" vertical="top" wrapText="1"/>
    </xf>
    <xf numFmtId="0" fontId="3" fillId="0" borderId="0" xfId="67" applyAlignment="1">
      <alignment horizontal="center" vertical="top"/>
    </xf>
    <xf numFmtId="2" fontId="25" fillId="0" borderId="0" xfId="67" applyNumberFormat="1" applyFont="1" applyAlignment="1">
      <alignment horizontal="center" vertical="center" wrapText="1"/>
    </xf>
    <xf numFmtId="0" fontId="3" fillId="0" borderId="0" xfId="68" applyAlignment="1">
      <alignment horizontal="right" vertical="top" wrapText="1"/>
    </xf>
    <xf numFmtId="2" fontId="25" fillId="0" borderId="50" xfId="67" applyNumberFormat="1" applyFont="1" applyBorder="1" applyAlignment="1">
      <alignment horizontal="center" vertical="center" wrapText="1"/>
    </xf>
    <xf numFmtId="2" fontId="3" fillId="0" borderId="0" xfId="67" applyNumberFormat="1" applyAlignment="1">
      <alignment horizontal="center" vertical="top"/>
    </xf>
    <xf numFmtId="1" fontId="3" fillId="0" borderId="0" xfId="67" applyNumberFormat="1" applyAlignment="1">
      <alignment horizontal="center" vertical="top"/>
    </xf>
    <xf numFmtId="2" fontId="3" fillId="0" borderId="0" xfId="67" applyNumberFormat="1" applyAlignment="1">
      <alignment horizontal="center" vertical="center"/>
    </xf>
    <xf numFmtId="2" fontId="29" fillId="0" borderId="0" xfId="67" applyNumberFormat="1" applyFont="1" applyAlignment="1">
      <alignment horizontal="center" vertical="center" wrapText="1"/>
    </xf>
    <xf numFmtId="0" fontId="29" fillId="0" borderId="0" xfId="67" applyFont="1" applyAlignment="1">
      <alignment horizontal="center" vertical="center" wrapText="1"/>
    </xf>
    <xf numFmtId="0" fontId="3" fillId="0" borderId="0" xfId="67" applyAlignment="1">
      <alignment horizontal="center" vertical="center"/>
    </xf>
    <xf numFmtId="2" fontId="3" fillId="0" borderId="0" xfId="67" applyNumberFormat="1" applyAlignment="1">
      <alignment horizontal="center" vertical="center" wrapText="1"/>
    </xf>
    <xf numFmtId="0" fontId="35" fillId="21" borderId="0" xfId="67" applyFont="1" applyFill="1" applyAlignment="1">
      <alignment horizontal="center" vertical="top"/>
    </xf>
    <xf numFmtId="0" fontId="3" fillId="21" borderId="0" xfId="67" applyFill="1" applyAlignment="1">
      <alignment vertical="top"/>
    </xf>
    <xf numFmtId="0" fontId="35" fillId="21" borderId="20" xfId="67" applyFont="1" applyFill="1" applyBorder="1" applyAlignment="1">
      <alignment horizontal="center" vertical="top"/>
    </xf>
    <xf numFmtId="0" fontId="35" fillId="21" borderId="35" xfId="67" applyFont="1" applyFill="1" applyBorder="1" applyAlignment="1">
      <alignment horizontal="center" vertical="top"/>
    </xf>
    <xf numFmtId="2" fontId="29" fillId="19" borderId="28" xfId="67" applyNumberFormat="1" applyFont="1" applyFill="1" applyBorder="1" applyAlignment="1">
      <alignment horizontal="center" vertical="center" wrapText="1"/>
    </xf>
    <xf numFmtId="0" fontId="3" fillId="19" borderId="25" xfId="67" applyFill="1" applyBorder="1" applyAlignment="1">
      <alignment horizontal="center" vertical="center"/>
    </xf>
    <xf numFmtId="2" fontId="34" fillId="19" borderId="28" xfId="67" applyNumberFormat="1" applyFont="1" applyFill="1" applyBorder="1" applyAlignment="1">
      <alignment horizontal="center" vertical="center" wrapText="1"/>
    </xf>
    <xf numFmtId="2" fontId="29" fillId="19" borderId="28" xfId="67" applyNumberFormat="1" applyFont="1" applyFill="1" applyBorder="1" applyAlignment="1">
      <alignment horizontal="left" vertical="center" wrapText="1"/>
    </xf>
    <xf numFmtId="2" fontId="29" fillId="19" borderId="12" xfId="67" applyNumberFormat="1" applyFont="1" applyFill="1" applyBorder="1" applyAlignment="1">
      <alignment horizontal="left" vertical="center" wrapText="1"/>
    </xf>
    <xf numFmtId="0" fontId="3" fillId="19" borderId="14" xfId="67" applyFill="1" applyBorder="1" applyAlignment="1">
      <alignment horizontal="center" vertical="center"/>
    </xf>
    <xf numFmtId="0" fontId="3" fillId="0" borderId="25" xfId="67" applyBorder="1" applyAlignment="1">
      <alignment horizontal="center" vertical="center"/>
    </xf>
    <xf numFmtId="0" fontId="3" fillId="0" borderId="12" xfId="67" applyBorder="1" applyAlignment="1">
      <alignment vertical="top" wrapText="1"/>
    </xf>
    <xf numFmtId="0" fontId="3" fillId="0" borderId="11" xfId="67" applyBorder="1" applyAlignment="1">
      <alignment vertical="top"/>
    </xf>
    <xf numFmtId="0" fontId="27" fillId="0" borderId="39" xfId="67" applyFont="1" applyBorder="1" applyAlignment="1">
      <alignment horizontal="center" vertical="center" wrapText="1"/>
    </xf>
    <xf numFmtId="0" fontId="27" fillId="0" borderId="12" xfId="67" applyFont="1" applyBorder="1" applyAlignment="1">
      <alignment vertical="top" wrapText="1"/>
    </xf>
    <xf numFmtId="0" fontId="29" fillId="21" borderId="20" xfId="67" applyFont="1" applyFill="1" applyBorder="1" applyAlignment="1">
      <alignment horizontal="left" vertical="top" wrapText="1"/>
    </xf>
    <xf numFmtId="0" fontId="3" fillId="21" borderId="35" xfId="67" applyFill="1" applyBorder="1" applyAlignment="1">
      <alignment horizontal="center" vertical="top"/>
    </xf>
    <xf numFmtId="0" fontId="3" fillId="0" borderId="39" xfId="67" applyBorder="1" applyAlignment="1">
      <alignment horizontal="center" vertical="center" wrapText="1"/>
    </xf>
    <xf numFmtId="0" fontId="38" fillId="0" borderId="12" xfId="67" applyFont="1" applyBorder="1" applyAlignment="1">
      <alignment vertical="top" wrapText="1"/>
    </xf>
    <xf numFmtId="0" fontId="3" fillId="20" borderId="12" xfId="67" applyFill="1" applyBorder="1" applyAlignment="1">
      <alignment vertical="top" wrapText="1"/>
    </xf>
    <xf numFmtId="0" fontId="38" fillId="20" borderId="12" xfId="67" applyFont="1" applyFill="1" applyBorder="1" applyAlignment="1">
      <alignment vertical="top" wrapText="1"/>
    </xf>
    <xf numFmtId="2" fontId="29" fillId="19" borderId="30" xfId="67" applyNumberFormat="1" applyFont="1" applyFill="1" applyBorder="1" applyAlignment="1">
      <alignment horizontal="center" vertical="center" wrapText="1"/>
    </xf>
    <xf numFmtId="0" fontId="3" fillId="19" borderId="32" xfId="67" applyFill="1" applyBorder="1" applyAlignment="1">
      <alignment horizontal="center" vertical="center" wrapText="1"/>
    </xf>
    <xf numFmtId="2" fontId="34" fillId="19" borderId="30" xfId="67" applyNumberFormat="1" applyFont="1" applyFill="1" applyBorder="1" applyAlignment="1">
      <alignment horizontal="center" vertical="center" wrapText="1"/>
    </xf>
    <xf numFmtId="0" fontId="3" fillId="0" borderId="32" xfId="67" applyBorder="1" applyAlignment="1">
      <alignment horizontal="center" vertical="center" wrapText="1"/>
    </xf>
    <xf numFmtId="2" fontId="29" fillId="19" borderId="30" xfId="67" applyNumberFormat="1" applyFont="1" applyFill="1" applyBorder="1" applyAlignment="1">
      <alignment horizontal="left" vertical="center" wrapText="1"/>
    </xf>
    <xf numFmtId="2" fontId="29" fillId="19" borderId="22" xfId="67" applyNumberFormat="1" applyFont="1" applyFill="1" applyBorder="1" applyAlignment="1">
      <alignment horizontal="left" vertical="center" wrapText="1"/>
    </xf>
    <xf numFmtId="0" fontId="3" fillId="19" borderId="19" xfId="67" applyFill="1" applyBorder="1" applyAlignment="1">
      <alignment horizontal="center" vertical="center" wrapText="1"/>
    </xf>
    <xf numFmtId="2" fontId="29" fillId="0" borderId="30" xfId="67" applyNumberFormat="1" applyFont="1" applyBorder="1" applyAlignment="1">
      <alignment horizontal="left" vertical="center" wrapText="1"/>
    </xf>
    <xf numFmtId="0" fontId="3" fillId="0" borderId="32" xfId="67" applyBorder="1" applyAlignment="1">
      <alignment horizontal="center" vertical="center"/>
    </xf>
    <xf numFmtId="2" fontId="29" fillId="21" borderId="33" xfId="67" applyNumberFormat="1" applyFont="1" applyFill="1" applyBorder="1" applyAlignment="1">
      <alignment horizontal="center" vertical="center" wrapText="1"/>
    </xf>
    <xf numFmtId="0" fontId="3" fillId="21" borderId="35" xfId="67" applyFill="1" applyBorder="1" applyAlignment="1">
      <alignment horizontal="center" vertical="center"/>
    </xf>
    <xf numFmtId="2" fontId="34" fillId="21" borderId="33" xfId="67" applyNumberFormat="1" applyFont="1" applyFill="1" applyBorder="1" applyAlignment="1">
      <alignment horizontal="center" vertical="center" wrapText="1"/>
    </xf>
    <xf numFmtId="2" fontId="29" fillId="21" borderId="33" xfId="67" applyNumberFormat="1" applyFont="1" applyFill="1" applyBorder="1" applyAlignment="1">
      <alignment horizontal="left" vertical="center" wrapText="1"/>
    </xf>
    <xf numFmtId="2" fontId="29" fillId="21" borderId="0" xfId="67" applyNumberFormat="1" applyFont="1" applyFill="1" applyAlignment="1">
      <alignment horizontal="left" vertical="center" wrapText="1"/>
    </xf>
    <xf numFmtId="0" fontId="3" fillId="21" borderId="0" xfId="67" applyFill="1" applyAlignment="1">
      <alignment horizontal="center" vertical="center"/>
    </xf>
    <xf numFmtId="0" fontId="29" fillId="21" borderId="41" xfId="67" applyFont="1" applyFill="1" applyBorder="1" applyAlignment="1">
      <alignment horizontal="center" vertical="center" wrapText="1"/>
    </xf>
    <xf numFmtId="0" fontId="39" fillId="0" borderId="12" xfId="67" applyFont="1" applyBorder="1" applyAlignment="1">
      <alignment vertical="top" wrapText="1"/>
    </xf>
    <xf numFmtId="2" fontId="29" fillId="0" borderId="29" xfId="67" applyNumberFormat="1" applyFont="1" applyBorder="1" applyAlignment="1">
      <alignment horizontal="center" vertical="center" wrapText="1"/>
    </xf>
    <xf numFmtId="0" fontId="3" fillId="0" borderId="31" xfId="67" applyBorder="1" applyAlignment="1">
      <alignment horizontal="center" vertical="center"/>
    </xf>
    <xf numFmtId="2" fontId="34" fillId="0" borderId="29" xfId="67" applyNumberFormat="1" applyFont="1" applyBorder="1" applyAlignment="1">
      <alignment horizontal="center" vertical="center" wrapText="1"/>
    </xf>
    <xf numFmtId="2" fontId="29" fillId="0" borderId="29" xfId="67" applyNumberFormat="1" applyFont="1" applyBorder="1" applyAlignment="1">
      <alignment horizontal="left" vertical="center" wrapText="1"/>
    </xf>
    <xf numFmtId="2" fontId="29" fillId="0" borderId="18" xfId="67" applyNumberFormat="1" applyFont="1" applyBorder="1" applyAlignment="1">
      <alignment horizontal="left" vertical="center" wrapText="1"/>
    </xf>
    <xf numFmtId="0" fontId="3" fillId="0" borderId="21" xfId="67" applyBorder="1" applyAlignment="1">
      <alignment horizontal="center" vertical="center"/>
    </xf>
    <xf numFmtId="2" fontId="29" fillId="0" borderId="30" xfId="67" applyNumberFormat="1" applyFont="1" applyBorder="1" applyAlignment="1">
      <alignment horizontal="center" vertical="center" wrapText="1"/>
    </xf>
    <xf numFmtId="2" fontId="34" fillId="0" borderId="30" xfId="67" applyNumberFormat="1" applyFont="1" applyBorder="1" applyAlignment="1">
      <alignment horizontal="center" vertical="center" wrapText="1"/>
    </xf>
    <xf numFmtId="2" fontId="29" fillId="0" borderId="22" xfId="67" applyNumberFormat="1" applyFont="1" applyBorder="1" applyAlignment="1">
      <alignment horizontal="left" vertical="center" wrapText="1"/>
    </xf>
    <xf numFmtId="0" fontId="3" fillId="0" borderId="19" xfId="67" applyBorder="1" applyAlignment="1">
      <alignment horizontal="center" vertical="center"/>
    </xf>
    <xf numFmtId="0" fontId="3" fillId="21" borderId="33" xfId="67" applyFill="1" applyBorder="1" applyAlignment="1">
      <alignment vertical="top"/>
    </xf>
    <xf numFmtId="0" fontId="3" fillId="21" borderId="35" xfId="67" applyFill="1" applyBorder="1" applyAlignment="1">
      <alignment vertical="top"/>
    </xf>
    <xf numFmtId="0" fontId="29" fillId="21" borderId="42" xfId="67" applyFont="1" applyFill="1" applyBorder="1" applyAlignment="1">
      <alignment horizontal="center" vertical="center" wrapText="1"/>
    </xf>
    <xf numFmtId="2" fontId="29" fillId="0" borderId="22" xfId="67" applyNumberFormat="1" applyFont="1" applyBorder="1" applyAlignment="1">
      <alignment horizontal="center" vertical="center" wrapText="1"/>
    </xf>
    <xf numFmtId="2" fontId="29" fillId="19" borderId="12" xfId="67" applyNumberFormat="1" applyFont="1" applyFill="1" applyBorder="1" applyAlignment="1">
      <alignment horizontal="center" vertical="center" wrapText="1"/>
    </xf>
    <xf numFmtId="2" fontId="29" fillId="19" borderId="56" xfId="67" applyNumberFormat="1" applyFont="1" applyFill="1" applyBorder="1" applyAlignment="1">
      <alignment horizontal="center" vertical="center" wrapText="1"/>
    </xf>
    <xf numFmtId="2" fontId="29" fillId="19" borderId="13" xfId="67" applyNumberFormat="1" applyFont="1" applyFill="1" applyBorder="1" applyAlignment="1">
      <alignment horizontal="center" vertical="center" wrapText="1"/>
    </xf>
    <xf numFmtId="0" fontId="3" fillId="19" borderId="21" xfId="67" applyFill="1" applyBorder="1" applyAlignment="1">
      <alignment horizontal="center" vertical="center"/>
    </xf>
    <xf numFmtId="0" fontId="38" fillId="0" borderId="39" xfId="67" applyFont="1" applyBorder="1" applyAlignment="1">
      <alignment horizontal="center" vertical="center" wrapText="1"/>
    </xf>
    <xf numFmtId="2" fontId="35" fillId="21" borderId="0" xfId="67" applyNumberFormat="1" applyFont="1" applyFill="1" applyAlignment="1">
      <alignment horizontal="center" vertical="center"/>
    </xf>
    <xf numFmtId="0" fontId="35" fillId="21" borderId="35" xfId="67" applyFont="1" applyFill="1" applyBorder="1" applyAlignment="1">
      <alignment horizontal="center" vertical="center"/>
    </xf>
    <xf numFmtId="2" fontId="35" fillId="21" borderId="33" xfId="67" applyNumberFormat="1" applyFont="1" applyFill="1" applyBorder="1" applyAlignment="1">
      <alignment horizontal="center" vertical="center"/>
    </xf>
    <xf numFmtId="0" fontId="29" fillId="21" borderId="33" xfId="67" applyFont="1" applyFill="1" applyBorder="1" applyAlignment="1">
      <alignment vertical="top"/>
    </xf>
    <xf numFmtId="0" fontId="29" fillId="21" borderId="0" xfId="67" applyFont="1" applyFill="1" applyAlignment="1">
      <alignment vertical="top"/>
    </xf>
    <xf numFmtId="0" fontId="29" fillId="21" borderId="35" xfId="67" applyFont="1" applyFill="1" applyBorder="1" applyAlignment="1">
      <alignment vertical="top"/>
    </xf>
    <xf numFmtId="2" fontId="35" fillId="21" borderId="33" xfId="67" applyNumberFormat="1" applyFont="1" applyFill="1" applyBorder="1" applyAlignment="1">
      <alignment horizontal="center" vertical="center" wrapText="1"/>
    </xf>
    <xf numFmtId="2" fontId="35" fillId="21" borderId="0" xfId="67" applyNumberFormat="1" applyFont="1" applyFill="1" applyAlignment="1">
      <alignment horizontal="center" vertical="center" wrapText="1"/>
    </xf>
    <xf numFmtId="0" fontId="35" fillId="21" borderId="0" xfId="67" applyFont="1" applyFill="1" applyAlignment="1">
      <alignment horizontal="center" vertical="center"/>
    </xf>
    <xf numFmtId="0" fontId="29" fillId="21" borderId="33" xfId="67" applyFont="1" applyFill="1" applyBorder="1" applyAlignment="1">
      <alignment horizontal="left" vertical="top" wrapText="1"/>
    </xf>
    <xf numFmtId="0" fontId="29" fillId="21" borderId="0" xfId="67" applyFont="1" applyFill="1" applyAlignment="1">
      <alignment horizontal="left" vertical="top" wrapText="1"/>
    </xf>
    <xf numFmtId="0" fontId="29" fillId="21" borderId="35" xfId="67" applyFont="1" applyFill="1" applyBorder="1" applyAlignment="1">
      <alignment horizontal="left" vertical="top" wrapText="1"/>
    </xf>
    <xf numFmtId="2" fontId="3" fillId="0" borderId="55" xfId="67" applyNumberFormat="1" applyBorder="1" applyAlignment="1">
      <alignment horizontal="center" vertical="center" wrapText="1"/>
    </xf>
    <xf numFmtId="2" fontId="3" fillId="0" borderId="12" xfId="67" applyNumberFormat="1" applyBorder="1" applyAlignment="1">
      <alignment horizontal="center" vertical="center" wrapText="1"/>
    </xf>
    <xf numFmtId="2" fontId="3" fillId="0" borderId="13" xfId="67" applyNumberFormat="1" applyBorder="1" applyAlignment="1">
      <alignment horizontal="center" vertical="center" wrapText="1"/>
    </xf>
    <xf numFmtId="0" fontId="3" fillId="21" borderId="33" xfId="67" applyFill="1" applyBorder="1" applyAlignment="1">
      <alignment horizontal="left" vertical="top" wrapText="1"/>
    </xf>
    <xf numFmtId="0" fontId="3" fillId="21" borderId="0" xfId="67" applyFill="1" applyAlignment="1">
      <alignment horizontal="left" vertical="top" wrapText="1"/>
    </xf>
    <xf numFmtId="0" fontId="3" fillId="21" borderId="35" xfId="67" applyFill="1" applyBorder="1" applyAlignment="1">
      <alignment horizontal="left" vertical="top" wrapText="1"/>
    </xf>
    <xf numFmtId="2" fontId="29" fillId="19" borderId="18" xfId="67" applyNumberFormat="1" applyFont="1" applyFill="1" applyBorder="1" applyAlignment="1">
      <alignment horizontal="center" vertical="center" wrapText="1"/>
    </xf>
    <xf numFmtId="0" fontId="3" fillId="19" borderId="31" xfId="67" applyFill="1" applyBorder="1" applyAlignment="1">
      <alignment horizontal="center" vertical="center"/>
    </xf>
    <xf numFmtId="2" fontId="29" fillId="19" borderId="18" xfId="67" applyNumberFormat="1" applyFont="1" applyFill="1" applyBorder="1" applyAlignment="1">
      <alignment horizontal="left" vertical="center" wrapText="1"/>
    </xf>
    <xf numFmtId="2" fontId="29" fillId="19" borderId="51" xfId="67" applyNumberFormat="1" applyFont="1" applyFill="1" applyBorder="1" applyAlignment="1">
      <alignment horizontal="center" vertical="center" wrapText="1"/>
    </xf>
    <xf numFmtId="2" fontId="29" fillId="19" borderId="27" xfId="67" applyNumberFormat="1" applyFont="1" applyFill="1" applyBorder="1" applyAlignment="1">
      <alignment horizontal="center" vertical="center" wrapText="1"/>
    </xf>
    <xf numFmtId="2" fontId="29" fillId="19" borderId="22" xfId="67" applyNumberFormat="1" applyFont="1" applyFill="1" applyBorder="1" applyAlignment="1">
      <alignment horizontal="center" vertical="center" wrapText="1"/>
    </xf>
    <xf numFmtId="0" fontId="3" fillId="19" borderId="32" xfId="67" applyFill="1" applyBorder="1" applyAlignment="1">
      <alignment horizontal="center" vertical="center"/>
    </xf>
    <xf numFmtId="0" fontId="3" fillId="19" borderId="19" xfId="67" applyFill="1" applyBorder="1" applyAlignment="1">
      <alignment horizontal="center" vertical="center"/>
    </xf>
    <xf numFmtId="2" fontId="29" fillId="19" borderId="54" xfId="67" applyNumberFormat="1" applyFont="1" applyFill="1" applyBorder="1" applyAlignment="1">
      <alignment horizontal="center" vertical="center" wrapText="1"/>
    </xf>
    <xf numFmtId="2" fontId="29" fillId="19" borderId="37" xfId="67" applyNumberFormat="1" applyFont="1" applyFill="1" applyBorder="1" applyAlignment="1">
      <alignment horizontal="center" vertical="center" wrapText="1"/>
    </xf>
    <xf numFmtId="0" fontId="29" fillId="0" borderId="11" xfId="67" applyFont="1" applyBorder="1" applyAlignment="1">
      <alignment vertical="top"/>
    </xf>
    <xf numFmtId="2" fontId="29" fillId="21" borderId="0" xfId="67" applyNumberFormat="1" applyFont="1" applyFill="1" applyAlignment="1">
      <alignment horizontal="center" vertical="center" wrapText="1"/>
    </xf>
    <xf numFmtId="0" fontId="29" fillId="21" borderId="35" xfId="67" applyFont="1" applyFill="1" applyBorder="1" applyAlignment="1">
      <alignment horizontal="center" vertical="center" wrapText="1"/>
    </xf>
    <xf numFmtId="0" fontId="31" fillId="23" borderId="12" xfId="67" applyFont="1" applyFill="1" applyBorder="1" applyAlignment="1">
      <alignment vertical="top"/>
    </xf>
    <xf numFmtId="0" fontId="31" fillId="23" borderId="11" xfId="67" applyFont="1" applyFill="1" applyBorder="1" applyAlignment="1">
      <alignment vertical="top"/>
    </xf>
    <xf numFmtId="0" fontId="31" fillId="18" borderId="39" xfId="67" applyFont="1" applyFill="1" applyBorder="1" applyAlignment="1">
      <alignment horizontal="center" vertical="center" wrapText="1"/>
    </xf>
    <xf numFmtId="0" fontId="31" fillId="23" borderId="48" xfId="67" applyFont="1" applyFill="1" applyBorder="1" applyAlignment="1">
      <alignment vertical="top"/>
    </xf>
    <xf numFmtId="2" fontId="29" fillId="0" borderId="53" xfId="67" applyNumberFormat="1" applyFont="1" applyBorder="1" applyAlignment="1">
      <alignment horizontal="center" vertical="top" wrapText="1"/>
    </xf>
    <xf numFmtId="0" fontId="3" fillId="0" borderId="46" xfId="67" applyBorder="1" applyAlignment="1">
      <alignment horizontal="center" vertical="top"/>
    </xf>
    <xf numFmtId="0" fontId="27" fillId="0" borderId="11" xfId="67" applyFont="1" applyBorder="1" applyAlignment="1">
      <alignment vertical="top"/>
    </xf>
    <xf numFmtId="2" fontId="29" fillId="21" borderId="20" xfId="67" applyNumberFormat="1" applyFont="1" applyFill="1" applyBorder="1" applyAlignment="1">
      <alignment horizontal="center" vertical="top" wrapText="1"/>
    </xf>
    <xf numFmtId="0" fontId="29" fillId="21" borderId="20" xfId="67" applyFont="1" applyFill="1" applyBorder="1" applyAlignment="1">
      <alignment horizontal="center" vertical="top" wrapText="1"/>
    </xf>
    <xf numFmtId="2" fontId="29" fillId="0" borderId="28" xfId="67" applyNumberFormat="1" applyFont="1" applyBorder="1" applyAlignment="1">
      <alignment horizontal="center" vertical="center" wrapText="1"/>
    </xf>
    <xf numFmtId="2" fontId="29" fillId="0" borderId="18" xfId="67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2" fontId="29" fillId="0" borderId="23" xfId="67" applyNumberFormat="1" applyFont="1" applyBorder="1" applyAlignment="1">
      <alignment horizontal="center" vertical="center" wrapText="1"/>
    </xf>
    <xf numFmtId="2" fontId="29" fillId="0" borderId="27" xfId="67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2" fontId="29" fillId="21" borderId="0" xfId="67" applyNumberFormat="1" applyFont="1" applyFill="1" applyAlignment="1">
      <alignment horizontal="center" vertical="top" wrapText="1"/>
    </xf>
    <xf numFmtId="0" fontId="33" fillId="0" borderId="39" xfId="67" applyFont="1" applyBorder="1" applyAlignment="1">
      <alignment horizontal="center" vertical="center" wrapText="1"/>
    </xf>
    <xf numFmtId="0" fontId="33" fillId="0" borderId="12" xfId="67" applyFont="1" applyBorder="1" applyAlignment="1">
      <alignment vertical="top" wrapText="1"/>
    </xf>
    <xf numFmtId="0" fontId="29" fillId="21" borderId="35" xfId="67" applyFont="1" applyFill="1" applyBorder="1" applyAlignment="1">
      <alignment horizontal="left" vertical="center" wrapText="1"/>
    </xf>
    <xf numFmtId="0" fontId="29" fillId="21" borderId="0" xfId="67" applyFont="1" applyFill="1" applyAlignment="1">
      <alignment horizontal="center" vertical="top" wrapText="1"/>
    </xf>
    <xf numFmtId="0" fontId="29" fillId="21" borderId="39" xfId="67" applyFont="1" applyFill="1" applyBorder="1" applyAlignment="1">
      <alignment horizontal="center" vertical="center" wrapText="1"/>
    </xf>
    <xf numFmtId="0" fontId="29" fillId="0" borderId="12" xfId="67" applyFont="1" applyBorder="1" applyAlignment="1">
      <alignment vertical="top" wrapText="1"/>
    </xf>
    <xf numFmtId="2" fontId="29" fillId="0" borderId="51" xfId="67" applyNumberFormat="1" applyFont="1" applyBorder="1" applyAlignment="1">
      <alignment horizontal="center" vertical="center" wrapText="1"/>
    </xf>
    <xf numFmtId="2" fontId="29" fillId="0" borderId="51" xfId="67" applyNumberFormat="1" applyFont="1" applyBorder="1" applyAlignment="1">
      <alignment horizontal="left" vertical="center" wrapText="1"/>
    </xf>
    <xf numFmtId="2" fontId="29" fillId="0" borderId="12" xfId="67" applyNumberFormat="1" applyFont="1" applyBorder="1" applyAlignment="1">
      <alignment horizontal="center" vertical="center" wrapText="1"/>
    </xf>
    <xf numFmtId="2" fontId="29" fillId="0" borderId="13" xfId="67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5" fillId="21" borderId="52" xfId="67" applyFont="1" applyFill="1" applyBorder="1" applyAlignment="1">
      <alignment horizontal="center" vertical="top"/>
    </xf>
    <xf numFmtId="0" fontId="48" fillId="21" borderId="0" xfId="67" applyFont="1" applyFill="1" applyAlignment="1">
      <alignment horizontal="left" vertical="top" wrapText="1"/>
    </xf>
    <xf numFmtId="0" fontId="48" fillId="21" borderId="35" xfId="67" applyFont="1" applyFill="1" applyBorder="1" applyAlignment="1">
      <alignment horizontal="left" vertical="top" wrapText="1"/>
    </xf>
    <xf numFmtId="0" fontId="48" fillId="21" borderId="35" xfId="67" applyFont="1" applyFill="1" applyBorder="1" applyAlignment="1">
      <alignment horizontal="center" vertical="top"/>
    </xf>
    <xf numFmtId="0" fontId="33" fillId="0" borderId="42" xfId="67" applyFont="1" applyBorder="1" applyAlignment="1">
      <alignment horizontal="center" vertical="center" wrapText="1"/>
    </xf>
    <xf numFmtId="0" fontId="29" fillId="0" borderId="0" xfId="67" applyFont="1" applyAlignment="1">
      <alignment vertical="top"/>
    </xf>
    <xf numFmtId="0" fontId="48" fillId="21" borderId="33" xfId="67" applyFont="1" applyFill="1" applyBorder="1" applyAlignment="1">
      <alignment horizontal="center" vertical="top"/>
    </xf>
    <xf numFmtId="0" fontId="48" fillId="21" borderId="0" xfId="67" applyFont="1" applyFill="1" applyAlignment="1">
      <alignment horizontal="center" vertical="top"/>
    </xf>
    <xf numFmtId="0" fontId="31" fillId="18" borderId="40" xfId="67" applyFont="1" applyFill="1" applyBorder="1" applyAlignment="1">
      <alignment horizontal="center" vertical="center" wrapText="1"/>
    </xf>
    <xf numFmtId="0" fontId="35" fillId="21" borderId="33" xfId="67" applyFont="1" applyFill="1" applyBorder="1" applyAlignment="1">
      <alignment horizontal="center" vertical="top"/>
    </xf>
    <xf numFmtId="0" fontId="35" fillId="21" borderId="33" xfId="67" applyFont="1" applyFill="1" applyBorder="1" applyAlignment="1">
      <alignment horizontal="left" vertical="top" wrapText="1"/>
    </xf>
    <xf numFmtId="0" fontId="35" fillId="21" borderId="0" xfId="67" applyFont="1" applyFill="1" applyAlignment="1">
      <alignment horizontal="left" vertical="top" wrapText="1"/>
    </xf>
    <xf numFmtId="0" fontId="44" fillId="22" borderId="39" xfId="67" applyFont="1" applyFill="1" applyBorder="1" applyAlignment="1">
      <alignment horizontal="center" vertical="center" wrapText="1"/>
    </xf>
    <xf numFmtId="0" fontId="31" fillId="23" borderId="49" xfId="67" applyFont="1" applyFill="1" applyBorder="1" applyAlignment="1">
      <alignment vertical="top" wrapText="1"/>
    </xf>
    <xf numFmtId="0" fontId="31" fillId="23" borderId="21" xfId="67" applyFont="1" applyFill="1" applyBorder="1" applyAlignment="1">
      <alignment vertical="top"/>
    </xf>
    <xf numFmtId="0" fontId="31" fillId="23" borderId="31" xfId="67" applyFont="1" applyFill="1" applyBorder="1" applyAlignment="1">
      <alignment vertical="top"/>
    </xf>
    <xf numFmtId="0" fontId="31" fillId="23" borderId="25" xfId="67" applyFont="1" applyFill="1" applyBorder="1" applyAlignment="1">
      <alignment vertical="top"/>
    </xf>
    <xf numFmtId="0" fontId="31" fillId="23" borderId="31" xfId="67" applyFont="1" applyFill="1" applyBorder="1" applyAlignment="1">
      <alignment horizontal="left" vertical="top"/>
    </xf>
    <xf numFmtId="0" fontId="31" fillId="23" borderId="20" xfId="67" applyFont="1" applyFill="1" applyBorder="1" applyAlignment="1">
      <alignment vertical="top"/>
    </xf>
    <xf numFmtId="0" fontId="44" fillId="0" borderId="38" xfId="67" applyFont="1" applyBorder="1" applyAlignment="1">
      <alignment horizontal="left" vertical="top" wrapText="1"/>
    </xf>
    <xf numFmtId="0" fontId="35" fillId="19" borderId="14" xfId="67" applyFont="1" applyFill="1" applyBorder="1" applyAlignment="1">
      <alignment horizontal="center" vertical="top"/>
    </xf>
    <xf numFmtId="0" fontId="35" fillId="19" borderId="46" xfId="67" applyFont="1" applyFill="1" applyBorder="1" applyAlignment="1">
      <alignment horizontal="center" vertical="top" wrapText="1"/>
    </xf>
    <xf numFmtId="0" fontId="35" fillId="19" borderId="47" xfId="67" applyFont="1" applyFill="1" applyBorder="1" applyAlignment="1">
      <alignment horizontal="center" vertical="top"/>
    </xf>
    <xf numFmtId="0" fontId="35" fillId="0" borderId="34" xfId="67" applyFont="1" applyBorder="1" applyAlignment="1">
      <alignment horizontal="center" vertical="top"/>
    </xf>
    <xf numFmtId="0" fontId="35" fillId="0" borderId="36" xfId="67" applyFont="1" applyBorder="1" applyAlignment="1">
      <alignment horizontal="center" vertical="top" wrapText="1"/>
    </xf>
    <xf numFmtId="0" fontId="35" fillId="19" borderId="33" xfId="67" applyFont="1" applyFill="1" applyBorder="1" applyAlignment="1">
      <alignment horizontal="center" vertical="top"/>
    </xf>
    <xf numFmtId="0" fontId="35" fillId="19" borderId="35" xfId="67" applyFont="1" applyFill="1" applyBorder="1" applyAlignment="1">
      <alignment horizontal="center" vertical="top" wrapText="1"/>
    </xf>
    <xf numFmtId="0" fontId="35" fillId="0" borderId="34" xfId="67" applyFont="1" applyBorder="1" applyAlignment="1">
      <alignment horizontal="center" vertical="top" wrapText="1"/>
    </xf>
    <xf numFmtId="0" fontId="35" fillId="0" borderId="37" xfId="67" applyFont="1" applyBorder="1" applyAlignment="1">
      <alignment horizontal="center" vertical="top"/>
    </xf>
    <xf numFmtId="0" fontId="35" fillId="0" borderId="37" xfId="67" applyFont="1" applyBorder="1" applyAlignment="1">
      <alignment horizontal="center" vertical="top" wrapText="1"/>
    </xf>
    <xf numFmtId="0" fontId="35" fillId="19" borderId="0" xfId="67" applyFont="1" applyFill="1" applyAlignment="1">
      <alignment horizontal="center" vertical="top"/>
    </xf>
    <xf numFmtId="0" fontId="37" fillId="0" borderId="0" xfId="67" applyFont="1" applyAlignment="1">
      <alignment horizontal="center" vertical="center" wrapText="1"/>
    </xf>
    <xf numFmtId="0" fontId="28" fillId="0" borderId="0" xfId="67" applyFont="1" applyAlignment="1">
      <alignment horizontal="left" vertical="top" wrapText="1"/>
    </xf>
    <xf numFmtId="0" fontId="45" fillId="0" borderId="10" xfId="67" applyFont="1" applyBorder="1" applyAlignment="1">
      <alignment vertical="top"/>
    </xf>
    <xf numFmtId="0" fontId="2" fillId="0" borderId="43" xfId="67" applyFont="1" applyBorder="1" applyAlignment="1">
      <alignment horizontal="center" vertical="center" wrapText="1"/>
    </xf>
    <xf numFmtId="0" fontId="2" fillId="0" borderId="39" xfId="67" applyFont="1" applyBorder="1" applyAlignment="1">
      <alignment horizontal="center" vertical="center" wrapText="1"/>
    </xf>
    <xf numFmtId="1" fontId="3" fillId="0" borderId="25" xfId="67" applyNumberFormat="1" applyBorder="1" applyAlignment="1">
      <alignment horizontal="center" vertical="center"/>
    </xf>
    <xf numFmtId="1" fontId="3" fillId="21" borderId="35" xfId="67" applyNumberFormat="1" applyFill="1" applyBorder="1" applyAlignment="1">
      <alignment horizontal="center" vertical="center"/>
    </xf>
    <xf numFmtId="1" fontId="3" fillId="0" borderId="31" xfId="67" applyNumberFormat="1" applyBorder="1" applyAlignment="1">
      <alignment horizontal="center" vertical="center"/>
    </xf>
    <xf numFmtId="1" fontId="3" fillId="19" borderId="32" xfId="67" applyNumberFormat="1" applyFill="1" applyBorder="1" applyAlignment="1">
      <alignment horizontal="center" vertical="center"/>
    </xf>
    <xf numFmtId="1" fontId="35" fillId="21" borderId="35" xfId="67" applyNumberFormat="1" applyFont="1" applyFill="1" applyBorder="1" applyAlignment="1">
      <alignment horizontal="center" vertical="center"/>
    </xf>
    <xf numFmtId="1" fontId="3" fillId="19" borderId="31" xfId="67" applyNumberFormat="1" applyFill="1" applyBorder="1" applyAlignment="1">
      <alignment horizontal="center" vertical="center"/>
    </xf>
    <xf numFmtId="1" fontId="3" fillId="19" borderId="25" xfId="67" applyNumberFormat="1" applyFill="1" applyBorder="1" applyAlignment="1">
      <alignment horizontal="center" vertical="center"/>
    </xf>
    <xf numFmtId="1" fontId="35" fillId="21" borderId="52" xfId="67" applyNumberFormat="1" applyFont="1" applyFill="1" applyBorder="1" applyAlignment="1">
      <alignment horizontal="center" vertical="center"/>
    </xf>
    <xf numFmtId="1" fontId="3" fillId="21" borderId="52" xfId="67" applyNumberFormat="1" applyFill="1" applyBorder="1" applyAlignment="1">
      <alignment horizontal="center" vertical="center"/>
    </xf>
    <xf numFmtId="1" fontId="3" fillId="0" borderId="32" xfId="67" applyNumberFormat="1" applyBorder="1" applyAlignment="1">
      <alignment horizontal="center" vertical="center"/>
    </xf>
    <xf numFmtId="1" fontId="3" fillId="0" borderId="57" xfId="67" applyNumberFormat="1" applyBorder="1" applyAlignment="1">
      <alignment horizontal="center" vertical="center"/>
    </xf>
    <xf numFmtId="1" fontId="29" fillId="21" borderId="35" xfId="67" applyNumberFormat="1" applyFont="1" applyFill="1" applyBorder="1" applyAlignment="1">
      <alignment horizontal="center" vertical="center" wrapText="1"/>
    </xf>
    <xf numFmtId="0" fontId="30" fillId="0" borderId="0" xfId="64" applyFont="1" applyAlignment="1">
      <alignment horizontal="center" vertical="top" wrapText="1"/>
    </xf>
    <xf numFmtId="0" fontId="42" fillId="0" borderId="0" xfId="64" applyFont="1" applyAlignment="1">
      <alignment vertical="top" wrapText="1"/>
    </xf>
    <xf numFmtId="0" fontId="43" fillId="0" borderId="0" xfId="0" applyFont="1" applyAlignment="1">
      <alignment vertical="top"/>
    </xf>
    <xf numFmtId="0" fontId="35" fillId="22" borderId="12" xfId="64" applyFont="1" applyFill="1" applyBorder="1" applyAlignment="1">
      <alignment horizontal="left" vertical="center"/>
    </xf>
    <xf numFmtId="0" fontId="0" fillId="22" borderId="13" xfId="0" applyFill="1" applyBorder="1" applyAlignment="1">
      <alignment horizontal="left" vertical="center"/>
    </xf>
    <xf numFmtId="0" fontId="35" fillId="22" borderId="46" xfId="64" applyFont="1" applyFill="1" applyBorder="1" applyAlignment="1">
      <alignment horizontal="center" vertical="top" wrapText="1"/>
    </xf>
    <xf numFmtId="0" fontId="35" fillId="22" borderId="47" xfId="64" applyFont="1" applyFill="1" applyBorder="1" applyAlignment="1">
      <alignment horizontal="center" vertical="top"/>
    </xf>
    <xf numFmtId="0" fontId="35" fillId="22" borderId="27" xfId="64" applyFont="1" applyFill="1" applyBorder="1" applyAlignment="1">
      <alignment horizontal="center" vertical="top" wrapText="1"/>
    </xf>
    <xf numFmtId="0" fontId="35" fillId="22" borderId="27" xfId="64" applyFont="1" applyFill="1" applyBorder="1" applyAlignment="1">
      <alignment horizontal="center" vertical="top"/>
    </xf>
    <xf numFmtId="0" fontId="35" fillId="22" borderId="13" xfId="64" applyFont="1" applyFill="1" applyBorder="1" applyAlignment="1">
      <alignment horizontal="center" vertical="top"/>
    </xf>
    <xf numFmtId="0" fontId="35" fillId="19" borderId="58" xfId="64" applyFont="1" applyFill="1" applyBorder="1" applyAlignment="1">
      <alignment horizontal="center" vertical="center"/>
    </xf>
    <xf numFmtId="0" fontId="35" fillId="19" borderId="59" xfId="64" applyFont="1" applyFill="1" applyBorder="1" applyAlignment="1">
      <alignment horizontal="center" vertical="center"/>
    </xf>
    <xf numFmtId="0" fontId="35" fillId="22" borderId="36" xfId="64" applyFont="1" applyFill="1" applyBorder="1" applyAlignment="1">
      <alignment horizontal="center" vertical="top" wrapText="1"/>
    </xf>
    <xf numFmtId="0" fontId="35" fillId="22" borderId="34" xfId="64" applyFont="1" applyFill="1" applyBorder="1" applyAlignment="1">
      <alignment horizontal="center" vertical="top"/>
    </xf>
    <xf numFmtId="0" fontId="6" fillId="23" borderId="21" xfId="64" applyFill="1" applyBorder="1" applyAlignment="1">
      <alignment horizontal="center" vertical="top" wrapText="1"/>
    </xf>
    <xf numFmtId="0" fontId="6" fillId="23" borderId="19" xfId="64" applyFill="1" applyBorder="1" applyAlignment="1">
      <alignment horizontal="center" vertical="top" wrapText="1"/>
    </xf>
    <xf numFmtId="0" fontId="31" fillId="23" borderId="29" xfId="64" applyFont="1" applyFill="1" applyBorder="1" applyAlignment="1">
      <alignment horizontal="left" vertical="top" wrapText="1"/>
    </xf>
    <xf numFmtId="0" fontId="31" fillId="23" borderId="30" xfId="64" applyFont="1" applyFill="1" applyBorder="1" applyAlignment="1">
      <alignment horizontal="left" vertical="top" wrapText="1"/>
    </xf>
    <xf numFmtId="0" fontId="35" fillId="22" borderId="37" xfId="64" applyFont="1" applyFill="1" applyBorder="1" applyAlignment="1">
      <alignment horizontal="center" vertical="top" wrapText="1"/>
    </xf>
    <xf numFmtId="0" fontId="35" fillId="22" borderId="37" xfId="64" applyFont="1" applyFill="1" applyBorder="1" applyAlignment="1">
      <alignment horizontal="center" vertical="top"/>
    </xf>
    <xf numFmtId="0" fontId="35" fillId="22" borderId="34" xfId="64" applyFont="1" applyFill="1" applyBorder="1" applyAlignment="1">
      <alignment horizontal="center" vertical="top" wrapText="1"/>
    </xf>
    <xf numFmtId="0" fontId="35" fillId="22" borderId="46" xfId="67" applyFont="1" applyFill="1" applyBorder="1" applyAlignment="1">
      <alignment horizontal="center" vertical="top" wrapText="1"/>
    </xf>
    <xf numFmtId="0" fontId="35" fillId="22" borderId="13" xfId="67" applyFont="1" applyFill="1" applyBorder="1" applyAlignment="1">
      <alignment horizontal="center" vertical="top"/>
    </xf>
    <xf numFmtId="0" fontId="35" fillId="22" borderId="36" xfId="67" applyFont="1" applyFill="1" applyBorder="1" applyAlignment="1">
      <alignment horizontal="center" vertical="top" wrapText="1"/>
    </xf>
    <xf numFmtId="0" fontId="35" fillId="22" borderId="34" xfId="67" applyFont="1" applyFill="1" applyBorder="1" applyAlignment="1">
      <alignment horizontal="center" vertical="top"/>
    </xf>
    <xf numFmtId="0" fontId="35" fillId="22" borderId="37" xfId="67" applyFont="1" applyFill="1" applyBorder="1" applyAlignment="1">
      <alignment horizontal="center" vertical="top" wrapText="1"/>
    </xf>
    <xf numFmtId="0" fontId="35" fillId="22" borderId="37" xfId="67" applyFont="1" applyFill="1" applyBorder="1" applyAlignment="1">
      <alignment horizontal="center" vertical="top"/>
    </xf>
    <xf numFmtId="0" fontId="35" fillId="22" borderId="34" xfId="67" applyFont="1" applyFill="1" applyBorder="1" applyAlignment="1">
      <alignment horizontal="center" vertical="top" wrapText="1"/>
    </xf>
    <xf numFmtId="0" fontId="35" fillId="22" borderId="47" xfId="67" applyFont="1" applyFill="1" applyBorder="1" applyAlignment="1">
      <alignment horizontal="center" vertical="top"/>
    </xf>
    <xf numFmtId="0" fontId="31" fillId="23" borderId="18" xfId="67" applyFont="1" applyFill="1" applyBorder="1" applyAlignment="1">
      <alignment horizontal="left" vertical="top"/>
    </xf>
    <xf numFmtId="0" fontId="31" fillId="23" borderId="44" xfId="67" applyFont="1" applyFill="1" applyBorder="1" applyAlignment="1">
      <alignment horizontal="left" vertical="top"/>
    </xf>
    <xf numFmtId="0" fontId="31" fillId="23" borderId="22" xfId="67" applyFont="1" applyFill="1" applyBorder="1" applyAlignment="1">
      <alignment horizontal="left" vertical="top"/>
    </xf>
    <xf numFmtId="0" fontId="31" fillId="23" borderId="45" xfId="67" applyFont="1" applyFill="1" applyBorder="1" applyAlignment="1">
      <alignment horizontal="left" vertical="top"/>
    </xf>
    <xf numFmtId="0" fontId="35" fillId="22" borderId="12" xfId="67" applyFont="1" applyFill="1" applyBorder="1" applyAlignment="1">
      <alignment vertical="top"/>
    </xf>
    <xf numFmtId="0" fontId="35" fillId="22" borderId="13" xfId="67" applyFont="1" applyFill="1" applyBorder="1" applyAlignment="1">
      <alignment vertical="top"/>
    </xf>
    <xf numFmtId="0" fontId="35" fillId="19" borderId="58" xfId="67" applyFont="1" applyFill="1" applyBorder="1" applyAlignment="1">
      <alignment horizontal="center" vertical="center"/>
    </xf>
    <xf numFmtId="0" fontId="35" fillId="19" borderId="59" xfId="67" applyFont="1" applyFill="1" applyBorder="1" applyAlignment="1">
      <alignment horizontal="center" vertical="center"/>
    </xf>
    <xf numFmtId="0" fontId="35" fillId="22" borderId="27" xfId="67" applyFont="1" applyFill="1" applyBorder="1" applyAlignment="1">
      <alignment horizontal="center" vertical="top" wrapText="1"/>
    </xf>
    <xf numFmtId="0" fontId="35" fillId="22" borderId="27" xfId="67" applyFont="1" applyFill="1" applyBorder="1" applyAlignment="1">
      <alignment horizontal="center" vertical="top"/>
    </xf>
    <xf numFmtId="0" fontId="28" fillId="0" borderId="0" xfId="0" applyFont="1" applyAlignment="1">
      <alignment horizontal="center"/>
    </xf>
    <xf numFmtId="0" fontId="28" fillId="0" borderId="0" xfId="0" applyFont="1" applyAlignment="1"/>
  </cellXfs>
  <cellStyles count="69">
    <cellStyle name="20% - アクセント 1" xfId="2" xr:uid="{00000000-0005-0000-0000-000000000000}"/>
    <cellStyle name="20% - アクセント 2" xfId="3" xr:uid="{00000000-0005-0000-0000-000001000000}"/>
    <cellStyle name="20% - アクセント 3" xfId="4" xr:uid="{00000000-0005-0000-0000-000002000000}"/>
    <cellStyle name="20% - アクセント 4" xfId="5" xr:uid="{00000000-0005-0000-0000-000003000000}"/>
    <cellStyle name="20% - アクセント 5" xfId="6" xr:uid="{00000000-0005-0000-0000-000004000000}"/>
    <cellStyle name="20% - アクセント 6" xfId="7" xr:uid="{00000000-0005-0000-0000-000005000000}"/>
    <cellStyle name="40% - アクセント 1" xfId="8" xr:uid="{00000000-0005-0000-0000-000006000000}"/>
    <cellStyle name="40% - アクセント 2" xfId="9" xr:uid="{00000000-0005-0000-0000-000007000000}"/>
    <cellStyle name="40% - アクセント 3" xfId="10" xr:uid="{00000000-0005-0000-0000-000008000000}"/>
    <cellStyle name="40% - アクセント 4" xfId="11" xr:uid="{00000000-0005-0000-0000-000009000000}"/>
    <cellStyle name="40% - アクセント 5" xfId="12" xr:uid="{00000000-0005-0000-0000-00000A000000}"/>
    <cellStyle name="40% - アクセント 6" xfId="13" xr:uid="{00000000-0005-0000-0000-00000B000000}"/>
    <cellStyle name="60% - アクセント 1" xfId="14" xr:uid="{00000000-0005-0000-0000-00000C000000}"/>
    <cellStyle name="60% - アクセント 2" xfId="15" xr:uid="{00000000-0005-0000-0000-00000D000000}"/>
    <cellStyle name="60% - アクセント 3" xfId="16" xr:uid="{00000000-0005-0000-0000-00000E000000}"/>
    <cellStyle name="60% - アクセント 4" xfId="17" xr:uid="{00000000-0005-0000-0000-00000F000000}"/>
    <cellStyle name="60% - アクセント 5" xfId="18" xr:uid="{00000000-0005-0000-0000-000010000000}"/>
    <cellStyle name="60% - アクセント 6" xfId="19" xr:uid="{00000000-0005-0000-0000-000011000000}"/>
    <cellStyle name="Currency 2" xfId="20" xr:uid="{00000000-0005-0000-0000-000012000000}"/>
    <cellStyle name="Currency 2 2" xfId="54" xr:uid="{00000000-0005-0000-0000-000013000000}"/>
    <cellStyle name="Euro" xfId="21" xr:uid="{00000000-0005-0000-0000-000014000000}"/>
    <cellStyle name="Euro 2" xfId="22" xr:uid="{00000000-0005-0000-0000-000015000000}"/>
    <cellStyle name="Euro 2 2" xfId="56" xr:uid="{00000000-0005-0000-0000-000016000000}"/>
    <cellStyle name="Euro 3" xfId="55" xr:uid="{00000000-0005-0000-0000-000017000000}"/>
    <cellStyle name="Normal 2" xfId="23" xr:uid="{00000000-0005-0000-0000-000019000000}"/>
    <cellStyle name="Normal 2 2" xfId="57" xr:uid="{00000000-0005-0000-0000-00001A000000}"/>
    <cellStyle name="Normal 3" xfId="1" xr:uid="{00000000-0005-0000-0000-00001B000000}"/>
    <cellStyle name="Procent 2" xfId="24" xr:uid="{00000000-0005-0000-0000-00001C000000}"/>
    <cellStyle name="Procent 2 2" xfId="58" xr:uid="{00000000-0005-0000-0000-00001D000000}"/>
    <cellStyle name="Procent 3" xfId="25" xr:uid="{00000000-0005-0000-0000-00001E000000}"/>
    <cellStyle name="Procent 3 2" xfId="59" xr:uid="{00000000-0005-0000-0000-00001F000000}"/>
    <cellStyle name="Standaard" xfId="0" builtinId="0"/>
    <cellStyle name="Standaard 2" xfId="26" xr:uid="{00000000-0005-0000-0000-000020000000}"/>
    <cellStyle name="Standaard 2 2" xfId="60" xr:uid="{00000000-0005-0000-0000-000021000000}"/>
    <cellStyle name="Standaard 3" xfId="64" xr:uid="{4CB56B79-2712-489E-863F-737D5772E387}"/>
    <cellStyle name="Standaard 3 2" xfId="65" xr:uid="{2728CB51-BEB6-48FF-916F-25ECDAACAADF}"/>
    <cellStyle name="Standaard 3 2 2" xfId="67" xr:uid="{7FB7EA8C-6988-4106-9F13-3486C32F1F4A}"/>
    <cellStyle name="Standaard 3 3" xfId="66" xr:uid="{9E758809-541E-433F-9DCC-B9832E7C3C68}"/>
    <cellStyle name="Standaard 3 3 2" xfId="68" xr:uid="{3482F43C-974C-4FB5-874E-22320F253658}"/>
    <cellStyle name="Valuta 2" xfId="27" xr:uid="{00000000-0005-0000-0000-000022000000}"/>
    <cellStyle name="Valuta 2 2" xfId="61" xr:uid="{00000000-0005-0000-0000-000023000000}"/>
    <cellStyle name="Valuta 3" xfId="28" xr:uid="{00000000-0005-0000-0000-000024000000}"/>
    <cellStyle name="Valuta 3 2" xfId="62" xr:uid="{00000000-0005-0000-0000-000025000000}"/>
    <cellStyle name="アクセント 1" xfId="29" xr:uid="{00000000-0005-0000-0000-000026000000}"/>
    <cellStyle name="アクセント 2" xfId="30" xr:uid="{00000000-0005-0000-0000-000027000000}"/>
    <cellStyle name="アクセント 3" xfId="31" xr:uid="{00000000-0005-0000-0000-000028000000}"/>
    <cellStyle name="アクセント 4" xfId="32" xr:uid="{00000000-0005-0000-0000-000029000000}"/>
    <cellStyle name="アクセント 5" xfId="33" xr:uid="{00000000-0005-0000-0000-00002A000000}"/>
    <cellStyle name="アクセント 6" xfId="34" xr:uid="{00000000-0005-0000-0000-00002B000000}"/>
    <cellStyle name="タイトル" xfId="35" xr:uid="{00000000-0005-0000-0000-00002C000000}"/>
    <cellStyle name="チェック セル" xfId="36" xr:uid="{00000000-0005-0000-0000-00002D000000}"/>
    <cellStyle name="どちらでもない" xfId="37" xr:uid="{00000000-0005-0000-0000-00002E000000}"/>
    <cellStyle name="メモ" xfId="38" xr:uid="{00000000-0005-0000-0000-00002F000000}"/>
    <cellStyle name="メモ 2" xfId="63" xr:uid="{00000000-0005-0000-0000-000030000000}"/>
    <cellStyle name="リンク セル" xfId="39" xr:uid="{00000000-0005-0000-0000-000031000000}"/>
    <cellStyle name="入力" xfId="40" xr:uid="{00000000-0005-0000-0000-000032000000}"/>
    <cellStyle name="出力" xfId="41" xr:uid="{00000000-0005-0000-0000-000033000000}"/>
    <cellStyle name="悪い" xfId="42" xr:uid="{00000000-0005-0000-0000-000034000000}"/>
    <cellStyle name="桁区切り [0.00]_SANYO Products Specification" xfId="43" xr:uid="{00000000-0005-0000-0000-000035000000}"/>
    <cellStyle name="標準_SANYO Products Specification" xfId="44" xr:uid="{00000000-0005-0000-0000-000036000000}"/>
    <cellStyle name="良い" xfId="45" xr:uid="{00000000-0005-0000-0000-000037000000}"/>
    <cellStyle name="見出し 1" xfId="46" xr:uid="{00000000-0005-0000-0000-000038000000}"/>
    <cellStyle name="見出し 2" xfId="47" xr:uid="{00000000-0005-0000-0000-000039000000}"/>
    <cellStyle name="見出し 3" xfId="48" xr:uid="{00000000-0005-0000-0000-00003A000000}"/>
    <cellStyle name="見出し 4" xfId="49" xr:uid="{00000000-0005-0000-0000-00003B000000}"/>
    <cellStyle name="計算" xfId="50" xr:uid="{00000000-0005-0000-0000-00003C000000}"/>
    <cellStyle name="説明文" xfId="51" xr:uid="{00000000-0005-0000-0000-00003D000000}"/>
    <cellStyle name="警告文" xfId="52" xr:uid="{00000000-0005-0000-0000-00003E000000}"/>
    <cellStyle name="集計" xfId="53" xr:uid="{00000000-0005-0000-0000-00003F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CE6F1"/>
          <bgColor rgb="FFDCE6F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CE6F1"/>
          <bgColor rgb="FFDCE6F1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4F81BD"/>
          <bgColor rgb="FF4F81BD"/>
        </patternFill>
      </fill>
    </dxf>
  </dxfs>
  <tableStyles count="0" defaultTableStyle="TableStyleMedium2" defaultPivotStyle="PivotStyleLight16"/>
  <colors>
    <mruColors>
      <color rgb="FF808080"/>
      <color rgb="FFEFC1F5"/>
      <color rgb="FFBAF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88440-C618-4E55-867D-A3F8C640F064}" name="Tabel1" displayName="Tabel1" ref="A1:A5" totalsRowShown="0" headerRowDxfId="5" dataDxfId="4">
  <autoFilter ref="A1:A5" xr:uid="{9BE88440-C618-4E55-867D-A3F8C640F064}"/>
  <tableColumns count="1">
    <tableColumn id="1" xr3:uid="{D2592ED4-9E6E-4350-BCD5-FF5A85A20D94}" name="Gegevensvalidatie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112BEB-0D76-47B3-8E1D-281FDA8C0BAC}" name="tblPipetMaat" displayName="tblPipetMaat" ref="B1:B5" totalsRowShown="0" headerRowDxfId="2" dataDxfId="1">
  <autoFilter ref="B1:B5" xr:uid="{80112BEB-0D76-47B3-8E1D-281FDA8C0BAC}"/>
  <tableColumns count="1">
    <tableColumn id="1" xr3:uid="{5AA777A8-F348-4260-A589-3EC42730185C}" name="Pipet Maa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148F-FA2D-4467-9D90-974CEF2B9A54}">
  <sheetPr>
    <pageSetUpPr fitToPage="1"/>
  </sheetPr>
  <dimension ref="B1:AA47"/>
  <sheetViews>
    <sheetView tabSelected="1" zoomScale="70" zoomScaleNormal="70" workbookViewId="0"/>
  </sheetViews>
  <sheetFormatPr defaultColWidth="9.109375" defaultRowHeight="15" customHeight="1"/>
  <cols>
    <col min="1" max="1" width="2" style="1" customWidth="1"/>
    <col min="2" max="2" width="4.88671875" style="1" customWidth="1"/>
    <col min="3" max="3" width="99.88671875" style="2" customWidth="1"/>
    <col min="4" max="4" width="7.109375" style="32" customWidth="1"/>
    <col min="5" max="5" width="23.33203125" style="1" customWidth="1"/>
    <col min="6" max="6" width="6.33203125" style="1" customWidth="1"/>
    <col min="7" max="7" width="22.33203125" style="1" bestFit="1" customWidth="1"/>
    <col min="8" max="8" width="5.6640625" style="1" customWidth="1"/>
    <col min="9" max="9" width="22.33203125" style="1" customWidth="1"/>
    <col min="10" max="10" width="6.109375" style="1" customWidth="1"/>
    <col min="11" max="11" width="22.33203125" style="1" bestFit="1" customWidth="1"/>
    <col min="12" max="12" width="6.6640625" style="1" customWidth="1"/>
    <col min="13" max="13" width="22.33203125" style="1" bestFit="1" customWidth="1"/>
    <col min="14" max="14" width="6.6640625" style="1" customWidth="1"/>
    <col min="15" max="15" width="22.33203125" style="1" bestFit="1" customWidth="1"/>
    <col min="16" max="16" width="5.88671875" style="1" customWidth="1"/>
    <col min="17" max="17" width="22.33203125" style="1" bestFit="1" customWidth="1"/>
    <col min="18" max="18" width="6.5546875" style="1" customWidth="1"/>
    <col min="19" max="19" width="31.44140625" style="1" customWidth="1"/>
    <col min="20" max="20" width="6.109375" style="1" customWidth="1"/>
    <col min="21" max="21" width="22.33203125" style="1" bestFit="1" customWidth="1"/>
    <col min="22" max="22" width="6.44140625" style="1" customWidth="1"/>
    <col min="23" max="23" width="22.44140625" style="1" customWidth="1"/>
    <col min="24" max="24" width="6.109375" style="1" customWidth="1"/>
    <col min="25" max="25" width="23.33203125" style="1" customWidth="1"/>
    <col min="26" max="26" width="5.88671875" style="1" customWidth="1"/>
    <col min="27" max="27" width="22.33203125" style="1" customWidth="1"/>
    <col min="28" max="28" width="6.33203125" style="1" customWidth="1"/>
    <col min="29" max="29" width="23.109375" style="1" customWidth="1"/>
    <col min="30" max="16384" width="9.109375" style="1"/>
  </cols>
  <sheetData>
    <row r="1" spans="2:27" ht="25.8">
      <c r="B1" s="141"/>
      <c r="C1" s="34" t="s">
        <v>13</v>
      </c>
      <c r="D1" s="142"/>
      <c r="H1" s="141"/>
      <c r="I1" s="141"/>
      <c r="J1" s="141"/>
      <c r="K1" s="141"/>
      <c r="L1" s="141"/>
      <c r="M1" s="141"/>
    </row>
    <row r="2" spans="2:27" ht="18">
      <c r="B2" s="141"/>
      <c r="C2" s="18" t="s">
        <v>14</v>
      </c>
      <c r="D2" s="142"/>
      <c r="H2" s="141"/>
      <c r="I2" s="141"/>
      <c r="J2" s="141"/>
      <c r="K2" s="141"/>
      <c r="L2" s="141"/>
      <c r="M2" s="141"/>
    </row>
    <row r="3" spans="2:27" ht="18">
      <c r="B3" s="3"/>
      <c r="C3" s="18" t="s">
        <v>15</v>
      </c>
      <c r="D3" s="355"/>
      <c r="E3" s="355"/>
      <c r="F3" s="6"/>
      <c r="G3" s="6"/>
      <c r="H3" s="7"/>
      <c r="I3" s="7"/>
      <c r="J3" s="355"/>
      <c r="K3" s="355"/>
      <c r="L3" s="355"/>
      <c r="M3" s="355"/>
    </row>
    <row r="4" spans="2:27" ht="18">
      <c r="B4" s="3"/>
      <c r="C4" s="30" t="s">
        <v>16</v>
      </c>
      <c r="D4" s="6"/>
      <c r="E4" s="6"/>
      <c r="F4" s="6"/>
      <c r="G4" s="6"/>
      <c r="H4" s="6"/>
      <c r="I4" s="7"/>
      <c r="J4" s="6"/>
      <c r="K4" s="6"/>
      <c r="L4" s="6"/>
      <c r="M4" s="6"/>
    </row>
    <row r="5" spans="2:27" ht="25.5" customHeight="1">
      <c r="B5" s="3"/>
      <c r="C5" s="18" t="s">
        <v>17</v>
      </c>
      <c r="D5" s="6"/>
      <c r="E5" s="6"/>
      <c r="F5" s="6"/>
      <c r="G5" s="6"/>
      <c r="H5" s="6"/>
      <c r="I5" s="7"/>
      <c r="J5" s="6"/>
      <c r="K5" s="6"/>
      <c r="L5" s="6"/>
      <c r="M5" s="6"/>
    </row>
    <row r="6" spans="2:27" s="3" customFormat="1" ht="18">
      <c r="C6" s="4" t="s">
        <v>18</v>
      </c>
      <c r="D6" s="356"/>
      <c r="E6" s="357"/>
    </row>
    <row r="7" spans="2:27" s="3" customFormat="1" ht="59.4" customHeight="1">
      <c r="C7" s="20" t="s">
        <v>19</v>
      </c>
      <c r="D7" s="59"/>
      <c r="E7" s="16"/>
    </row>
    <row r="8" spans="2:27" s="3" customFormat="1" ht="14.4">
      <c r="C8" s="5" t="s">
        <v>20</v>
      </c>
      <c r="D8" s="60"/>
    </row>
    <row r="9" spans="2:27" s="3" customFormat="1" ht="14.4">
      <c r="C9" s="13"/>
      <c r="D9" s="60"/>
    </row>
    <row r="10" spans="2:27" s="3" customFormat="1" ht="57.6" customHeight="1" thickBot="1">
      <c r="B10" s="358" t="s">
        <v>21</v>
      </c>
      <c r="C10" s="359"/>
      <c r="D10" s="360" t="s">
        <v>22</v>
      </c>
      <c r="E10" s="361"/>
      <c r="F10" s="360" t="s">
        <v>23</v>
      </c>
      <c r="G10" s="361"/>
      <c r="H10" s="362" t="s">
        <v>24</v>
      </c>
      <c r="I10" s="363"/>
      <c r="J10" s="360" t="s">
        <v>25</v>
      </c>
      <c r="K10" s="364"/>
      <c r="L10" s="360" t="s">
        <v>26</v>
      </c>
      <c r="M10" s="361"/>
      <c r="N10" s="360" t="s">
        <v>27</v>
      </c>
      <c r="O10" s="364"/>
      <c r="P10" s="360" t="s">
        <v>28</v>
      </c>
      <c r="Q10" s="361"/>
      <c r="R10" s="360" t="s">
        <v>29</v>
      </c>
      <c r="S10" s="361"/>
      <c r="T10" s="360" t="s">
        <v>30</v>
      </c>
      <c r="U10" s="361"/>
      <c r="V10" s="360" t="s">
        <v>31</v>
      </c>
      <c r="W10" s="361"/>
      <c r="X10" s="360" t="s">
        <v>32</v>
      </c>
      <c r="Y10" s="364"/>
      <c r="Z10" s="360" t="s">
        <v>33</v>
      </c>
      <c r="AA10" s="364"/>
    </row>
    <row r="11" spans="2:27" s="128" customFormat="1" ht="22.2" customHeight="1" thickTop="1" thickBot="1">
      <c r="B11" s="122"/>
      <c r="C11" s="123"/>
      <c r="D11" s="124"/>
      <c r="E11" s="125"/>
      <c r="F11" s="124"/>
      <c r="G11" s="125"/>
      <c r="H11" s="365"/>
      <c r="I11" s="366"/>
      <c r="J11" s="365"/>
      <c r="K11" s="366"/>
      <c r="L11" s="124"/>
      <c r="M11" s="125"/>
      <c r="N11" s="124"/>
      <c r="O11" s="127"/>
      <c r="P11" s="124"/>
      <c r="Q11" s="125"/>
      <c r="R11" s="365"/>
      <c r="S11" s="366"/>
      <c r="T11" s="365"/>
      <c r="U11" s="366"/>
      <c r="V11" s="124"/>
      <c r="W11" s="125"/>
      <c r="X11" s="126"/>
      <c r="Y11" s="127"/>
      <c r="Z11" s="126"/>
      <c r="AA11" s="127"/>
    </row>
    <row r="12" spans="2:27" s="3" customFormat="1" ht="29.4" thickTop="1">
      <c r="B12" s="38" t="s">
        <v>34</v>
      </c>
      <c r="C12" s="39" t="s">
        <v>35</v>
      </c>
      <c r="D12" s="40" t="s">
        <v>18</v>
      </c>
      <c r="E12" s="42" t="s">
        <v>36</v>
      </c>
      <c r="F12" s="40" t="s">
        <v>18</v>
      </c>
      <c r="G12" s="42" t="s">
        <v>36</v>
      </c>
      <c r="H12" s="41" t="s">
        <v>18</v>
      </c>
      <c r="I12" s="19" t="s">
        <v>36</v>
      </c>
      <c r="J12" s="40" t="s">
        <v>18</v>
      </c>
      <c r="K12" s="19" t="s">
        <v>36</v>
      </c>
      <c r="L12" s="40" t="s">
        <v>18</v>
      </c>
      <c r="M12" s="42" t="s">
        <v>36</v>
      </c>
      <c r="N12" s="40" t="s">
        <v>18</v>
      </c>
      <c r="O12" s="42" t="s">
        <v>36</v>
      </c>
      <c r="P12" s="40" t="s">
        <v>18</v>
      </c>
      <c r="Q12" s="42" t="s">
        <v>36</v>
      </c>
      <c r="R12" s="40" t="s">
        <v>18</v>
      </c>
      <c r="S12" s="19" t="s">
        <v>36</v>
      </c>
      <c r="T12" s="40" t="s">
        <v>18</v>
      </c>
      <c r="U12" s="19" t="s">
        <v>36</v>
      </c>
      <c r="V12" s="40" t="s">
        <v>18</v>
      </c>
      <c r="W12" s="42" t="s">
        <v>36</v>
      </c>
      <c r="X12" s="41" t="s">
        <v>18</v>
      </c>
      <c r="Y12" s="43" t="s">
        <v>36</v>
      </c>
      <c r="Z12" s="41" t="s">
        <v>18</v>
      </c>
      <c r="AA12" s="43" t="s">
        <v>36</v>
      </c>
    </row>
    <row r="13" spans="2:27" ht="18" customHeight="1">
      <c r="B13" s="53" t="s">
        <v>0</v>
      </c>
      <c r="C13" s="17" t="s">
        <v>37</v>
      </c>
      <c r="D13" s="21"/>
      <c r="E13" s="81"/>
      <c r="F13" s="21"/>
      <c r="G13" s="80"/>
      <c r="H13" s="107"/>
      <c r="I13" s="14"/>
      <c r="J13" s="21"/>
      <c r="K13" s="14"/>
      <c r="L13" s="21"/>
      <c r="M13" s="14"/>
      <c r="N13" s="107"/>
      <c r="O13" s="14"/>
      <c r="P13" s="22"/>
      <c r="Q13" s="86"/>
      <c r="R13" s="21"/>
      <c r="S13" s="14"/>
      <c r="T13" s="21"/>
      <c r="U13" s="118"/>
      <c r="V13" s="21"/>
      <c r="W13" s="14"/>
      <c r="X13" s="21"/>
      <c r="Y13" s="15"/>
      <c r="Z13" s="21"/>
      <c r="AA13" s="15"/>
    </row>
    <row r="14" spans="2:27" ht="18" customHeight="1">
      <c r="B14" s="53"/>
      <c r="C14" s="8" t="s">
        <v>38</v>
      </c>
      <c r="D14" s="22"/>
      <c r="E14" s="82"/>
      <c r="F14" s="35"/>
      <c r="G14" s="83"/>
      <c r="H14" s="35"/>
      <c r="I14" s="83"/>
      <c r="J14" s="115"/>
      <c r="K14" s="83"/>
      <c r="L14" s="21"/>
      <c r="M14" s="14"/>
      <c r="N14" s="107"/>
      <c r="O14" s="14"/>
      <c r="P14" s="22"/>
      <c r="Q14" s="86"/>
      <c r="R14" s="35"/>
      <c r="S14" s="36"/>
      <c r="T14" s="35"/>
      <c r="U14" s="119"/>
      <c r="V14" s="22"/>
      <c r="W14" s="86"/>
      <c r="X14" s="129"/>
      <c r="Y14" s="130"/>
      <c r="Z14" s="129"/>
      <c r="AA14" s="131"/>
    </row>
    <row r="15" spans="2:27" ht="14.4" customHeight="1">
      <c r="B15" s="53"/>
      <c r="C15" s="8" t="s">
        <v>39</v>
      </c>
      <c r="D15" s="143"/>
      <c r="E15" s="67"/>
      <c r="F15" s="144"/>
      <c r="G15" s="9"/>
      <c r="H15" s="144"/>
      <c r="I15" s="9"/>
      <c r="J15" s="144"/>
      <c r="K15" s="108"/>
      <c r="L15" s="144"/>
      <c r="M15" s="9"/>
      <c r="N15" s="145"/>
      <c r="O15" s="97"/>
      <c r="P15" s="146"/>
      <c r="Q15" s="70"/>
      <c r="R15" s="145"/>
      <c r="S15" s="76"/>
      <c r="T15" s="145"/>
      <c r="U15" s="76"/>
      <c r="V15" s="145"/>
      <c r="W15" s="62"/>
      <c r="X15" s="35"/>
      <c r="Y15" s="132"/>
      <c r="Z15" s="147"/>
      <c r="AA15" s="69"/>
    </row>
    <row r="16" spans="2:27" ht="14.4" customHeight="1">
      <c r="B16" s="53" t="s">
        <v>1</v>
      </c>
      <c r="C16" s="50" t="s">
        <v>40</v>
      </c>
      <c r="D16" s="147"/>
      <c r="E16" s="69"/>
      <c r="F16" s="147"/>
      <c r="G16" s="69"/>
      <c r="H16" s="147"/>
      <c r="I16" s="69"/>
      <c r="J16" s="147"/>
      <c r="K16" s="69"/>
      <c r="L16" s="147"/>
      <c r="M16" s="69"/>
      <c r="N16" s="147"/>
      <c r="O16" s="69"/>
      <c r="P16" s="148"/>
      <c r="Q16" s="68"/>
      <c r="R16" s="147"/>
      <c r="S16" s="69"/>
      <c r="T16" s="94"/>
      <c r="U16" s="64"/>
      <c r="V16" s="145"/>
      <c r="W16" s="93"/>
      <c r="X16" s="147"/>
      <c r="Y16" s="69"/>
      <c r="Z16" s="147"/>
      <c r="AA16" s="69"/>
    </row>
    <row r="17" spans="2:27" ht="14.4" customHeight="1">
      <c r="B17" s="57" t="s">
        <v>2</v>
      </c>
      <c r="C17" s="9" t="s">
        <v>41</v>
      </c>
      <c r="D17" s="147"/>
      <c r="E17" s="69"/>
      <c r="F17" s="147"/>
      <c r="G17" s="69"/>
      <c r="H17" s="147"/>
      <c r="I17" s="69"/>
      <c r="J17" s="147"/>
      <c r="K17" s="69"/>
      <c r="L17" s="147"/>
      <c r="M17" s="69"/>
      <c r="N17" s="94"/>
      <c r="O17" s="69"/>
      <c r="P17" s="149"/>
      <c r="Q17" s="87"/>
      <c r="R17" s="147"/>
      <c r="S17" s="69"/>
      <c r="T17" s="94"/>
      <c r="U17" s="64"/>
      <c r="V17" s="147"/>
      <c r="W17" s="69"/>
      <c r="X17" s="147"/>
      <c r="Y17" s="69"/>
      <c r="Z17" s="147"/>
      <c r="AA17" s="69"/>
    </row>
    <row r="18" spans="2:27" ht="14.4" customHeight="1">
      <c r="B18" s="53"/>
      <c r="C18" s="8" t="s">
        <v>38</v>
      </c>
      <c r="D18" s="147"/>
      <c r="E18" s="69"/>
      <c r="F18" s="147"/>
      <c r="G18" s="69"/>
      <c r="H18" s="147"/>
      <c r="I18" s="69"/>
      <c r="J18" s="147"/>
      <c r="K18" s="69"/>
      <c r="L18" s="147"/>
      <c r="M18" s="69"/>
      <c r="N18" s="147"/>
      <c r="O18" s="69"/>
      <c r="P18" s="22"/>
      <c r="Q18" s="86"/>
      <c r="R18" s="147"/>
      <c r="S18" s="69"/>
      <c r="T18" s="94"/>
      <c r="U18" s="64"/>
      <c r="V18" s="22"/>
      <c r="W18" s="86"/>
      <c r="X18" s="150"/>
      <c r="Y18" s="92"/>
      <c r="Z18" s="150"/>
      <c r="AA18" s="92"/>
    </row>
    <row r="19" spans="2:27" ht="14.4" customHeight="1">
      <c r="B19" s="53"/>
      <c r="C19" s="8" t="s">
        <v>39</v>
      </c>
      <c r="D19" s="146"/>
      <c r="E19" s="70"/>
      <c r="F19" s="144"/>
      <c r="G19" s="9"/>
      <c r="H19" s="144"/>
      <c r="I19" s="9"/>
      <c r="J19" s="144"/>
      <c r="K19" s="108"/>
      <c r="L19" s="144"/>
      <c r="M19" s="9"/>
      <c r="N19" s="145"/>
      <c r="O19" s="97"/>
      <c r="P19" s="146"/>
      <c r="Q19" s="70"/>
      <c r="R19" s="145"/>
      <c r="S19" s="76"/>
      <c r="T19" s="145"/>
      <c r="U19" s="76"/>
      <c r="V19" s="145"/>
      <c r="W19" s="93"/>
      <c r="X19" s="147"/>
      <c r="Y19" s="69"/>
      <c r="Z19" s="147"/>
      <c r="AA19" s="69"/>
    </row>
    <row r="20" spans="2:27" ht="14.4" customHeight="1">
      <c r="B20" s="53" t="s">
        <v>3</v>
      </c>
      <c r="C20" s="50" t="s">
        <v>42</v>
      </c>
      <c r="D20" s="143"/>
      <c r="E20" s="67"/>
      <c r="F20" s="144"/>
      <c r="G20" s="9"/>
      <c r="H20" s="144"/>
      <c r="I20" s="9"/>
      <c r="J20" s="144"/>
      <c r="K20" s="108"/>
      <c r="L20" s="144"/>
      <c r="M20" s="9"/>
      <c r="N20" s="145"/>
      <c r="O20" s="97"/>
      <c r="P20" s="143"/>
      <c r="Q20" s="67"/>
      <c r="R20" s="144"/>
      <c r="S20" s="9"/>
      <c r="T20" s="145"/>
      <c r="U20" s="76"/>
      <c r="V20" s="145"/>
      <c r="W20" s="93"/>
      <c r="X20" s="35"/>
      <c r="Y20" s="132"/>
      <c r="Z20" s="147"/>
      <c r="AA20" s="69"/>
    </row>
    <row r="21" spans="2:27" ht="14.4" customHeight="1">
      <c r="B21" s="53" t="s">
        <v>4</v>
      </c>
      <c r="C21" s="50" t="s">
        <v>43</v>
      </c>
      <c r="D21" s="148"/>
      <c r="E21" s="68"/>
      <c r="F21" s="151"/>
      <c r="G21" s="75"/>
      <c r="H21" s="151"/>
      <c r="I21" s="75"/>
      <c r="J21" s="151"/>
      <c r="K21" s="109"/>
      <c r="L21" s="151"/>
      <c r="M21" s="75"/>
      <c r="N21" s="152"/>
      <c r="O21" s="98"/>
      <c r="P21" s="143"/>
      <c r="Q21" s="104"/>
      <c r="R21" s="151"/>
      <c r="S21" s="75"/>
      <c r="T21" s="145"/>
      <c r="U21" s="76"/>
      <c r="V21" s="145"/>
      <c r="W21" s="93"/>
      <c r="X21" s="35"/>
      <c r="Y21" s="132"/>
      <c r="Z21" s="147"/>
      <c r="AA21" s="69"/>
    </row>
    <row r="22" spans="2:27" ht="22.95" customHeight="1">
      <c r="B22" s="58" t="s">
        <v>44</v>
      </c>
      <c r="C22" s="10" t="s">
        <v>45</v>
      </c>
      <c r="D22" s="147"/>
      <c r="E22" s="69"/>
      <c r="F22" s="147"/>
      <c r="G22" s="69"/>
      <c r="H22" s="147"/>
      <c r="I22" s="69"/>
      <c r="J22" s="147"/>
      <c r="K22" s="69"/>
      <c r="L22" s="153"/>
      <c r="M22" s="154"/>
      <c r="N22" s="147"/>
      <c r="O22" s="64"/>
      <c r="P22" s="22"/>
      <c r="Q22" s="86"/>
      <c r="R22" s="147"/>
      <c r="S22" s="69"/>
      <c r="T22" s="94"/>
      <c r="U22" s="64"/>
      <c r="V22" s="22"/>
      <c r="W22" s="86"/>
      <c r="X22" s="150"/>
      <c r="Y22" s="92"/>
      <c r="Z22" s="150"/>
      <c r="AA22" s="92"/>
    </row>
    <row r="23" spans="2:27" ht="14.4" customHeight="1">
      <c r="B23" s="44" t="s">
        <v>46</v>
      </c>
      <c r="C23" s="45" t="s">
        <v>47</v>
      </c>
      <c r="D23" s="147"/>
      <c r="E23" s="69"/>
      <c r="F23" s="147"/>
      <c r="G23" s="69"/>
      <c r="H23" s="147"/>
      <c r="I23" s="69"/>
      <c r="J23" s="147"/>
      <c r="K23" s="69"/>
      <c r="L23" s="153"/>
      <c r="M23" s="154"/>
      <c r="N23" s="94"/>
      <c r="O23" s="64"/>
      <c r="P23" s="147"/>
      <c r="Q23" s="69"/>
      <c r="R23" s="147"/>
      <c r="S23" s="69"/>
      <c r="T23" s="94"/>
      <c r="U23" s="64"/>
      <c r="V23" s="94"/>
      <c r="W23" s="69"/>
      <c r="X23" s="147"/>
      <c r="Y23" s="77"/>
      <c r="Z23" s="155"/>
      <c r="AA23" s="116"/>
    </row>
    <row r="24" spans="2:27" ht="14.4" customHeight="1">
      <c r="B24" s="44"/>
      <c r="C24" s="45" t="s">
        <v>48</v>
      </c>
      <c r="D24" s="147"/>
      <c r="E24" s="69"/>
      <c r="F24" s="147"/>
      <c r="G24" s="69"/>
      <c r="H24" s="147"/>
      <c r="I24" s="69"/>
      <c r="J24" s="147"/>
      <c r="K24" s="69"/>
      <c r="L24" s="153"/>
      <c r="M24" s="69"/>
      <c r="N24" s="94"/>
      <c r="O24" s="64"/>
      <c r="P24" s="147"/>
      <c r="Q24" s="69"/>
      <c r="R24" s="147"/>
      <c r="S24" s="69"/>
      <c r="T24" s="94"/>
      <c r="U24" s="64"/>
      <c r="V24" s="94"/>
      <c r="W24" s="69"/>
      <c r="X24" s="147"/>
      <c r="Y24" s="77"/>
      <c r="Z24" s="147"/>
      <c r="AA24" s="77"/>
    </row>
    <row r="25" spans="2:27" ht="14.4" customHeight="1">
      <c r="B25" s="51" t="s">
        <v>49</v>
      </c>
      <c r="C25" s="89" t="s">
        <v>50</v>
      </c>
      <c r="D25" s="156"/>
      <c r="E25" s="71"/>
      <c r="F25" s="156"/>
      <c r="G25" s="71"/>
      <c r="H25" s="156"/>
      <c r="I25" s="71"/>
      <c r="J25" s="156"/>
      <c r="K25" s="110"/>
      <c r="L25" s="156"/>
      <c r="M25" s="71"/>
      <c r="N25" s="156"/>
      <c r="O25" s="71"/>
      <c r="P25" s="156"/>
      <c r="Q25" s="71"/>
      <c r="R25" s="156"/>
      <c r="S25" s="71"/>
      <c r="T25" s="145"/>
      <c r="U25" s="76"/>
      <c r="V25" s="145"/>
      <c r="W25" s="105"/>
      <c r="X25" s="147"/>
      <c r="Y25" s="77"/>
      <c r="Z25" s="147"/>
      <c r="AA25" s="77"/>
    </row>
    <row r="26" spans="2:27" ht="28.95" customHeight="1">
      <c r="B26" s="52"/>
      <c r="C26" s="11" t="s">
        <v>51</v>
      </c>
      <c r="D26" s="147"/>
      <c r="E26" s="69"/>
      <c r="F26" s="147"/>
      <c r="G26" s="69"/>
      <c r="H26" s="147"/>
      <c r="I26" s="69"/>
      <c r="J26" s="147"/>
      <c r="K26" s="69"/>
      <c r="L26" s="147"/>
      <c r="M26" s="69"/>
      <c r="N26" s="147"/>
      <c r="O26" s="69"/>
      <c r="P26" s="147"/>
      <c r="Q26" s="69"/>
      <c r="R26" s="147"/>
      <c r="S26" s="69"/>
      <c r="T26" s="94"/>
      <c r="U26" s="64"/>
      <c r="V26" s="94"/>
      <c r="W26" s="69"/>
      <c r="X26" s="147"/>
      <c r="Y26" s="77"/>
      <c r="Z26" s="147"/>
      <c r="AA26" s="77"/>
    </row>
    <row r="27" spans="2:27" ht="31.5" customHeight="1">
      <c r="B27" s="52" t="s">
        <v>5</v>
      </c>
      <c r="C27" s="90" t="s">
        <v>52</v>
      </c>
      <c r="D27" s="157"/>
      <c r="E27" s="72"/>
      <c r="F27" s="157"/>
      <c r="G27" s="72"/>
      <c r="H27" s="157"/>
      <c r="I27" s="72"/>
      <c r="J27" s="157"/>
      <c r="K27" s="111"/>
      <c r="L27" s="157"/>
      <c r="M27" s="72"/>
      <c r="N27" s="145"/>
      <c r="O27" s="99"/>
      <c r="P27" s="157"/>
      <c r="Q27" s="72"/>
      <c r="R27" s="157"/>
      <c r="S27" s="72"/>
      <c r="T27" s="145"/>
      <c r="U27" s="76"/>
      <c r="V27" s="145"/>
      <c r="W27" s="65"/>
      <c r="X27" s="147"/>
      <c r="Y27" s="77"/>
      <c r="Z27" s="147"/>
      <c r="AA27" s="77"/>
    </row>
    <row r="28" spans="2:27" ht="14.4" customHeight="1">
      <c r="B28" s="52" t="s">
        <v>6</v>
      </c>
      <c r="C28" s="12" t="s">
        <v>53</v>
      </c>
      <c r="D28" s="158"/>
      <c r="E28" s="73"/>
      <c r="F28" s="158"/>
      <c r="G28" s="73"/>
      <c r="H28" s="158"/>
      <c r="I28" s="73"/>
      <c r="J28" s="158"/>
      <c r="K28" s="112"/>
      <c r="L28" s="158"/>
      <c r="M28" s="73"/>
      <c r="N28" s="145"/>
      <c r="O28" s="100"/>
      <c r="P28" s="159"/>
      <c r="Q28" s="88"/>
      <c r="R28" s="159"/>
      <c r="S28" s="88"/>
      <c r="T28" s="95"/>
      <c r="U28" s="120"/>
      <c r="V28" s="95"/>
      <c r="W28" s="88"/>
      <c r="X28" s="147"/>
      <c r="Y28" s="77"/>
      <c r="Z28" s="147"/>
      <c r="AA28" s="77"/>
    </row>
    <row r="29" spans="2:27" ht="29.4" customHeight="1">
      <c r="B29" s="54" t="s">
        <v>7</v>
      </c>
      <c r="C29" s="91" t="s">
        <v>54</v>
      </c>
      <c r="D29" s="160"/>
      <c r="E29" s="74"/>
      <c r="F29" s="160"/>
      <c r="G29" s="74"/>
      <c r="H29" s="160"/>
      <c r="I29" s="74"/>
      <c r="J29" s="160"/>
      <c r="K29" s="113"/>
      <c r="L29" s="160"/>
      <c r="M29" s="74"/>
      <c r="N29" s="145"/>
      <c r="O29" s="100"/>
      <c r="P29" s="160"/>
      <c r="Q29" s="74"/>
      <c r="R29" s="160"/>
      <c r="S29" s="74"/>
      <c r="T29" s="145"/>
      <c r="U29" s="76"/>
      <c r="V29" s="145"/>
      <c r="W29" s="66"/>
      <c r="X29" s="147"/>
      <c r="Y29" s="77"/>
      <c r="Z29" s="147"/>
      <c r="AA29" s="77"/>
    </row>
    <row r="30" spans="2:27" ht="28.95" customHeight="1">
      <c r="B30" s="52" t="s">
        <v>8</v>
      </c>
      <c r="C30" s="10" t="s">
        <v>55</v>
      </c>
      <c r="D30" s="33"/>
      <c r="E30" s="84"/>
      <c r="F30" s="33"/>
      <c r="G30" s="84"/>
      <c r="H30" s="33"/>
      <c r="I30" s="84"/>
      <c r="J30" s="33"/>
      <c r="K30" s="114"/>
      <c r="L30" s="33"/>
      <c r="M30" s="84"/>
      <c r="N30" s="145"/>
      <c r="O30" s="101"/>
      <c r="P30" s="33"/>
      <c r="Q30" s="84"/>
      <c r="R30" s="33"/>
      <c r="S30" s="84"/>
      <c r="T30" s="145"/>
      <c r="U30" s="76"/>
      <c r="V30" s="145"/>
      <c r="W30" s="106"/>
      <c r="X30" s="147"/>
      <c r="Y30" s="77"/>
      <c r="Z30" s="147"/>
      <c r="AA30" s="77"/>
    </row>
    <row r="31" spans="2:27" ht="28.95" customHeight="1">
      <c r="B31" s="55"/>
      <c r="C31" s="56" t="s">
        <v>56</v>
      </c>
      <c r="D31" s="161"/>
      <c r="E31" s="85"/>
      <c r="F31" s="161"/>
      <c r="G31" s="85"/>
      <c r="H31" s="161"/>
      <c r="I31" s="85"/>
      <c r="J31" s="161"/>
      <c r="K31" s="85"/>
      <c r="L31" s="161"/>
      <c r="M31" s="85"/>
      <c r="N31" s="96"/>
      <c r="O31" s="85"/>
      <c r="P31" s="161"/>
      <c r="Q31" s="85"/>
      <c r="R31" s="161"/>
      <c r="S31" s="85"/>
      <c r="T31" s="96"/>
      <c r="U31" s="121"/>
      <c r="V31" s="96"/>
      <c r="W31" s="85"/>
      <c r="X31" s="147"/>
      <c r="Y31" s="77"/>
      <c r="Z31" s="147"/>
      <c r="AA31" s="77"/>
    </row>
    <row r="32" spans="2:27" ht="32.25" customHeight="1">
      <c r="B32" s="52" t="s">
        <v>9</v>
      </c>
      <c r="C32" s="12" t="s">
        <v>57</v>
      </c>
      <c r="D32" s="158"/>
      <c r="E32" s="73"/>
      <c r="F32" s="158"/>
      <c r="G32" s="73"/>
      <c r="H32" s="158"/>
      <c r="I32" s="73"/>
      <c r="J32" s="158"/>
      <c r="K32" s="112"/>
      <c r="L32" s="158"/>
      <c r="M32" s="73"/>
      <c r="N32" s="145"/>
      <c r="O32" s="102"/>
      <c r="P32" s="158"/>
      <c r="Q32" s="73"/>
      <c r="R32" s="158"/>
      <c r="S32" s="73"/>
      <c r="T32" s="145"/>
      <c r="U32" s="76"/>
      <c r="V32" s="145"/>
      <c r="W32" s="66"/>
      <c r="X32" s="147"/>
      <c r="Y32" s="77"/>
      <c r="Z32" s="147"/>
      <c r="AA32" s="77"/>
    </row>
    <row r="33" spans="2:27" ht="32.25" customHeight="1">
      <c r="B33" s="52" t="s">
        <v>10</v>
      </c>
      <c r="C33" s="50" t="s">
        <v>58</v>
      </c>
      <c r="D33" s="158"/>
      <c r="E33" s="73"/>
      <c r="F33" s="158"/>
      <c r="G33" s="73"/>
      <c r="H33" s="158"/>
      <c r="I33" s="73"/>
      <c r="J33" s="158"/>
      <c r="K33" s="112"/>
      <c r="L33" s="158"/>
      <c r="M33" s="73"/>
      <c r="N33" s="145"/>
      <c r="O33" s="103"/>
      <c r="P33" s="158"/>
      <c r="Q33" s="73"/>
      <c r="R33" s="158"/>
      <c r="S33" s="73"/>
      <c r="T33" s="145"/>
      <c r="U33" s="76"/>
      <c r="V33" s="145"/>
      <c r="W33" s="66"/>
      <c r="X33" s="161"/>
      <c r="Y33" s="117"/>
      <c r="Z33" s="161"/>
      <c r="AA33" s="117"/>
    </row>
    <row r="34" spans="2:27" ht="45" customHeight="1">
      <c r="B34" s="369"/>
      <c r="C34" s="371" t="s">
        <v>59</v>
      </c>
      <c r="D34" s="367" t="s">
        <v>22</v>
      </c>
      <c r="E34" s="368"/>
      <c r="F34" s="373" t="s">
        <v>60</v>
      </c>
      <c r="G34" s="374"/>
      <c r="H34" s="367" t="s">
        <v>61</v>
      </c>
      <c r="I34" s="375"/>
      <c r="J34" s="367" t="s">
        <v>28</v>
      </c>
      <c r="K34" s="368"/>
      <c r="L34" s="367" t="s">
        <v>62</v>
      </c>
      <c r="M34" s="368"/>
    </row>
    <row r="35" spans="2:27" ht="28.95" customHeight="1">
      <c r="B35" s="370"/>
      <c r="C35" s="372"/>
      <c r="D35" s="61" t="s">
        <v>18</v>
      </c>
      <c r="E35" s="37" t="s">
        <v>63</v>
      </c>
      <c r="F35" s="47" t="s">
        <v>18</v>
      </c>
      <c r="G35" s="48" t="s">
        <v>36</v>
      </c>
      <c r="H35" s="46" t="s">
        <v>18</v>
      </c>
      <c r="I35" s="49" t="s">
        <v>36</v>
      </c>
      <c r="J35" s="46" t="s">
        <v>18</v>
      </c>
      <c r="K35" s="37" t="s">
        <v>63</v>
      </c>
      <c r="L35" s="46" t="s">
        <v>18</v>
      </c>
      <c r="M35" s="49" t="s">
        <v>36</v>
      </c>
    </row>
    <row r="36" spans="2:27" ht="28.95" customHeight="1">
      <c r="B36" s="53" t="s">
        <v>11</v>
      </c>
      <c r="C36" s="50" t="s">
        <v>64</v>
      </c>
      <c r="D36" s="145"/>
      <c r="E36" s="62"/>
      <c r="F36" s="162"/>
      <c r="G36" s="76"/>
      <c r="H36" s="145"/>
      <c r="I36" s="62"/>
      <c r="J36" s="145"/>
      <c r="K36" s="62"/>
      <c r="L36" s="145"/>
      <c r="M36" s="62"/>
    </row>
    <row r="37" spans="2:27" ht="28.95" customHeight="1">
      <c r="B37" s="53" t="s">
        <v>12</v>
      </c>
      <c r="C37" s="89" t="s">
        <v>65</v>
      </c>
      <c r="D37" s="151"/>
      <c r="E37" s="63"/>
      <c r="F37" s="163"/>
      <c r="G37" s="75"/>
      <c r="H37" s="151"/>
      <c r="I37" s="63"/>
      <c r="J37" s="151"/>
      <c r="K37" s="63"/>
      <c r="L37" s="151"/>
      <c r="M37" s="63"/>
    </row>
    <row r="38" spans="2:27" ht="28.95" customHeight="1">
      <c r="B38" s="53"/>
      <c r="C38" s="11" t="s">
        <v>66</v>
      </c>
      <c r="D38" s="147"/>
      <c r="E38" s="64"/>
      <c r="F38" s="154"/>
      <c r="G38" s="69"/>
      <c r="H38" s="147"/>
      <c r="I38" s="64"/>
      <c r="J38" s="147"/>
      <c r="K38" s="64"/>
      <c r="L38" s="147"/>
      <c r="M38" s="64"/>
    </row>
    <row r="39" spans="2:27" ht="14.4">
      <c r="B39" s="53" t="s">
        <v>67</v>
      </c>
      <c r="C39" s="12" t="s">
        <v>68</v>
      </c>
      <c r="D39" s="164"/>
      <c r="E39" s="78"/>
      <c r="F39" s="165"/>
      <c r="G39" s="72"/>
      <c r="H39" s="166"/>
      <c r="I39" s="65"/>
      <c r="J39" s="164"/>
      <c r="K39" s="78"/>
      <c r="L39" s="166"/>
      <c r="M39" s="65"/>
    </row>
    <row r="40" spans="2:27" ht="14.4">
      <c r="B40" s="53" t="s">
        <v>69</v>
      </c>
      <c r="C40" s="90" t="s">
        <v>70</v>
      </c>
      <c r="D40" s="144"/>
      <c r="E40" s="66"/>
      <c r="F40" s="167"/>
      <c r="G40" s="73"/>
      <c r="H40" s="158"/>
      <c r="I40" s="66"/>
      <c r="J40" s="144"/>
      <c r="K40" s="66"/>
      <c r="L40" s="158"/>
      <c r="M40" s="66"/>
    </row>
    <row r="41" spans="2:27" ht="14.4" customHeight="1">
      <c r="B41" s="53" t="s">
        <v>71</v>
      </c>
      <c r="C41" s="89" t="s">
        <v>72</v>
      </c>
      <c r="D41" s="144"/>
      <c r="E41" s="66"/>
      <c r="F41" s="167"/>
      <c r="G41" s="73"/>
      <c r="H41" s="158"/>
      <c r="I41" s="66"/>
      <c r="J41" s="144"/>
      <c r="K41" s="66"/>
      <c r="L41" s="158"/>
      <c r="M41" s="66"/>
    </row>
    <row r="42" spans="2:27" ht="14.4" customHeight="1">
      <c r="B42" s="52" t="s">
        <v>73</v>
      </c>
      <c r="C42" s="12" t="s">
        <v>53</v>
      </c>
      <c r="D42" s="147"/>
      <c r="E42" s="64"/>
      <c r="F42" s="154"/>
      <c r="G42" s="69"/>
      <c r="H42" s="158"/>
      <c r="I42" s="66"/>
      <c r="J42" s="147"/>
      <c r="K42" s="64"/>
      <c r="L42" s="147"/>
      <c r="M42" s="64"/>
    </row>
    <row r="43" spans="2:27" ht="32.4" customHeight="1">
      <c r="B43" s="52" t="s">
        <v>75</v>
      </c>
      <c r="C43" s="12" t="s">
        <v>57</v>
      </c>
      <c r="D43" s="147"/>
      <c r="E43" s="64"/>
      <c r="F43" s="154"/>
      <c r="G43" s="69"/>
      <c r="H43" s="158"/>
      <c r="I43" s="66"/>
      <c r="J43" s="147"/>
      <c r="K43" s="64"/>
      <c r="L43" s="158"/>
      <c r="M43" s="66"/>
      <c r="N43" s="168"/>
      <c r="O43" s="110"/>
    </row>
    <row r="44" spans="2:27" ht="14.4" customHeight="1">
      <c r="B44" s="53" t="s">
        <v>101</v>
      </c>
      <c r="C44" s="10" t="s">
        <v>74</v>
      </c>
      <c r="D44" s="158"/>
      <c r="E44" s="66"/>
      <c r="F44" s="167"/>
      <c r="G44" s="73"/>
      <c r="H44" s="158"/>
      <c r="I44" s="66"/>
      <c r="J44" s="158"/>
      <c r="K44" s="66"/>
      <c r="L44" s="158"/>
      <c r="M44" s="66"/>
    </row>
    <row r="45" spans="2:27" ht="14.4" customHeight="1">
      <c r="B45" s="53" t="s">
        <v>102</v>
      </c>
      <c r="C45" s="50" t="s">
        <v>58</v>
      </c>
      <c r="D45" s="158"/>
      <c r="E45" s="79"/>
      <c r="F45" s="167"/>
      <c r="G45" s="73"/>
      <c r="H45" s="158"/>
      <c r="I45" s="66"/>
      <c r="J45" s="158"/>
      <c r="K45" s="79"/>
      <c r="L45" s="158"/>
      <c r="M45" s="66"/>
    </row>
    <row r="47" spans="2:27" ht="14.4" customHeight="1">
      <c r="B47" s="139"/>
      <c r="D47" s="168"/>
      <c r="E47" s="140"/>
      <c r="F47" s="168"/>
      <c r="G47" s="110"/>
      <c r="H47" s="168"/>
      <c r="I47" s="110"/>
      <c r="J47" s="168"/>
      <c r="K47" s="140"/>
      <c r="L47" s="168"/>
      <c r="M47" s="110"/>
      <c r="N47" s="168"/>
      <c r="O47" s="110"/>
    </row>
  </sheetData>
  <sheetProtection algorithmName="SHA-512" hashValue="r1fLoKe7RpO18+auwiEKKKw6HqlT0OffMNShlMkI8zRVqO1mQwoN3aLdaxIPSF9gwgV4e6rodF/GgRSWHAX65w==" saltValue="g0qMwzn+ngXwMRlcnsaSrQ==" spinCount="100000" sheet="1" objects="1" scenarios="1"/>
  <mergeCells count="28">
    <mergeCell ref="L34:M34"/>
    <mergeCell ref="B34:B35"/>
    <mergeCell ref="C34:C35"/>
    <mergeCell ref="D34:E34"/>
    <mergeCell ref="F34:G34"/>
    <mergeCell ref="H34:I34"/>
    <mergeCell ref="J34:K34"/>
    <mergeCell ref="X10:Y10"/>
    <mergeCell ref="Z10:AA10"/>
    <mergeCell ref="H11:I11"/>
    <mergeCell ref="J11:K11"/>
    <mergeCell ref="R11:S11"/>
    <mergeCell ref="T11:U11"/>
    <mergeCell ref="L10:M10"/>
    <mergeCell ref="N10:O10"/>
    <mergeCell ref="P10:Q10"/>
    <mergeCell ref="R10:S10"/>
    <mergeCell ref="T10:U10"/>
    <mergeCell ref="V10:W10"/>
    <mergeCell ref="D3:E3"/>
    <mergeCell ref="J3:K3"/>
    <mergeCell ref="L3:M3"/>
    <mergeCell ref="D6:E6"/>
    <mergeCell ref="B10:C10"/>
    <mergeCell ref="D10:E10"/>
    <mergeCell ref="F10:G10"/>
    <mergeCell ref="H10:I10"/>
    <mergeCell ref="J10:K10"/>
  </mergeCells>
  <dataValidations count="1">
    <dataValidation type="list" allowBlank="1" showInputMessage="1" showErrorMessage="1" prompt="Kies volumerange uit keuzehulp." sqref="H11:K11 R11:U11" xr:uid="{52AF657A-C36D-4BA6-B703-6B3C1C368510}">
      <formula1>Pipet_Maat</formula1>
    </dataValidation>
  </dataValidations>
  <pageMargins left="0.31496062992125984" right="0.31496062992125984" top="0.35433070866141736" bottom="0.35433070866141736" header="0.31496062992125984" footer="0.31496062992125984"/>
  <pageSetup paperSize="9" scale="2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BC7AAD-99DF-4D68-818B-DD10D779D584}">
          <x14:formula1>
            <xm:f>Gegevensval.!$A$2:$A$6</xm:f>
          </x14:formula1>
          <xm:sqref>D36:D37 T32:T33 D19:D21 D25 F36:F37 F19:F21 F25 H36:H37 F15 H19:H21 H25 N19:N21 Z14 L25 P15:P16 X14 P25 N15 R19:R21 R25 R15 R29 P29 L27:L29 H27:H29 F27:F29 D27:D29 R32:R33 P32:P33 L32:L33 H32:H33 F32:F33 J36:J37 N32:N33 L36:L37 P27 R27 D32:D33 D15 V25 V27 V29:V30 V32:V33 H15 L19:L22 V19:V21 N27:N30 P19:P21 V15:V16 J19:J21 J25 J27:J29 J32:J33 J15 Z18 Z22 X18 X22 N25 T15 T19:T21 T25 T27 T29:T30 L15 D47 F44:F45 F47 N47 H47 H39:H45 J47 D44:D45 L47 N43 D39:D41 J39:J41 J44:J45 L43:L45 L39:L41 F39:F41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9D6F-6DE3-4033-92D8-1DE950B7FE2B}">
  <sheetPr>
    <pageSetUpPr fitToPage="1"/>
  </sheetPr>
  <dimension ref="A1:AQ108"/>
  <sheetViews>
    <sheetView zoomScale="80" zoomScaleNormal="80" workbookViewId="0">
      <selection activeCell="B1" sqref="B1"/>
    </sheetView>
  </sheetViews>
  <sheetFormatPr defaultColWidth="9.109375" defaultRowHeight="15" customHeight="1"/>
  <cols>
    <col min="1" max="1" width="4.88671875" style="169" customWidth="1"/>
    <col min="2" max="2" width="93" style="171" customWidth="1"/>
    <col min="3" max="3" width="13.5546875" style="170" customWidth="1"/>
    <col min="4" max="4" width="8.5546875" style="169" customWidth="1"/>
    <col min="5" max="5" width="10.109375" style="169" customWidth="1"/>
    <col min="6" max="6" width="8.6640625" style="169" customWidth="1"/>
    <col min="7" max="7" width="8.21875" style="169" customWidth="1"/>
    <col min="8" max="8" width="9.6640625" style="169" customWidth="1"/>
    <col min="9" max="9" width="13.44140625" style="169" customWidth="1"/>
    <col min="10" max="10" width="10.33203125" style="169" customWidth="1"/>
    <col min="11" max="11" width="14" style="169" customWidth="1"/>
    <col min="12" max="12" width="7.109375" style="169" customWidth="1"/>
    <col min="13" max="13" width="17.33203125" style="169" customWidth="1"/>
    <col min="14" max="14" width="7" style="169" customWidth="1"/>
    <col min="15" max="15" width="16.6640625" style="169" customWidth="1"/>
    <col min="16" max="16" width="9.5546875" style="169" customWidth="1"/>
    <col min="17" max="18" width="7.5546875" style="169" customWidth="1"/>
    <col min="19" max="19" width="8" style="169" customWidth="1"/>
    <col min="20" max="20" width="6.5546875" style="169" customWidth="1"/>
    <col min="21" max="21" width="10.6640625" style="169" customWidth="1"/>
    <col min="22" max="22" width="7" style="169" customWidth="1"/>
    <col min="23" max="23" width="19.5546875" style="169" customWidth="1"/>
    <col min="24" max="24" width="7" style="169" customWidth="1"/>
    <col min="25" max="25" width="19.5546875" style="169" customWidth="1"/>
    <col min="26" max="26" width="8.33203125" style="169" customWidth="1"/>
    <col min="27" max="27" width="17.6640625" style="169" customWidth="1"/>
    <col min="28" max="28" width="7.33203125" style="169" customWidth="1"/>
    <col min="29" max="29" width="19.109375" style="169" customWidth="1"/>
    <col min="30" max="30" width="7.5546875" style="169" customWidth="1"/>
    <col min="31" max="31" width="18.6640625" style="169" customWidth="1"/>
    <col min="32" max="32" width="6.44140625" style="169" customWidth="1"/>
    <col min="33" max="33" width="20.109375" style="169" customWidth="1"/>
    <col min="34" max="34" width="7.5546875" style="169" customWidth="1"/>
    <col min="35" max="35" width="24.109375" style="169" customWidth="1"/>
    <col min="36" max="36" width="7.109375" style="169" customWidth="1"/>
    <col min="37" max="37" width="23.109375" style="169" customWidth="1"/>
    <col min="38" max="38" width="8.5546875" style="169" customWidth="1"/>
    <col min="39" max="39" width="22" style="169" customWidth="1"/>
    <col min="40" max="40" width="9.33203125" style="169" customWidth="1"/>
    <col min="41" max="41" width="23" style="169" customWidth="1"/>
    <col min="42" max="42" width="8.6640625" style="169" bestFit="1" customWidth="1"/>
    <col min="43" max="43" width="22.109375" style="169" customWidth="1"/>
    <col min="44" max="44" width="9.109375" style="169"/>
    <col min="45" max="45" width="21.6640625" style="169" customWidth="1"/>
    <col min="46" max="46" width="9.109375" style="169" customWidth="1"/>
    <col min="47" max="47" width="22.44140625" style="169" customWidth="1"/>
    <col min="48" max="48" width="9.109375" style="169"/>
    <col min="49" max="49" width="22" style="169" customWidth="1"/>
    <col min="50" max="16384" width="9.109375" style="169"/>
  </cols>
  <sheetData>
    <row r="1" spans="1:37" ht="25.8">
      <c r="B1" s="340" t="s">
        <v>78</v>
      </c>
    </row>
    <row r="2" spans="1:37" ht="18">
      <c r="B2" s="175" t="s">
        <v>14</v>
      </c>
    </row>
    <row r="3" spans="1:37" ht="18">
      <c r="B3" s="175" t="s">
        <v>15</v>
      </c>
    </row>
    <row r="4" spans="1:37" ht="18">
      <c r="B4" s="176" t="s">
        <v>79</v>
      </c>
    </row>
    <row r="5" spans="1:37" ht="18">
      <c r="B5" s="175" t="s">
        <v>77</v>
      </c>
    </row>
    <row r="6" spans="1:37" ht="18">
      <c r="B6" s="174" t="s">
        <v>18</v>
      </c>
    </row>
    <row r="7" spans="1:37" ht="57.6">
      <c r="B7" s="339" t="s">
        <v>19</v>
      </c>
    </row>
    <row r="8" spans="1:37" s="312" customFormat="1" ht="58.8" customHeight="1" thickBot="1">
      <c r="A8" s="169"/>
      <c r="B8" s="339"/>
      <c r="C8" s="170"/>
      <c r="D8" s="376" t="s">
        <v>22</v>
      </c>
      <c r="E8" s="383"/>
      <c r="F8" s="376" t="s">
        <v>23</v>
      </c>
      <c r="G8" s="383"/>
      <c r="H8" s="392" t="s">
        <v>24</v>
      </c>
      <c r="I8" s="393"/>
      <c r="J8" s="376" t="s">
        <v>25</v>
      </c>
      <c r="K8" s="377"/>
      <c r="L8" s="376" t="s">
        <v>26</v>
      </c>
      <c r="M8" s="383"/>
      <c r="N8" s="376" t="s">
        <v>27</v>
      </c>
      <c r="O8" s="377"/>
      <c r="P8" s="378" t="s">
        <v>80</v>
      </c>
      <c r="Q8" s="379"/>
      <c r="R8" s="380" t="s">
        <v>81</v>
      </c>
      <c r="S8" s="381"/>
      <c r="T8" s="378" t="s">
        <v>82</v>
      </c>
      <c r="U8" s="382"/>
      <c r="V8" s="376" t="s">
        <v>28</v>
      </c>
      <c r="W8" s="383"/>
      <c r="X8" s="376" t="s">
        <v>29</v>
      </c>
      <c r="Y8" s="383"/>
      <c r="Z8" s="376" t="s">
        <v>30</v>
      </c>
      <c r="AA8" s="383"/>
      <c r="AB8" s="376" t="s">
        <v>31</v>
      </c>
      <c r="AC8" s="383"/>
      <c r="AD8" s="378" t="s">
        <v>83</v>
      </c>
      <c r="AE8" s="379"/>
      <c r="AF8" s="378" t="s">
        <v>84</v>
      </c>
      <c r="AG8" s="379"/>
      <c r="AH8" s="376" t="s">
        <v>85</v>
      </c>
      <c r="AI8" s="377"/>
      <c r="AJ8" s="376" t="s">
        <v>86</v>
      </c>
      <c r="AK8" s="377"/>
    </row>
    <row r="9" spans="1:37" s="312" customFormat="1" ht="22.95" customHeight="1" thickTop="1" thickBot="1">
      <c r="B9" s="31"/>
      <c r="C9" s="338"/>
      <c r="D9" s="333"/>
      <c r="E9" s="332"/>
      <c r="F9" s="333"/>
      <c r="G9" s="332"/>
      <c r="H9" s="390"/>
      <c r="I9" s="391"/>
      <c r="J9" s="390"/>
      <c r="K9" s="391"/>
      <c r="L9" s="333"/>
      <c r="M9" s="332"/>
      <c r="N9" s="333"/>
      <c r="O9" s="337"/>
      <c r="P9" s="331"/>
      <c r="Q9" s="330"/>
      <c r="R9" s="336"/>
      <c r="S9" s="335"/>
      <c r="T9" s="331"/>
      <c r="U9" s="334"/>
      <c r="V9" s="333"/>
      <c r="W9" s="332"/>
      <c r="X9" s="390"/>
      <c r="Y9" s="391"/>
      <c r="Z9" s="390"/>
      <c r="AA9" s="391"/>
      <c r="AB9" s="333"/>
      <c r="AC9" s="332"/>
      <c r="AD9" s="331"/>
      <c r="AE9" s="330"/>
      <c r="AF9" s="331"/>
      <c r="AG9" s="330"/>
      <c r="AH9" s="328"/>
      <c r="AI9" s="329"/>
      <c r="AJ9" s="328"/>
      <c r="AK9" s="327"/>
    </row>
    <row r="10" spans="1:37" s="312" customFormat="1" ht="58.2" customHeight="1" thickTop="1">
      <c r="B10" s="31"/>
      <c r="C10" s="326" t="s">
        <v>103</v>
      </c>
      <c r="D10" s="325" t="s">
        <v>18</v>
      </c>
      <c r="E10" s="320" t="s">
        <v>87</v>
      </c>
      <c r="F10" s="283" t="s">
        <v>18</v>
      </c>
      <c r="G10" s="320" t="s">
        <v>87</v>
      </c>
      <c r="H10" s="325" t="s">
        <v>18</v>
      </c>
      <c r="I10" s="320" t="s">
        <v>87</v>
      </c>
      <c r="J10" s="283" t="s">
        <v>18</v>
      </c>
      <c r="K10" s="320" t="s">
        <v>87</v>
      </c>
      <c r="L10" s="283" t="s">
        <v>18</v>
      </c>
      <c r="M10" s="320" t="s">
        <v>87</v>
      </c>
      <c r="N10" s="283" t="s">
        <v>18</v>
      </c>
      <c r="O10" s="320" t="s">
        <v>87</v>
      </c>
      <c r="P10" s="324" t="s">
        <v>18</v>
      </c>
      <c r="Q10" s="320" t="s">
        <v>87</v>
      </c>
      <c r="R10" s="321" t="s">
        <v>18</v>
      </c>
      <c r="S10" s="320" t="s">
        <v>87</v>
      </c>
      <c r="T10" s="322" t="s">
        <v>18</v>
      </c>
      <c r="U10" s="320" t="s">
        <v>87</v>
      </c>
      <c r="V10" s="283" t="s">
        <v>18</v>
      </c>
      <c r="W10" s="320" t="s">
        <v>87</v>
      </c>
      <c r="X10" s="283" t="s">
        <v>18</v>
      </c>
      <c r="Y10" s="320" t="s">
        <v>87</v>
      </c>
      <c r="Z10" s="283" t="s">
        <v>18</v>
      </c>
      <c r="AA10" s="320" t="s">
        <v>87</v>
      </c>
      <c r="AB10" s="283" t="s">
        <v>18</v>
      </c>
      <c r="AC10" s="320" t="s">
        <v>87</v>
      </c>
      <c r="AD10" s="322" t="s">
        <v>18</v>
      </c>
      <c r="AE10" s="320" t="s">
        <v>87</v>
      </c>
      <c r="AF10" s="323" t="s">
        <v>18</v>
      </c>
      <c r="AG10" s="320" t="s">
        <v>87</v>
      </c>
      <c r="AH10" s="322" t="s">
        <v>18</v>
      </c>
      <c r="AI10" s="320" t="s">
        <v>87</v>
      </c>
      <c r="AJ10" s="321" t="s">
        <v>18</v>
      </c>
      <c r="AK10" s="320" t="s">
        <v>87</v>
      </c>
    </row>
    <row r="11" spans="1:37" s="312" customFormat="1" ht="18">
      <c r="A11" s="388" t="s">
        <v>21</v>
      </c>
      <c r="B11" s="389"/>
      <c r="C11" s="319">
        <f>SUM(C12+C23)</f>
        <v>840</v>
      </c>
      <c r="D11" s="192"/>
      <c r="E11" s="318"/>
      <c r="F11" s="195"/>
      <c r="G11" s="317"/>
      <c r="H11" s="307"/>
      <c r="I11" s="192"/>
      <c r="J11" s="195"/>
      <c r="K11" s="192"/>
      <c r="L11" s="195"/>
      <c r="M11" s="192"/>
      <c r="N11" s="307"/>
      <c r="O11" s="192"/>
      <c r="P11" s="254"/>
      <c r="Q11" s="253"/>
      <c r="R11" s="253"/>
      <c r="S11" s="253"/>
      <c r="T11" s="253"/>
      <c r="U11" s="252"/>
      <c r="V11" s="86"/>
      <c r="W11" s="86"/>
      <c r="X11" s="195"/>
      <c r="Y11" s="192"/>
      <c r="Z11" s="195"/>
      <c r="AA11" s="316"/>
      <c r="AB11" s="195"/>
      <c r="AC11" s="192"/>
      <c r="AD11" s="22"/>
      <c r="AE11" s="86"/>
      <c r="AF11" s="22"/>
      <c r="AG11" s="86"/>
      <c r="AH11" s="195"/>
      <c r="AI11" s="194"/>
      <c r="AJ11" s="195"/>
      <c r="AK11" s="194"/>
    </row>
    <row r="12" spans="1:37" s="312" customFormat="1" ht="18">
      <c r="A12" s="283" t="s">
        <v>34</v>
      </c>
      <c r="B12" s="283" t="s">
        <v>35</v>
      </c>
      <c r="C12" s="315">
        <f>SUM(C14:C16,C18:C22)</f>
        <v>90</v>
      </c>
      <c r="D12" s="86"/>
      <c r="E12" s="82"/>
      <c r="F12" s="310"/>
      <c r="G12" s="308"/>
      <c r="H12" s="310"/>
      <c r="I12" s="308"/>
      <c r="J12" s="309"/>
      <c r="K12" s="308"/>
      <c r="L12" s="195"/>
      <c r="M12" s="192"/>
      <c r="N12" s="307"/>
      <c r="O12" s="192"/>
      <c r="P12" s="254"/>
      <c r="Q12" s="253"/>
      <c r="R12" s="253"/>
      <c r="S12" s="253"/>
      <c r="T12" s="253"/>
      <c r="U12" s="252"/>
      <c r="V12" s="86"/>
      <c r="W12" s="86"/>
      <c r="X12" s="310"/>
      <c r="Y12" s="314"/>
      <c r="Z12" s="310"/>
      <c r="AA12" s="313"/>
      <c r="AB12" s="22"/>
      <c r="AC12" s="86"/>
      <c r="AD12" s="22"/>
      <c r="AE12" s="86"/>
      <c r="AF12" s="22"/>
      <c r="AG12" s="86"/>
      <c r="AH12" s="22"/>
      <c r="AI12" s="86"/>
      <c r="AJ12" s="22"/>
      <c r="AK12" s="86"/>
    </row>
    <row r="13" spans="1:37" s="312" customFormat="1" ht="18">
      <c r="A13" s="204" t="s">
        <v>0</v>
      </c>
      <c r="B13" s="301" t="s">
        <v>37</v>
      </c>
      <c r="C13" s="228"/>
      <c r="D13" s="86"/>
      <c r="E13" s="82"/>
      <c r="F13" s="310"/>
      <c r="G13" s="308"/>
      <c r="H13" s="310"/>
      <c r="I13" s="308"/>
      <c r="J13" s="309"/>
      <c r="K13" s="308"/>
      <c r="L13" s="195"/>
      <c r="M13" s="192"/>
      <c r="N13" s="307"/>
      <c r="O13" s="192"/>
      <c r="P13" s="254"/>
      <c r="Q13" s="253"/>
      <c r="R13" s="253"/>
      <c r="S13" s="253"/>
      <c r="T13" s="253"/>
      <c r="U13" s="252"/>
      <c r="V13" s="86"/>
      <c r="W13" s="86"/>
      <c r="X13" s="310"/>
      <c r="Y13" s="314"/>
      <c r="Z13" s="310"/>
      <c r="AA13" s="313"/>
      <c r="AB13" s="22"/>
      <c r="AC13" s="86"/>
      <c r="AD13" s="208"/>
      <c r="AE13" s="258"/>
      <c r="AF13" s="22"/>
      <c r="AG13" s="86"/>
      <c r="AH13" s="195"/>
      <c r="AI13" s="194"/>
      <c r="AJ13" s="208"/>
      <c r="AK13" s="259"/>
    </row>
    <row r="14" spans="1:37" ht="18">
      <c r="A14" s="204"/>
      <c r="B14" s="297" t="s">
        <v>38</v>
      </c>
      <c r="C14" s="311">
        <v>10</v>
      </c>
      <c r="D14" s="86"/>
      <c r="E14" s="82"/>
      <c r="F14" s="310"/>
      <c r="G14" s="308"/>
      <c r="H14" s="310"/>
      <c r="I14" s="308"/>
      <c r="J14" s="309"/>
      <c r="K14" s="308"/>
      <c r="L14" s="195"/>
      <c r="M14" s="192"/>
      <c r="N14" s="307"/>
      <c r="O14" s="192"/>
      <c r="P14" s="241"/>
      <c r="Q14" s="193"/>
      <c r="R14" s="193"/>
      <c r="S14" s="193"/>
      <c r="T14" s="193"/>
      <c r="U14" s="240"/>
      <c r="V14" s="86"/>
      <c r="W14" s="86"/>
      <c r="X14" s="208"/>
      <c r="Y14" s="259"/>
      <c r="Z14" s="260"/>
      <c r="AA14" s="258"/>
      <c r="AB14" s="86"/>
      <c r="AC14" s="86"/>
      <c r="AD14" s="22"/>
      <c r="AE14" s="86"/>
      <c r="AF14" s="22"/>
      <c r="AG14" s="86"/>
      <c r="AH14" s="285">
        <f>'2.Gebr.test. LEV A'!X14</f>
        <v>0</v>
      </c>
      <c r="AI14" s="284">
        <f>AH14*($C14/3)/2</f>
        <v>0</v>
      </c>
      <c r="AJ14" s="285">
        <f>'2.Gebr.test. LEV A'!Z14</f>
        <v>0</v>
      </c>
      <c r="AK14" s="284">
        <f>AJ14*($C14/3)/2</f>
        <v>0</v>
      </c>
    </row>
    <row r="15" spans="1:37" ht="18" customHeight="1">
      <c r="A15" s="204"/>
      <c r="B15" s="297" t="s">
        <v>39</v>
      </c>
      <c r="C15" s="296">
        <v>10</v>
      </c>
      <c r="D15" s="306">
        <f>'2.Gebr.test. LEV A'!D15</f>
        <v>0</v>
      </c>
      <c r="E15" s="133">
        <f>D15*($C15/3)/10</f>
        <v>0</v>
      </c>
      <c r="F15" s="343">
        <f>'2.Gebr.test. LEV A'!F15</f>
        <v>0</v>
      </c>
      <c r="G15" s="304">
        <f>F15*($C15/3)/10</f>
        <v>0</v>
      </c>
      <c r="H15" s="343">
        <f>'2.Gebr.test. LEV A'!H15</f>
        <v>0</v>
      </c>
      <c r="I15" s="304">
        <f>H15*($C15/3)/10</f>
        <v>0</v>
      </c>
      <c r="J15" s="343">
        <f>'2.Gebr.test. LEV A'!J15</f>
        <v>0</v>
      </c>
      <c r="K15" s="305">
        <f>J15*($C15/3)/10</f>
        <v>0</v>
      </c>
      <c r="L15" s="343">
        <f>'2.Gebr.test. LEV A'!L15</f>
        <v>0</v>
      </c>
      <c r="M15" s="304">
        <f>L15*($C15/3)/10</f>
        <v>0</v>
      </c>
      <c r="N15" s="352">
        <f>'2.Gebr.test. LEV A'!N15</f>
        <v>0</v>
      </c>
      <c r="O15" s="302">
        <f>N15*($C15/3)/10</f>
        <v>0</v>
      </c>
      <c r="P15" s="241"/>
      <c r="Q15" s="193"/>
      <c r="R15" s="193"/>
      <c r="S15" s="193"/>
      <c r="T15" s="193"/>
      <c r="U15" s="240"/>
      <c r="V15" s="221">
        <f>'2.Gebr.test. LEV A'!P15</f>
        <v>0</v>
      </c>
      <c r="W15" s="303">
        <f>V15*($C15/3)/10</f>
        <v>0</v>
      </c>
      <c r="X15" s="221">
        <f>'2.Gebr.test. LEV A'!R15</f>
        <v>0</v>
      </c>
      <c r="Y15" s="302">
        <f>X15*($C15/3)/10</f>
        <v>0</v>
      </c>
      <c r="Z15" s="221">
        <f>'2.Gebr.test. LEV A'!T15</f>
        <v>0</v>
      </c>
      <c r="AA15" s="302">
        <f>Z15*($C15/3)/10</f>
        <v>0</v>
      </c>
      <c r="AB15" s="221">
        <f>'2.Gebr.test. LEV A'!V15</f>
        <v>0</v>
      </c>
      <c r="AC15" s="302">
        <f>AB15*($C15/3)/10</f>
        <v>0</v>
      </c>
      <c r="AD15" s="22"/>
      <c r="AE15" s="86"/>
      <c r="AF15" s="22"/>
      <c r="AG15" s="86"/>
      <c r="AH15" s="208"/>
      <c r="AI15" s="299"/>
      <c r="AJ15" s="208"/>
      <c r="AK15" s="295"/>
    </row>
    <row r="16" spans="1:37" ht="14.4">
      <c r="A16" s="204" t="s">
        <v>1</v>
      </c>
      <c r="B16" s="203" t="s">
        <v>88</v>
      </c>
      <c r="C16" s="209">
        <v>14</v>
      </c>
      <c r="D16" s="227"/>
      <c r="E16" s="278"/>
      <c r="F16" s="344"/>
      <c r="G16" s="278"/>
      <c r="H16" s="344"/>
      <c r="I16" s="278"/>
      <c r="J16" s="344"/>
      <c r="K16" s="278"/>
      <c r="L16" s="344"/>
      <c r="M16" s="278"/>
      <c r="N16" s="344"/>
      <c r="O16" s="278"/>
      <c r="P16" s="241"/>
      <c r="Q16" s="193"/>
      <c r="R16" s="193"/>
      <c r="S16" s="193"/>
      <c r="T16" s="193"/>
      <c r="U16" s="240"/>
      <c r="V16" s="221">
        <f>'2.Gebr.test. LEV A'!P16</f>
        <v>0</v>
      </c>
      <c r="W16" s="303">
        <f>V16*($C16/3)/2</f>
        <v>0</v>
      </c>
      <c r="X16" s="223"/>
      <c r="Y16" s="278"/>
      <c r="Z16" s="279"/>
      <c r="AA16" s="222"/>
      <c r="AB16" s="221">
        <f>'2.Gebr.test. LEV A'!V16</f>
        <v>0</v>
      </c>
      <c r="AC16" s="302">
        <f>AB16*($C16/3)/2</f>
        <v>0</v>
      </c>
      <c r="AD16" s="22"/>
      <c r="AE16" s="86"/>
      <c r="AF16" s="22"/>
      <c r="AG16" s="86"/>
      <c r="AH16" s="208"/>
      <c r="AI16" s="299"/>
      <c r="AJ16" s="208"/>
      <c r="AK16" s="295"/>
    </row>
    <row r="17" spans="1:37" ht="14.4">
      <c r="A17" s="277" t="s">
        <v>2</v>
      </c>
      <c r="B17" s="301" t="s">
        <v>41</v>
      </c>
      <c r="C17" s="300"/>
      <c r="D17" s="227"/>
      <c r="E17" s="278"/>
      <c r="F17" s="344"/>
      <c r="G17" s="278"/>
      <c r="H17" s="344"/>
      <c r="I17" s="278"/>
      <c r="J17" s="344"/>
      <c r="K17" s="278"/>
      <c r="L17" s="344"/>
      <c r="M17" s="278"/>
      <c r="N17" s="344"/>
      <c r="O17" s="278"/>
      <c r="P17" s="241"/>
      <c r="Q17" s="193"/>
      <c r="R17" s="193"/>
      <c r="S17" s="193"/>
      <c r="T17" s="193"/>
      <c r="U17" s="240"/>
      <c r="V17" s="135"/>
      <c r="W17" s="136"/>
      <c r="X17" s="223"/>
      <c r="Y17" s="226"/>
      <c r="Z17" s="298"/>
      <c r="AA17" s="225"/>
      <c r="AB17" s="137"/>
      <c r="AC17" s="136"/>
      <c r="AD17" s="22"/>
      <c r="AE17" s="86"/>
      <c r="AF17" s="22"/>
      <c r="AG17" s="86"/>
      <c r="AH17" s="208"/>
      <c r="AI17" s="299"/>
      <c r="AJ17" s="208"/>
      <c r="AK17" s="295"/>
    </row>
    <row r="18" spans="1:37" ht="14.4">
      <c r="A18" s="204"/>
      <c r="B18" s="297" t="s">
        <v>38</v>
      </c>
      <c r="C18" s="296">
        <v>10</v>
      </c>
      <c r="D18" s="227"/>
      <c r="E18" s="278"/>
      <c r="F18" s="344"/>
      <c r="G18" s="278"/>
      <c r="H18" s="344"/>
      <c r="I18" s="278"/>
      <c r="J18" s="344"/>
      <c r="K18" s="278"/>
      <c r="L18" s="344"/>
      <c r="M18" s="278"/>
      <c r="N18" s="344"/>
      <c r="O18" s="278"/>
      <c r="P18" s="241"/>
      <c r="Q18" s="193"/>
      <c r="R18" s="193"/>
      <c r="S18" s="193"/>
      <c r="T18" s="193"/>
      <c r="U18" s="240"/>
      <c r="V18" s="135"/>
      <c r="W18" s="136"/>
      <c r="X18" s="223"/>
      <c r="Y18" s="226"/>
      <c r="Z18" s="298"/>
      <c r="AA18" s="225"/>
      <c r="AB18" s="137"/>
      <c r="AC18" s="136"/>
      <c r="AD18" s="22"/>
      <c r="AE18" s="86"/>
      <c r="AF18" s="22"/>
      <c r="AG18" s="86"/>
      <c r="AH18" s="285">
        <f>'2.Gebr.test. LEV A'!X18</f>
        <v>0</v>
      </c>
      <c r="AI18" s="284">
        <f>AH18*($C18/3)/2</f>
        <v>0</v>
      </c>
      <c r="AJ18" s="285">
        <f>'2.Gebr.test. LEV A'!Z18</f>
        <v>0</v>
      </c>
      <c r="AK18" s="284">
        <f>AJ18*($C18/3)/2</f>
        <v>0</v>
      </c>
    </row>
    <row r="19" spans="1:37" ht="18">
      <c r="A19" s="204"/>
      <c r="B19" s="297" t="s">
        <v>39</v>
      </c>
      <c r="C19" s="296">
        <v>10</v>
      </c>
      <c r="D19" s="294">
        <f>'2.Gebr.test. LEV A'!D19</f>
        <v>0</v>
      </c>
      <c r="E19" s="134">
        <f t="shared" ref="E19:G33" si="0">D19*($C19/3)/10</f>
        <v>0</v>
      </c>
      <c r="F19" s="345">
        <f>'2.Gebr.test. LEV A'!F19</f>
        <v>0</v>
      </c>
      <c r="G19" s="290">
        <f t="shared" si="0"/>
        <v>0</v>
      </c>
      <c r="H19" s="345">
        <f>'2.Gebr.test. LEV A'!H19</f>
        <v>0</v>
      </c>
      <c r="I19" s="290">
        <f t="shared" ref="I19" si="1">H19*($C19/3)/10</f>
        <v>0</v>
      </c>
      <c r="J19" s="345">
        <f>'2.Gebr.test. LEV A'!J19</f>
        <v>0</v>
      </c>
      <c r="K19" s="293">
        <f t="shared" ref="K19" si="2">J19*($C19/3)/10</f>
        <v>0</v>
      </c>
      <c r="L19" s="345">
        <f>'2.Gebr.test. LEV A'!L19</f>
        <v>0</v>
      </c>
      <c r="M19" s="290">
        <f t="shared" ref="M19" si="3">L19*($C19/3)/10</f>
        <v>0</v>
      </c>
      <c r="N19" s="353">
        <f>'2.Gebr.test. LEV A'!N19</f>
        <v>0</v>
      </c>
      <c r="O19" s="292">
        <f t="shared" ref="O19" si="4">N19*($C19/3)/10</f>
        <v>0</v>
      </c>
      <c r="P19" s="260"/>
      <c r="Q19" s="259"/>
      <c r="R19" s="259"/>
      <c r="S19" s="259"/>
      <c r="T19" s="259"/>
      <c r="U19" s="258"/>
      <c r="V19" s="291">
        <f>'2.Gebr.test. LEV A'!P19</f>
        <v>0</v>
      </c>
      <c r="W19" s="138">
        <f t="shared" ref="W19:Y19" si="5">V19*($C19/3)/10</f>
        <v>0</v>
      </c>
      <c r="X19" s="231">
        <f>'2.Gebr.test. LEV A'!R19</f>
        <v>0</v>
      </c>
      <c r="Y19" s="290">
        <f t="shared" si="5"/>
        <v>0</v>
      </c>
      <c r="Z19" s="221">
        <f>'2.Gebr.test. LEV A'!T19</f>
        <v>0</v>
      </c>
      <c r="AA19" s="243">
        <f t="shared" ref="AA19" si="6">Z19*($C19/3)/10</f>
        <v>0</v>
      </c>
      <c r="AB19" s="221">
        <f>'2.Gebr.test. LEV A'!V19</f>
        <v>0</v>
      </c>
      <c r="AC19" s="289">
        <f t="shared" ref="AC19" si="7">AB19*($C19/3)/10</f>
        <v>0</v>
      </c>
      <c r="AD19" s="22"/>
      <c r="AE19" s="86"/>
      <c r="AF19" s="22"/>
      <c r="AG19" s="86"/>
      <c r="AH19" s="195"/>
      <c r="AI19" s="194"/>
      <c r="AJ19" s="208"/>
      <c r="AK19" s="295"/>
    </row>
    <row r="20" spans="1:37" ht="18">
      <c r="A20" s="204" t="s">
        <v>3</v>
      </c>
      <c r="B20" s="203" t="s">
        <v>89</v>
      </c>
      <c r="C20" s="209">
        <v>14</v>
      </c>
      <c r="D20" s="294">
        <f>'2.Gebr.test. LEV A'!D20</f>
        <v>0</v>
      </c>
      <c r="E20" s="134">
        <f t="shared" si="0"/>
        <v>0</v>
      </c>
      <c r="F20" s="345">
        <f>'2.Gebr.test. LEV A'!F20</f>
        <v>0</v>
      </c>
      <c r="G20" s="290">
        <f t="shared" si="0"/>
        <v>0</v>
      </c>
      <c r="H20" s="345">
        <f>'2.Gebr.test. LEV A'!H20</f>
        <v>0</v>
      </c>
      <c r="I20" s="290">
        <f t="shared" ref="I20" si="8">H20*($C20/3)/10</f>
        <v>0</v>
      </c>
      <c r="J20" s="345">
        <f>'2.Gebr.test. LEV A'!J20</f>
        <v>0</v>
      </c>
      <c r="K20" s="293">
        <f t="shared" ref="K20" si="9">J20*($C20/3)/10</f>
        <v>0</v>
      </c>
      <c r="L20" s="345">
        <f>'2.Gebr.test. LEV A'!L20</f>
        <v>0</v>
      </c>
      <c r="M20" s="290">
        <f t="shared" ref="M20" si="10">L20*($C20/3)/10</f>
        <v>0</v>
      </c>
      <c r="N20" s="353">
        <f>'2.Gebr.test. LEV A'!N20</f>
        <v>0</v>
      </c>
      <c r="O20" s="292">
        <f t="shared" ref="O20" si="11">N20*($C20/3)/10</f>
        <v>0</v>
      </c>
      <c r="P20" s="260"/>
      <c r="Q20" s="259"/>
      <c r="R20" s="259"/>
      <c r="S20" s="259"/>
      <c r="T20" s="259"/>
      <c r="U20" s="258"/>
      <c r="V20" s="291">
        <f>'2.Gebr.test. LEV A'!P20</f>
        <v>0</v>
      </c>
      <c r="W20" s="138">
        <f t="shared" ref="W20:Y20" si="12">V20*($C20/3)/10</f>
        <v>0</v>
      </c>
      <c r="X20" s="231">
        <f>'2.Gebr.test. LEV A'!R20</f>
        <v>0</v>
      </c>
      <c r="Y20" s="290">
        <f t="shared" si="12"/>
        <v>0</v>
      </c>
      <c r="Z20" s="221">
        <f>'2.Gebr.test. LEV A'!T20</f>
        <v>0</v>
      </c>
      <c r="AA20" s="243">
        <f t="shared" ref="AA20" si="13">Z20*($C20/3)/10</f>
        <v>0</v>
      </c>
      <c r="AB20" s="221">
        <f>'2.Gebr.test. LEV A'!V20</f>
        <v>0</v>
      </c>
      <c r="AC20" s="289">
        <f t="shared" ref="AC20" si="14">AB20*($C20/3)/10</f>
        <v>0</v>
      </c>
      <c r="AD20" s="22"/>
      <c r="AE20" s="86"/>
      <c r="AF20" s="22"/>
      <c r="AG20" s="86"/>
      <c r="AH20" s="195"/>
      <c r="AI20" s="194"/>
      <c r="AJ20" s="208"/>
      <c r="AK20" s="295"/>
    </row>
    <row r="21" spans="1:37" ht="14.4">
      <c r="A21" s="204" t="s">
        <v>4</v>
      </c>
      <c r="B21" s="203" t="s">
        <v>43</v>
      </c>
      <c r="C21" s="209">
        <v>12</v>
      </c>
      <c r="D21" s="294">
        <f>'2.Gebr.test. LEV A'!D21</f>
        <v>0</v>
      </c>
      <c r="E21" s="134">
        <f t="shared" si="0"/>
        <v>0</v>
      </c>
      <c r="F21" s="345">
        <f>'2.Gebr.test. LEV A'!F21</f>
        <v>0</v>
      </c>
      <c r="G21" s="290">
        <f t="shared" si="0"/>
        <v>0</v>
      </c>
      <c r="H21" s="345">
        <f>'2.Gebr.test. LEV A'!H21</f>
        <v>0</v>
      </c>
      <c r="I21" s="290">
        <f t="shared" ref="I21" si="15">H21*($C21/3)/10</f>
        <v>0</v>
      </c>
      <c r="J21" s="345">
        <f>'2.Gebr.test. LEV A'!J21</f>
        <v>0</v>
      </c>
      <c r="K21" s="293">
        <f t="shared" ref="K21" si="16">J21*($C21/3)/10</f>
        <v>0</v>
      </c>
      <c r="L21" s="345">
        <f>'2.Gebr.test. LEV A'!L21</f>
        <v>0</v>
      </c>
      <c r="M21" s="290">
        <f t="shared" ref="M21" si="17">L21*($C21/3)/10</f>
        <v>0</v>
      </c>
      <c r="N21" s="353">
        <f>'2.Gebr.test. LEV A'!N21</f>
        <v>0</v>
      </c>
      <c r="O21" s="292">
        <f t="shared" ref="O21" si="18">N21*($C21/3)/10</f>
        <v>0</v>
      </c>
      <c r="P21" s="260"/>
      <c r="Q21" s="259"/>
      <c r="R21" s="259"/>
      <c r="S21" s="259"/>
      <c r="T21" s="259"/>
      <c r="U21" s="258"/>
      <c r="V21" s="291">
        <f>'2.Gebr.test. LEV A'!P21</f>
        <v>0</v>
      </c>
      <c r="W21" s="138">
        <f t="shared" ref="W21:Y21" si="19">V21*($C21/3)/10</f>
        <v>0</v>
      </c>
      <c r="X21" s="231">
        <f>'2.Gebr.test. LEV A'!R21</f>
        <v>0</v>
      </c>
      <c r="Y21" s="290">
        <f t="shared" si="19"/>
        <v>0</v>
      </c>
      <c r="Z21" s="221">
        <f>'2.Gebr.test. LEV A'!T21</f>
        <v>0</v>
      </c>
      <c r="AA21" s="243">
        <f t="shared" ref="AA21" si="20">Z21*($C21/3)/10</f>
        <v>0</v>
      </c>
      <c r="AB21" s="221">
        <f>'2.Gebr.test. LEV A'!V21</f>
        <v>0</v>
      </c>
      <c r="AC21" s="289">
        <f t="shared" ref="AC21" si="21">AB21*($C21/3)/10</f>
        <v>0</v>
      </c>
      <c r="AD21" s="22"/>
      <c r="AE21" s="86"/>
      <c r="AF21" s="22"/>
      <c r="AG21" s="86"/>
      <c r="AH21" s="208"/>
      <c r="AI21" s="288"/>
      <c r="AJ21" s="208"/>
      <c r="AK21" s="287"/>
    </row>
    <row r="22" spans="1:37" ht="14.4">
      <c r="A22" s="286" t="s">
        <v>44</v>
      </c>
      <c r="B22" s="206" t="s">
        <v>45</v>
      </c>
      <c r="C22" s="205">
        <v>10</v>
      </c>
      <c r="D22" s="227"/>
      <c r="E22" s="278"/>
      <c r="F22" s="344"/>
      <c r="G22" s="278"/>
      <c r="H22" s="344"/>
      <c r="I22" s="278"/>
      <c r="J22" s="344"/>
      <c r="K22" s="278"/>
      <c r="L22" s="351"/>
      <c r="M22" s="278"/>
      <c r="N22" s="354"/>
      <c r="O22" s="278"/>
      <c r="P22" s="260"/>
      <c r="Q22" s="259"/>
      <c r="R22" s="259"/>
      <c r="S22" s="259"/>
      <c r="T22" s="259"/>
      <c r="U22" s="258"/>
      <c r="V22" s="227"/>
      <c r="W22" s="226"/>
      <c r="X22" s="223"/>
      <c r="Y22" s="278"/>
      <c r="Z22" s="279"/>
      <c r="AA22" s="222"/>
      <c r="AB22" s="279"/>
      <c r="AC22" s="278"/>
      <c r="AD22" s="22"/>
      <c r="AE22" s="86"/>
      <c r="AF22" s="22"/>
      <c r="AG22" s="86"/>
      <c r="AH22" s="285">
        <f>'2.Gebr.test. LEV A'!X22</f>
        <v>0</v>
      </c>
      <c r="AI22" s="284">
        <f>AH22*($C22/3)/2</f>
        <v>0</v>
      </c>
      <c r="AJ22" s="285">
        <f>'2.Gebr.test. LEV A'!Z22</f>
        <v>0</v>
      </c>
      <c r="AK22" s="284">
        <f>AJ22*($C22/3)/2</f>
        <v>0</v>
      </c>
    </row>
    <row r="23" spans="1:37" ht="22.95" customHeight="1">
      <c r="A23" s="283" t="s">
        <v>46</v>
      </c>
      <c r="B23" s="283" t="s">
        <v>47</v>
      </c>
      <c r="C23" s="282">
        <f>SUM(C25,C27,C28,C29,C30,C32:C33,C36:C37,C39:C45)</f>
        <v>750</v>
      </c>
      <c r="D23" s="227"/>
      <c r="E23" s="278"/>
      <c r="F23" s="344"/>
      <c r="G23" s="278"/>
      <c r="H23" s="344"/>
      <c r="I23" s="278"/>
      <c r="J23" s="344"/>
      <c r="K23" s="278"/>
      <c r="L23" s="344"/>
      <c r="M23" s="278"/>
      <c r="N23" s="344"/>
      <c r="O23" s="278"/>
      <c r="P23" s="260"/>
      <c r="Q23" s="259"/>
      <c r="R23" s="259"/>
      <c r="S23" s="259"/>
      <c r="T23" s="259"/>
      <c r="U23" s="258"/>
      <c r="V23" s="227"/>
      <c r="W23" s="226"/>
      <c r="X23" s="223"/>
      <c r="Y23" s="278"/>
      <c r="Z23" s="279"/>
      <c r="AA23" s="222"/>
      <c r="AB23" s="279"/>
      <c r="AC23" s="278"/>
      <c r="AD23" s="22"/>
      <c r="AE23" s="86"/>
      <c r="AF23" s="22"/>
      <c r="AG23" s="86"/>
      <c r="AH23" s="208"/>
      <c r="AI23" s="207"/>
      <c r="AJ23" s="208"/>
      <c r="AK23" s="207"/>
    </row>
    <row r="24" spans="1:37" ht="14.4" customHeight="1">
      <c r="A24" s="281"/>
      <c r="B24" s="280" t="s">
        <v>48</v>
      </c>
      <c r="C24" s="242"/>
      <c r="D24" s="227"/>
      <c r="E24" s="278"/>
      <c r="F24" s="344"/>
      <c r="G24" s="278"/>
      <c r="H24" s="344"/>
      <c r="I24" s="278"/>
      <c r="J24" s="344"/>
      <c r="K24" s="278"/>
      <c r="L24" s="344"/>
      <c r="M24" s="278"/>
      <c r="N24" s="344"/>
      <c r="O24" s="278"/>
      <c r="P24" s="260"/>
      <c r="Q24" s="259"/>
      <c r="R24" s="259"/>
      <c r="S24" s="259"/>
      <c r="T24" s="259"/>
      <c r="U24" s="258"/>
      <c r="V24" s="227"/>
      <c r="W24" s="226"/>
      <c r="X24" s="223"/>
      <c r="Y24" s="278"/>
      <c r="Z24" s="279"/>
      <c r="AA24" s="222"/>
      <c r="AB24" s="279"/>
      <c r="AC24" s="278"/>
      <c r="AD24" s="22"/>
      <c r="AE24" s="86"/>
      <c r="AF24" s="22"/>
      <c r="AG24" s="86"/>
      <c r="AH24" s="208"/>
      <c r="AI24" s="207"/>
      <c r="AJ24" s="208"/>
      <c r="AK24" s="207"/>
    </row>
    <row r="25" spans="1:37" ht="14.4">
      <c r="A25" s="277" t="s">
        <v>49</v>
      </c>
      <c r="B25" s="211" t="s">
        <v>50</v>
      </c>
      <c r="C25" s="209">
        <v>85</v>
      </c>
      <c r="D25" s="274">
        <f>'2.Gebr.test. LEV A'!D25</f>
        <v>0</v>
      </c>
      <c r="E25" s="272">
        <f t="shared" si="0"/>
        <v>0</v>
      </c>
      <c r="F25" s="346">
        <f>'2.Gebr.test. LEV A'!F25</f>
        <v>0</v>
      </c>
      <c r="G25" s="272">
        <f t="shared" si="0"/>
        <v>0</v>
      </c>
      <c r="H25" s="346">
        <f>'2.Gebr.test. LEV A'!H25</f>
        <v>0</v>
      </c>
      <c r="I25" s="272">
        <f t="shared" ref="I25" si="22">H25*($C25/3)/10</f>
        <v>0</v>
      </c>
      <c r="J25" s="346">
        <f>'2.Gebr.test. LEV A'!J25</f>
        <v>0</v>
      </c>
      <c r="K25" s="276">
        <f t="shared" ref="K25" si="23">J25*($C25/3)/10</f>
        <v>0</v>
      </c>
      <c r="L25" s="346">
        <f>'2.Gebr.test. LEV A'!L25</f>
        <v>0</v>
      </c>
      <c r="M25" s="272">
        <f t="shared" ref="M25" si="24">L25*($C25/3)/10</f>
        <v>0</v>
      </c>
      <c r="N25" s="352">
        <f>'2.Gebr.test. LEV A'!N25</f>
        <v>0</v>
      </c>
      <c r="O25" s="275">
        <f t="shared" ref="O25" si="25">N25*($C25/3)/10</f>
        <v>0</v>
      </c>
      <c r="P25" s="260"/>
      <c r="Q25" s="259"/>
      <c r="R25" s="259"/>
      <c r="S25" s="259"/>
      <c r="T25" s="259"/>
      <c r="U25" s="258"/>
      <c r="V25" s="274">
        <f>'2.Gebr.test. LEV A'!P25</f>
        <v>0</v>
      </c>
      <c r="W25" s="218">
        <f t="shared" ref="W25:Y25" si="26">V25*($C25/3)/10</f>
        <v>0</v>
      </c>
      <c r="X25" s="273">
        <f>'2.Gebr.test. LEV A'!R25</f>
        <v>0</v>
      </c>
      <c r="Y25" s="272">
        <f t="shared" si="26"/>
        <v>0</v>
      </c>
      <c r="Z25" s="221">
        <f>'2.Gebr.test. LEV A'!T25</f>
        <v>0</v>
      </c>
      <c r="AA25" s="243">
        <f t="shared" ref="AA25" si="27">Z25*($C25/3)/10</f>
        <v>0</v>
      </c>
      <c r="AB25" s="221">
        <f>'2.Gebr.test. LEV A'!V25</f>
        <v>0</v>
      </c>
      <c r="AC25" s="213">
        <f t="shared" ref="AC25" si="28">AB25*($C25/3)/10</f>
        <v>0</v>
      </c>
      <c r="AD25" s="22"/>
      <c r="AE25" s="86"/>
      <c r="AF25" s="22"/>
      <c r="AG25" s="86"/>
      <c r="AH25" s="208"/>
      <c r="AI25" s="207"/>
      <c r="AJ25" s="208"/>
      <c r="AK25" s="207"/>
    </row>
    <row r="26" spans="1:37" ht="28.8">
      <c r="A26" s="204"/>
      <c r="B26" s="229" t="s">
        <v>51</v>
      </c>
      <c r="C26" s="228"/>
      <c r="D26" s="257"/>
      <c r="E26" s="256"/>
      <c r="F26" s="347"/>
      <c r="G26" s="255"/>
      <c r="H26" s="350"/>
      <c r="I26" s="249"/>
      <c r="J26" s="347"/>
      <c r="K26" s="249"/>
      <c r="L26" s="347"/>
      <c r="M26" s="249"/>
      <c r="N26" s="350"/>
      <c r="O26" s="249"/>
      <c r="P26" s="254"/>
      <c r="Q26" s="253"/>
      <c r="R26" s="253"/>
      <c r="S26" s="253"/>
      <c r="T26" s="253"/>
      <c r="U26" s="252"/>
      <c r="V26" s="135"/>
      <c r="W26" s="136"/>
      <c r="X26" s="250"/>
      <c r="Y26" s="249"/>
      <c r="Z26" s="250"/>
      <c r="AA26" s="251"/>
      <c r="AB26" s="250"/>
      <c r="AC26" s="249"/>
      <c r="AD26" s="22"/>
      <c r="AE26" s="86"/>
      <c r="AF26" s="22"/>
      <c r="AG26" s="86"/>
      <c r="AH26" s="195"/>
      <c r="AI26" s="194"/>
      <c r="AJ26" s="195"/>
      <c r="AK26" s="194"/>
    </row>
    <row r="27" spans="1:37" ht="28.8">
      <c r="A27" s="204" t="s">
        <v>5</v>
      </c>
      <c r="B27" s="211" t="s">
        <v>90</v>
      </c>
      <c r="C27" s="209">
        <v>85</v>
      </c>
      <c r="D27" s="247">
        <f>'2.Gebr.test. LEV A'!D27</f>
        <v>0</v>
      </c>
      <c r="E27" s="267">
        <f t="shared" si="0"/>
        <v>0</v>
      </c>
      <c r="F27" s="348">
        <f>'2.Gebr.test. LEV A'!F27</f>
        <v>0</v>
      </c>
      <c r="G27" s="267">
        <f t="shared" si="0"/>
        <v>0</v>
      </c>
      <c r="H27" s="348">
        <f>'2.Gebr.test. LEV A'!H27</f>
        <v>0</v>
      </c>
      <c r="I27" s="267">
        <f t="shared" ref="I27" si="29">H27*($C27/3)/10</f>
        <v>0</v>
      </c>
      <c r="J27" s="348">
        <f>'2.Gebr.test. LEV A'!J27</f>
        <v>0</v>
      </c>
      <c r="K27" s="271">
        <f t="shared" ref="K27" si="30">J27*($C27/3)/10</f>
        <v>0</v>
      </c>
      <c r="L27" s="349">
        <f>'2.Gebr.test. LEV A'!L27</f>
        <v>0</v>
      </c>
      <c r="M27" s="267">
        <f t="shared" ref="M27" si="31">L27*($C27/3)/10</f>
        <v>0</v>
      </c>
      <c r="N27" s="352">
        <f>'2.Gebr.test. LEV A'!N27</f>
        <v>0</v>
      </c>
      <c r="O27" s="270">
        <f t="shared" ref="O27" si="32">N27*($C27/3)/10</f>
        <v>0</v>
      </c>
      <c r="P27" s="260"/>
      <c r="Q27" s="259"/>
      <c r="R27" s="259"/>
      <c r="S27" s="259"/>
      <c r="T27" s="259"/>
      <c r="U27" s="258"/>
      <c r="V27" s="247">
        <f>'2.Gebr.test. LEV A'!P27</f>
        <v>0</v>
      </c>
      <c r="W27" s="269">
        <f t="shared" ref="W27:Y27" si="33">V27*($C27/3)/10</f>
        <v>0</v>
      </c>
      <c r="X27" s="268">
        <f>'2.Gebr.test. LEV A'!R27</f>
        <v>0</v>
      </c>
      <c r="Y27" s="267">
        <f t="shared" si="33"/>
        <v>0</v>
      </c>
      <c r="Z27" s="221">
        <f>'2.Gebr.test. LEV A'!T27</f>
        <v>0</v>
      </c>
      <c r="AA27" s="243">
        <f t="shared" ref="AA27" si="34">Z27*($C27/3)/10</f>
        <v>0</v>
      </c>
      <c r="AB27" s="221">
        <f>'2.Gebr.test. LEV A'!V27</f>
        <v>0</v>
      </c>
      <c r="AC27" s="196">
        <f t="shared" ref="AC27" si="35">AB27*($C27/3)/10</f>
        <v>0</v>
      </c>
      <c r="AD27" s="22"/>
      <c r="AE27" s="86"/>
      <c r="AF27" s="22"/>
      <c r="AG27" s="86"/>
      <c r="AH27" s="208"/>
      <c r="AI27" s="207"/>
      <c r="AJ27" s="208"/>
      <c r="AK27" s="207"/>
    </row>
    <row r="28" spans="1:37" ht="18">
      <c r="A28" s="204" t="s">
        <v>6</v>
      </c>
      <c r="B28" s="203" t="s">
        <v>53</v>
      </c>
      <c r="C28" s="209">
        <v>30</v>
      </c>
      <c r="D28" s="247">
        <f>'2.Gebr.test. LEV A'!D28</f>
        <v>0</v>
      </c>
      <c r="E28" s="262">
        <f>D28*($C28/3)/7</f>
        <v>0</v>
      </c>
      <c r="F28" s="343">
        <f>'2.Gebr.test. LEV A'!F28</f>
        <v>0</v>
      </c>
      <c r="G28" s="262">
        <f>F28*($C28/3)/7</f>
        <v>0</v>
      </c>
      <c r="H28" s="343">
        <f>'2.Gebr.test. LEV A'!H28</f>
        <v>0</v>
      </c>
      <c r="I28" s="262">
        <f>H28*($C28/3)/7</f>
        <v>0</v>
      </c>
      <c r="J28" s="343">
        <f>'2.Gebr.test. LEV A'!J28</f>
        <v>0</v>
      </c>
      <c r="K28" s="263">
        <f>J28*($C28/3)/7</f>
        <v>0</v>
      </c>
      <c r="L28" s="348">
        <f>'2.Gebr.test. LEV A'!L28</f>
        <v>0</v>
      </c>
      <c r="M28" s="262">
        <f>L28*($C28/3)/7</f>
        <v>0</v>
      </c>
      <c r="N28" s="352">
        <f>'2.Gebr.test. LEV A'!N28</f>
        <v>0</v>
      </c>
      <c r="O28" s="261">
        <f>N28*($C28/3)/7</f>
        <v>0</v>
      </c>
      <c r="P28" s="266"/>
      <c r="Q28" s="265"/>
      <c r="R28" s="265"/>
      <c r="S28" s="265"/>
      <c r="T28" s="265"/>
      <c r="U28" s="264"/>
      <c r="V28" s="135"/>
      <c r="W28" s="136"/>
      <c r="X28" s="250"/>
      <c r="Y28" s="249"/>
      <c r="Z28" s="250"/>
      <c r="AA28" s="251"/>
      <c r="AB28" s="250"/>
      <c r="AC28" s="249"/>
      <c r="AD28" s="22"/>
      <c r="AE28" s="86"/>
      <c r="AF28" s="22"/>
      <c r="AG28" s="86"/>
      <c r="AH28" s="195"/>
      <c r="AI28" s="194"/>
      <c r="AJ28" s="195"/>
      <c r="AK28" s="194"/>
    </row>
    <row r="29" spans="1:37" ht="30.6" customHeight="1">
      <c r="A29" s="204" t="s">
        <v>7</v>
      </c>
      <c r="B29" s="211" t="s">
        <v>54</v>
      </c>
      <c r="C29" s="209">
        <v>85</v>
      </c>
      <c r="D29" s="247">
        <f>'2.Gebr.test. LEV A'!D29</f>
        <v>0</v>
      </c>
      <c r="E29" s="262">
        <f t="shared" si="0"/>
        <v>0</v>
      </c>
      <c r="F29" s="343">
        <f>'2.Gebr.test. LEV A'!F29</f>
        <v>0</v>
      </c>
      <c r="G29" s="262">
        <f t="shared" si="0"/>
        <v>0</v>
      </c>
      <c r="H29" s="343">
        <f>'2.Gebr.test. LEV A'!H29</f>
        <v>0</v>
      </c>
      <c r="I29" s="262">
        <f t="shared" ref="I29" si="36">H29*($C29/3)/10</f>
        <v>0</v>
      </c>
      <c r="J29" s="343">
        <f>'2.Gebr.test. LEV A'!J29</f>
        <v>0</v>
      </c>
      <c r="K29" s="263">
        <f t="shared" ref="K29" si="37">J29*($C29/3)/10</f>
        <v>0</v>
      </c>
      <c r="L29" s="349">
        <f>'2.Gebr.test. LEV A'!L29</f>
        <v>0</v>
      </c>
      <c r="M29" s="262">
        <f t="shared" ref="M29" si="38">L29*($C29/3)/10</f>
        <v>0</v>
      </c>
      <c r="N29" s="352">
        <f>'2.Gebr.test. LEV A'!N29</f>
        <v>0</v>
      </c>
      <c r="O29" s="261">
        <f t="shared" ref="O29" si="39">N29*($C29/3)/10</f>
        <v>0</v>
      </c>
      <c r="P29" s="260"/>
      <c r="Q29" s="259"/>
      <c r="R29" s="259"/>
      <c r="S29" s="259"/>
      <c r="T29" s="259"/>
      <c r="U29" s="258"/>
      <c r="V29" s="201">
        <f>'2.Gebr.test. LEV A'!P29</f>
        <v>0</v>
      </c>
      <c r="W29" s="200">
        <f t="shared" ref="W29:Y29" si="40">V29*($C29/3)/10</f>
        <v>0</v>
      </c>
      <c r="X29" s="197">
        <f>'2.Gebr.test. LEV A'!R29</f>
        <v>0</v>
      </c>
      <c r="Y29" s="244">
        <f t="shared" si="40"/>
        <v>0</v>
      </c>
      <c r="Z29" s="221">
        <f>'2.Gebr.test. LEV A'!T29</f>
        <v>0</v>
      </c>
      <c r="AA29" s="243">
        <f t="shared" ref="AA29" si="41">Z29*($C29/3)/10</f>
        <v>0</v>
      </c>
      <c r="AB29" s="221">
        <f>'2.Gebr.test. LEV A'!V29</f>
        <v>0</v>
      </c>
      <c r="AC29" s="196">
        <f t="shared" ref="AC29" si="42">AB29*($C29/3)/10</f>
        <v>0</v>
      </c>
      <c r="AD29" s="22"/>
      <c r="AE29" s="86"/>
      <c r="AF29" s="22"/>
      <c r="AG29" s="86"/>
      <c r="AH29" s="208"/>
      <c r="AI29" s="207"/>
      <c r="AJ29" s="208"/>
      <c r="AK29" s="207"/>
    </row>
    <row r="30" spans="1:37" ht="14.4">
      <c r="A30" s="204" t="s">
        <v>8</v>
      </c>
      <c r="B30" s="206" t="s">
        <v>55</v>
      </c>
      <c r="C30" s="205">
        <v>30</v>
      </c>
      <c r="D30" s="201">
        <f>'2.Gebr.test. LEV A'!D30</f>
        <v>0</v>
      </c>
      <c r="E30" s="244">
        <f t="shared" si="0"/>
        <v>0</v>
      </c>
      <c r="F30" s="349">
        <f>'2.Gebr.test. LEV A'!F30</f>
        <v>0</v>
      </c>
      <c r="G30" s="244">
        <f t="shared" si="0"/>
        <v>0</v>
      </c>
      <c r="H30" s="349">
        <f>'2.Gebr.test. LEV A'!H30</f>
        <v>0</v>
      </c>
      <c r="I30" s="244">
        <f t="shared" ref="I30" si="43">H30*($C30/3)/10</f>
        <v>0</v>
      </c>
      <c r="J30" s="349">
        <f>'2.Gebr.test. LEV A'!J30</f>
        <v>0</v>
      </c>
      <c r="K30" s="246">
        <f t="shared" ref="K30" si="44">J30*($C30/3)/10</f>
        <v>0</v>
      </c>
      <c r="L30" s="349">
        <f>'2.Gebr.test. LEV A'!L30</f>
        <v>0</v>
      </c>
      <c r="M30" s="244">
        <f t="shared" ref="M30" si="45">L30*($C30/3)/10</f>
        <v>0</v>
      </c>
      <c r="N30" s="352">
        <f>'2.Gebr.test. LEV A'!N30</f>
        <v>0</v>
      </c>
      <c r="O30" s="245">
        <f t="shared" ref="O30" si="46">N30*($C30/3)/10</f>
        <v>0</v>
      </c>
      <c r="P30" s="260"/>
      <c r="Q30" s="259"/>
      <c r="R30" s="259"/>
      <c r="S30" s="259"/>
      <c r="T30" s="259"/>
      <c r="U30" s="258"/>
      <c r="V30" s="201">
        <f>'2.Gebr.test. LEV A'!P30</f>
        <v>0</v>
      </c>
      <c r="W30" s="200">
        <f t="shared" ref="W30:Y30" si="47">V30*($C30/3)/10</f>
        <v>0</v>
      </c>
      <c r="X30" s="197">
        <f>'2.Gebr.test. LEV A'!R30</f>
        <v>0</v>
      </c>
      <c r="Y30" s="244">
        <f t="shared" si="47"/>
        <v>0</v>
      </c>
      <c r="Z30" s="221">
        <f>'2.Gebr.test. LEV A'!T30</f>
        <v>0</v>
      </c>
      <c r="AA30" s="243">
        <f t="shared" ref="AA30" si="48">Z30*($C30/3)/10</f>
        <v>0</v>
      </c>
      <c r="AB30" s="221">
        <f>'2.Gebr.test. LEV A'!V30</f>
        <v>0</v>
      </c>
      <c r="AC30" s="196">
        <f t="shared" ref="AC30" si="49">AB30*($C30/3)/10</f>
        <v>0</v>
      </c>
      <c r="AD30" s="22"/>
      <c r="AE30" s="86"/>
      <c r="AF30" s="22"/>
      <c r="AG30" s="86"/>
      <c r="AH30" s="208"/>
      <c r="AI30" s="207"/>
      <c r="AJ30" s="208"/>
      <c r="AK30" s="207"/>
    </row>
    <row r="31" spans="1:37" ht="28.8">
      <c r="A31" s="204"/>
      <c r="B31" s="229" t="s">
        <v>56</v>
      </c>
      <c r="C31" s="228"/>
      <c r="D31" s="257"/>
      <c r="E31" s="256"/>
      <c r="F31" s="347"/>
      <c r="G31" s="255"/>
      <c r="H31" s="350"/>
      <c r="I31" s="249"/>
      <c r="J31" s="347"/>
      <c r="K31" s="249"/>
      <c r="L31" s="347"/>
      <c r="M31" s="249"/>
      <c r="N31" s="350"/>
      <c r="O31" s="249"/>
      <c r="P31" s="254"/>
      <c r="Q31" s="253"/>
      <c r="R31" s="253"/>
      <c r="S31" s="253"/>
      <c r="T31" s="253"/>
      <c r="U31" s="252"/>
      <c r="V31" s="135"/>
      <c r="W31" s="136"/>
      <c r="X31" s="250"/>
      <c r="Y31" s="249"/>
      <c r="Z31" s="250"/>
      <c r="AA31" s="251"/>
      <c r="AB31" s="250"/>
      <c r="AC31" s="249"/>
      <c r="AD31" s="22"/>
      <c r="AE31" s="86"/>
      <c r="AF31" s="22"/>
      <c r="AG31" s="86"/>
      <c r="AH31" s="195"/>
      <c r="AI31" s="194"/>
      <c r="AJ31" s="195"/>
      <c r="AK31" s="194"/>
    </row>
    <row r="32" spans="1:37" ht="28.8">
      <c r="A32" s="204" t="s">
        <v>9</v>
      </c>
      <c r="B32" s="210" t="s">
        <v>91</v>
      </c>
      <c r="C32" s="248">
        <v>30</v>
      </c>
      <c r="D32" s="247">
        <f>'2.Gebr.test. LEV A'!D32</f>
        <v>0</v>
      </c>
      <c r="E32" s="244">
        <f>D32*($C32/3)/12</f>
        <v>0</v>
      </c>
      <c r="F32" s="349">
        <f>'2.Gebr.test. LEV A'!F32</f>
        <v>0</v>
      </c>
      <c r="G32" s="244">
        <f>F32*($C32/3)/12</f>
        <v>0</v>
      </c>
      <c r="H32" s="349">
        <f>'2.Gebr.test. LEV A'!H32</f>
        <v>0</v>
      </c>
      <c r="I32" s="244">
        <f>H32*($C32/3)/12</f>
        <v>0</v>
      </c>
      <c r="J32" s="349">
        <f>'2.Gebr.test. LEV A'!J32</f>
        <v>0</v>
      </c>
      <c r="K32" s="246">
        <f>J32*($C32/3)/12</f>
        <v>0</v>
      </c>
      <c r="L32" s="349">
        <f>'2.Gebr.test. LEV A'!L32</f>
        <v>0</v>
      </c>
      <c r="M32" s="244">
        <f>L32*($C32/3)/12</f>
        <v>0</v>
      </c>
      <c r="N32" s="352">
        <f>'2.Gebr.test. LEV A'!N32</f>
        <v>0</v>
      </c>
      <c r="O32" s="245">
        <f>N32*($C32/3)/12</f>
        <v>0</v>
      </c>
      <c r="P32" s="241"/>
      <c r="Q32" s="193"/>
      <c r="R32" s="193"/>
      <c r="S32" s="193"/>
      <c r="T32" s="193"/>
      <c r="U32" s="240"/>
      <c r="V32" s="201">
        <f>'2.Gebr.test. LEV A'!P32</f>
        <v>0</v>
      </c>
      <c r="W32" s="200">
        <f>V32*($C32/3)/12</f>
        <v>0</v>
      </c>
      <c r="X32" s="197">
        <f>'2.Gebr.test. LEV A'!R32</f>
        <v>0</v>
      </c>
      <c r="Y32" s="244">
        <f>X32*($C32/3)/12</f>
        <v>0</v>
      </c>
      <c r="Z32" s="221">
        <f>'2.Gebr.test. LEV A'!T32</f>
        <v>0</v>
      </c>
      <c r="AA32" s="243">
        <f>Z32*($C32/3)/12</f>
        <v>0</v>
      </c>
      <c r="AB32" s="221">
        <f>'2.Gebr.test. LEV A'!V32</f>
        <v>0</v>
      </c>
      <c r="AC32" s="196">
        <f>AB32*($C32/3)/12</f>
        <v>0</v>
      </c>
      <c r="AD32" s="22"/>
      <c r="AE32" s="86"/>
      <c r="AF32" s="22"/>
      <c r="AG32" s="86"/>
      <c r="AH32" s="208"/>
      <c r="AI32" s="207"/>
      <c r="AJ32" s="208"/>
      <c r="AK32" s="207"/>
    </row>
    <row r="33" spans="1:43" ht="18" customHeight="1">
      <c r="A33" s="204" t="s">
        <v>10</v>
      </c>
      <c r="B33" s="203" t="s">
        <v>58</v>
      </c>
      <c r="C33" s="209">
        <v>30</v>
      </c>
      <c r="D33" s="247">
        <f>'2.Gebr.test. LEV A'!D33</f>
        <v>0</v>
      </c>
      <c r="E33" s="244">
        <f t="shared" si="0"/>
        <v>0</v>
      </c>
      <c r="F33" s="349">
        <f>'2.Gebr.test. LEV A'!F33</f>
        <v>0</v>
      </c>
      <c r="G33" s="244">
        <f t="shared" si="0"/>
        <v>0</v>
      </c>
      <c r="H33" s="349">
        <f>'2.Gebr.test. LEV A'!H33</f>
        <v>0</v>
      </c>
      <c r="I33" s="244">
        <f t="shared" ref="I33" si="50">H33*($C33/3)/10</f>
        <v>0</v>
      </c>
      <c r="J33" s="349">
        <f>'2.Gebr.test. LEV A'!J33</f>
        <v>0</v>
      </c>
      <c r="K33" s="246">
        <f t="shared" ref="K33" si="51">J33*($C33/3)/10</f>
        <v>0</v>
      </c>
      <c r="L33" s="349">
        <f>'2.Gebr.test. LEV A'!L33</f>
        <v>0</v>
      </c>
      <c r="M33" s="244">
        <f t="shared" ref="M33" si="52">L33*($C33/3)/10</f>
        <v>0</v>
      </c>
      <c r="N33" s="352">
        <f>'2.Gebr.test. LEV A'!N33</f>
        <v>0</v>
      </c>
      <c r="O33" s="245">
        <f t="shared" ref="O33" si="53">N33*($C33/3)/10</f>
        <v>0</v>
      </c>
      <c r="P33" s="241"/>
      <c r="Q33" s="193"/>
      <c r="R33" s="193"/>
      <c r="S33" s="193"/>
      <c r="T33" s="193"/>
      <c r="U33" s="240"/>
      <c r="V33" s="201">
        <f>'2.Gebr.test. LEV A'!P33</f>
        <v>0</v>
      </c>
      <c r="W33" s="200">
        <f t="shared" ref="W33:Y33" si="54">V33*($C33/3)/10</f>
        <v>0</v>
      </c>
      <c r="X33" s="197">
        <f>'2.Gebr.test. LEV A'!R33</f>
        <v>0</v>
      </c>
      <c r="Y33" s="244">
        <f t="shared" si="54"/>
        <v>0</v>
      </c>
      <c r="Z33" s="221">
        <f>'2.Gebr.test. LEV A'!T33</f>
        <v>0</v>
      </c>
      <c r="AA33" s="243">
        <f t="shared" ref="AA33" si="55">Z33*($C33/3)/10</f>
        <v>0</v>
      </c>
      <c r="AB33" s="221">
        <f>'2.Gebr.test. LEV A'!V33</f>
        <v>0</v>
      </c>
      <c r="AC33" s="196">
        <f t="shared" ref="AC33" si="56">AB33*($C33/3)/10</f>
        <v>0</v>
      </c>
      <c r="AD33" s="22"/>
      <c r="AE33" s="86"/>
      <c r="AF33" s="22"/>
      <c r="AG33" s="86"/>
      <c r="AH33" s="208"/>
      <c r="AI33" s="207"/>
      <c r="AJ33" s="208"/>
      <c r="AK33" s="207"/>
    </row>
    <row r="34" spans="1:43" ht="16.2" customHeight="1">
      <c r="A34" s="384" t="s">
        <v>92</v>
      </c>
      <c r="B34" s="385"/>
      <c r="C34" s="242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241"/>
      <c r="Q34" s="193"/>
      <c r="R34" s="193"/>
      <c r="S34" s="193"/>
      <c r="T34" s="193"/>
      <c r="U34" s="240"/>
      <c r="V34" s="193"/>
      <c r="W34" s="193"/>
      <c r="X34" s="193"/>
      <c r="Y34" s="193"/>
      <c r="Z34" s="193"/>
      <c r="AA34" s="193"/>
      <c r="AB34" s="193"/>
      <c r="AC34" s="193"/>
      <c r="AD34" s="241"/>
      <c r="AE34" s="240"/>
      <c r="AF34" s="241"/>
      <c r="AG34" s="240"/>
      <c r="AH34" s="208"/>
      <c r="AI34" s="207"/>
      <c r="AJ34" s="208"/>
      <c r="AK34" s="207"/>
    </row>
    <row r="35" spans="1:43" ht="13.2" customHeight="1">
      <c r="A35" s="386"/>
      <c r="B35" s="387"/>
      <c r="C35" s="242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241"/>
      <c r="Q35" s="193"/>
      <c r="R35" s="193"/>
      <c r="S35" s="193"/>
      <c r="T35" s="193"/>
      <c r="U35" s="240"/>
      <c r="V35" s="193"/>
      <c r="W35" s="193"/>
      <c r="X35" s="193"/>
      <c r="Y35" s="193"/>
      <c r="Z35" s="193"/>
      <c r="AA35" s="193"/>
      <c r="AB35" s="193"/>
      <c r="AC35" s="193"/>
      <c r="AD35" s="241"/>
      <c r="AE35" s="240"/>
      <c r="AF35" s="241"/>
      <c r="AG35" s="240"/>
      <c r="AH35" s="208"/>
      <c r="AI35" s="207"/>
      <c r="AJ35" s="208"/>
      <c r="AK35" s="207"/>
    </row>
    <row r="36" spans="1:43" ht="28.8">
      <c r="A36" s="204" t="s">
        <v>11</v>
      </c>
      <c r="B36" s="203" t="s">
        <v>64</v>
      </c>
      <c r="C36" s="209">
        <v>30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221">
        <f>'2.Gebr.test. LEV A'!D36</f>
        <v>0</v>
      </c>
      <c r="Q36" s="220">
        <f>P36*($C36/3)/5</f>
        <v>0</v>
      </c>
      <c r="R36" s="239">
        <f>'2.Gebr.test. LEV A'!F36</f>
        <v>0</v>
      </c>
      <c r="S36" s="238">
        <f>R36*($C36/3)/5</f>
        <v>0</v>
      </c>
      <c r="T36" s="221">
        <f>'2.Gebr.test. LEV A'!H36</f>
        <v>0</v>
      </c>
      <c r="U36" s="220">
        <f>T36*($C36/3)/5</f>
        <v>0</v>
      </c>
      <c r="V36" s="193"/>
      <c r="W36" s="193"/>
      <c r="X36" s="193"/>
      <c r="Y36" s="193"/>
      <c r="Z36" s="193"/>
      <c r="AA36" s="193"/>
      <c r="AB36" s="193"/>
      <c r="AC36" s="193"/>
      <c r="AD36" s="221">
        <f>'2.Gebr.test. LEV A'!J36</f>
        <v>0</v>
      </c>
      <c r="AE36" s="237">
        <f>AD36*($C36/3)/5</f>
        <v>0</v>
      </c>
      <c r="AF36" s="221">
        <f>'2.Gebr.test. LEV A'!L36</f>
        <v>0</v>
      </c>
      <c r="AG36" s="236">
        <f>AF36*($C36/3)/5</f>
        <v>0</v>
      </c>
      <c r="AH36" s="208"/>
      <c r="AI36" s="207"/>
      <c r="AJ36" s="208"/>
      <c r="AK36" s="207"/>
    </row>
    <row r="37" spans="1:43" ht="28.8">
      <c r="A37" s="204" t="s">
        <v>12</v>
      </c>
      <c r="B37" s="211" t="s">
        <v>65</v>
      </c>
      <c r="C37" s="209">
        <v>85</v>
      </c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231">
        <f>'2.Gebr.test. LEV A'!D37</f>
        <v>0</v>
      </c>
      <c r="Q37" s="233">
        <f>P37*($C37/3)/5</f>
        <v>0</v>
      </c>
      <c r="R37" s="235">
        <f>'2.Gebr.test. LEV A'!F37</f>
        <v>0</v>
      </c>
      <c r="S37" s="234">
        <f>R37*($C37/3)/5</f>
        <v>0</v>
      </c>
      <c r="T37" s="231">
        <f>'2.Gebr.test. LEV A'!H37</f>
        <v>0</v>
      </c>
      <c r="U37" s="233">
        <f>T37*($C37/3)/5</f>
        <v>0</v>
      </c>
      <c r="V37" s="193"/>
      <c r="W37" s="193"/>
      <c r="X37" s="193"/>
      <c r="Y37" s="193"/>
      <c r="Z37" s="193"/>
      <c r="AA37" s="193"/>
      <c r="AB37" s="193"/>
      <c r="AC37" s="193"/>
      <c r="AD37" s="231">
        <f>'2.Gebr.test. LEV A'!J37</f>
        <v>0</v>
      </c>
      <c r="AE37" s="232">
        <f>AD37*($C37/3)/5</f>
        <v>0</v>
      </c>
      <c r="AF37" s="231">
        <f>'2.Gebr.test. LEV A'!L37</f>
        <v>0</v>
      </c>
      <c r="AG37" s="230">
        <f t="shared" ref="AG37:AG45" si="57">AF37*($C37/3)/5</f>
        <v>0</v>
      </c>
      <c r="AH37" s="195"/>
      <c r="AI37" s="194"/>
      <c r="AJ37" s="195"/>
      <c r="AK37" s="194"/>
    </row>
    <row r="38" spans="1:43" ht="28.8">
      <c r="A38" s="204"/>
      <c r="B38" s="229" t="s">
        <v>66</v>
      </c>
      <c r="C38" s="228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227"/>
      <c r="Q38" s="226"/>
      <c r="R38" s="227"/>
      <c r="S38" s="226"/>
      <c r="T38" s="223"/>
      <c r="U38" s="225"/>
      <c r="V38" s="193"/>
      <c r="W38" s="193"/>
      <c r="X38" s="193"/>
      <c r="Y38" s="193"/>
      <c r="Z38" s="193"/>
      <c r="AA38" s="193"/>
      <c r="AB38" s="193"/>
      <c r="AC38" s="193"/>
      <c r="AD38" s="223"/>
      <c r="AE38" s="224"/>
      <c r="AF38" s="223"/>
      <c r="AG38" s="222"/>
      <c r="AH38" s="208"/>
      <c r="AI38" s="207"/>
      <c r="AJ38" s="208"/>
      <c r="AK38" s="207"/>
    </row>
    <row r="39" spans="1:43" ht="18">
      <c r="A39" s="204" t="s">
        <v>67</v>
      </c>
      <c r="B39" s="210" t="s">
        <v>68</v>
      </c>
      <c r="C39" s="209">
        <v>30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221">
        <f>'2.Gebr.test. LEV A'!D39</f>
        <v>0</v>
      </c>
      <c r="Q39" s="220">
        <f>P39*($C39/3)/5</f>
        <v>0</v>
      </c>
      <c r="R39" s="219">
        <f>'2.Gebr.test. LEV A'!F39</f>
        <v>0</v>
      </c>
      <c r="S39" s="218">
        <f>R39*($C39/3)/5</f>
        <v>0</v>
      </c>
      <c r="T39" s="214">
        <f>'2.Gebr.test. LEV A'!H39</f>
        <v>0</v>
      </c>
      <c r="U39" s="217">
        <f>T39*($C39/3)/5</f>
        <v>0</v>
      </c>
      <c r="V39" s="193"/>
      <c r="W39" s="193"/>
      <c r="X39" s="193"/>
      <c r="Y39" s="193"/>
      <c r="Z39" s="193"/>
      <c r="AA39" s="193"/>
      <c r="AB39" s="193"/>
      <c r="AC39" s="193"/>
      <c r="AD39" s="216">
        <f>'2.Gebr.test. LEV A'!J39</f>
        <v>0</v>
      </c>
      <c r="AE39" s="215">
        <f t="shared" ref="AE39:AE45" si="58">AD39*($C39/3)/5</f>
        <v>0</v>
      </c>
      <c r="AF39" s="214">
        <f>'2.Gebr.test. LEV A'!L39</f>
        <v>0</v>
      </c>
      <c r="AG39" s="213">
        <f t="shared" si="57"/>
        <v>0</v>
      </c>
      <c r="AH39" s="195"/>
      <c r="AI39" s="194"/>
      <c r="AJ39" s="195"/>
      <c r="AK39" s="194"/>
    </row>
    <row r="40" spans="1:43" ht="14.4">
      <c r="A40" s="204" t="s">
        <v>69</v>
      </c>
      <c r="B40" s="212" t="s">
        <v>70</v>
      </c>
      <c r="C40" s="209">
        <v>85</v>
      </c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202">
        <f>'2.Gebr.test. LEV A'!D40</f>
        <v>0</v>
      </c>
      <c r="Q40" s="199">
        <f>P40*($C40/3)/5</f>
        <v>0</v>
      </c>
      <c r="R40" s="201">
        <f>'2.Gebr.test. LEV A'!F40</f>
        <v>0</v>
      </c>
      <c r="S40" s="200">
        <f>R40*($C40/3)/5</f>
        <v>0</v>
      </c>
      <c r="T40" s="197">
        <f>'2.Gebr.test. LEV A'!H40</f>
        <v>0</v>
      </c>
      <c r="U40" s="199">
        <f>T40*($C40/3)/5</f>
        <v>0</v>
      </c>
      <c r="V40" s="193"/>
      <c r="W40" s="193"/>
      <c r="X40" s="193"/>
      <c r="Y40" s="193"/>
      <c r="Z40" s="193"/>
      <c r="AA40" s="193"/>
      <c r="AB40" s="193"/>
      <c r="AC40" s="193"/>
      <c r="AD40" s="202">
        <f>'2.Gebr.test. LEV A'!J40</f>
        <v>0</v>
      </c>
      <c r="AE40" s="198">
        <f t="shared" si="58"/>
        <v>0</v>
      </c>
      <c r="AF40" s="197">
        <f>'2.Gebr.test. LEV A'!L40</f>
        <v>0</v>
      </c>
      <c r="AG40" s="196">
        <f t="shared" si="57"/>
        <v>0</v>
      </c>
      <c r="AH40" s="208"/>
      <c r="AI40" s="207"/>
      <c r="AJ40" s="208"/>
      <c r="AK40" s="207"/>
    </row>
    <row r="41" spans="1:43" ht="28.8">
      <c r="A41" s="204" t="s">
        <v>71</v>
      </c>
      <c r="B41" s="211" t="s">
        <v>72</v>
      </c>
      <c r="C41" s="209">
        <v>85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202">
        <f>'2.Gebr.test. LEV A'!D41</f>
        <v>0</v>
      </c>
      <c r="Q41" s="199">
        <f>P41*($C41/3)/5</f>
        <v>0</v>
      </c>
      <c r="R41" s="201">
        <f>'2.Gebr.test. LEV A'!F41</f>
        <v>0</v>
      </c>
      <c r="S41" s="200">
        <f>R41*($C41/3)/5</f>
        <v>0</v>
      </c>
      <c r="T41" s="197">
        <f>'2.Gebr.test. LEV A'!H41</f>
        <v>0</v>
      </c>
      <c r="U41" s="199">
        <f>T41*($C41/3)/5</f>
        <v>0</v>
      </c>
      <c r="V41" s="193"/>
      <c r="W41" s="193"/>
      <c r="X41" s="193"/>
      <c r="Y41" s="193"/>
      <c r="Z41" s="193"/>
      <c r="AA41" s="193"/>
      <c r="AB41" s="193"/>
      <c r="AC41" s="193"/>
      <c r="AD41" s="202">
        <f>'2.Gebr.test. LEV A'!J41</f>
        <v>0</v>
      </c>
      <c r="AE41" s="198">
        <f t="shared" si="58"/>
        <v>0</v>
      </c>
      <c r="AF41" s="197">
        <f>'2.Gebr.test. LEV A'!L41</f>
        <v>0</v>
      </c>
      <c r="AG41" s="196">
        <f t="shared" si="57"/>
        <v>0</v>
      </c>
      <c r="AH41" s="208"/>
      <c r="AI41" s="207"/>
      <c r="AJ41" s="208"/>
      <c r="AK41" s="207"/>
    </row>
    <row r="42" spans="1:43" ht="14.4">
      <c r="A42" s="204" t="s">
        <v>73</v>
      </c>
      <c r="B42" s="210" t="s">
        <v>53</v>
      </c>
      <c r="C42" s="342" t="s">
        <v>105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227"/>
      <c r="Q42" s="226"/>
      <c r="R42" s="227"/>
      <c r="S42" s="226"/>
      <c r="T42" s="197">
        <f>'2.Gebr.test. LEV A'!H42</f>
        <v>0</v>
      </c>
      <c r="U42" s="199">
        <f>T42*($C28/3)/7</f>
        <v>0</v>
      </c>
      <c r="V42" s="193"/>
      <c r="W42" s="193"/>
      <c r="X42" s="193"/>
      <c r="Y42" s="193"/>
      <c r="Z42" s="193"/>
      <c r="AA42" s="193"/>
      <c r="AB42" s="193"/>
      <c r="AC42" s="193"/>
      <c r="AD42" s="223"/>
      <c r="AE42" s="224"/>
      <c r="AF42" s="223"/>
      <c r="AG42" s="222"/>
      <c r="AH42" s="208"/>
      <c r="AI42" s="207"/>
      <c r="AJ42" s="208"/>
      <c r="AK42" s="207"/>
    </row>
    <row r="43" spans="1:43" ht="28.8">
      <c r="A43" s="204" t="s">
        <v>75</v>
      </c>
      <c r="B43" s="210" t="s">
        <v>57</v>
      </c>
      <c r="C43" s="342" t="s">
        <v>104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227"/>
      <c r="Q43" s="226"/>
      <c r="R43" s="227"/>
      <c r="S43" s="226"/>
      <c r="T43" s="197">
        <f>'2.Gebr.test. LEV A'!H43</f>
        <v>0</v>
      </c>
      <c r="U43" s="199">
        <f>T43*($C32/3)/12</f>
        <v>0</v>
      </c>
      <c r="V43" s="193"/>
      <c r="W43" s="193"/>
      <c r="X43" s="193"/>
      <c r="Y43" s="193"/>
      <c r="Z43" s="193"/>
      <c r="AA43" s="193"/>
      <c r="AB43" s="193"/>
      <c r="AC43" s="193"/>
      <c r="AD43" s="223"/>
      <c r="AE43" s="224"/>
      <c r="AF43" s="197">
        <f>'2.Gebr.test. LEV A'!L43</f>
        <v>0</v>
      </c>
      <c r="AG43" s="196">
        <f>AF43*($C32/3)/12</f>
        <v>0</v>
      </c>
      <c r="AH43" s="208"/>
      <c r="AI43" s="207"/>
      <c r="AJ43" s="208"/>
      <c r="AK43" s="207"/>
    </row>
    <row r="44" spans="1:43" ht="18">
      <c r="A44" s="204" t="s">
        <v>101</v>
      </c>
      <c r="B44" s="206" t="s">
        <v>74</v>
      </c>
      <c r="C44" s="205">
        <v>30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202">
        <f>'2.Gebr.test. LEV A'!D44</f>
        <v>0</v>
      </c>
      <c r="Q44" s="199">
        <f>P44*($C44/3)/5</f>
        <v>0</v>
      </c>
      <c r="R44" s="201">
        <f>'2.Gebr.test. LEV A'!F44</f>
        <v>0</v>
      </c>
      <c r="S44" s="200">
        <f>R44*($C44/3)/5</f>
        <v>0</v>
      </c>
      <c r="T44" s="197">
        <f>'2.Gebr.test. LEV A'!H44</f>
        <v>0</v>
      </c>
      <c r="U44" s="199">
        <f>T44*($C44/3)/5</f>
        <v>0</v>
      </c>
      <c r="V44" s="193"/>
      <c r="W44" s="193"/>
      <c r="X44" s="193"/>
      <c r="Y44" s="193"/>
      <c r="Z44" s="193"/>
      <c r="AA44" s="193"/>
      <c r="AB44" s="193"/>
      <c r="AC44" s="193"/>
      <c r="AD44" s="197">
        <f>'2.Gebr.test. LEV A'!J44</f>
        <v>0</v>
      </c>
      <c r="AE44" s="198">
        <f t="shared" si="58"/>
        <v>0</v>
      </c>
      <c r="AF44" s="197">
        <f>'2.Gebr.test. LEV A'!L44</f>
        <v>0</v>
      </c>
      <c r="AG44" s="196">
        <f t="shared" si="57"/>
        <v>0</v>
      </c>
      <c r="AH44" s="195"/>
      <c r="AI44" s="194"/>
      <c r="AJ44" s="195"/>
      <c r="AK44" s="194"/>
    </row>
    <row r="45" spans="1:43" ht="18.600000000000001" thickBot="1">
      <c r="A45" s="204" t="s">
        <v>102</v>
      </c>
      <c r="B45" s="203" t="s">
        <v>58</v>
      </c>
      <c r="C45" s="341">
        <v>30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202">
        <f>'2.Gebr.test. LEV A'!D45</f>
        <v>0</v>
      </c>
      <c r="Q45" s="199">
        <f>P45*($C45/3)/5</f>
        <v>0</v>
      </c>
      <c r="R45" s="201">
        <f>'2.Gebr.test. LEV A'!F45</f>
        <v>0</v>
      </c>
      <c r="S45" s="200">
        <f>R45*($C45/3)/5</f>
        <v>0</v>
      </c>
      <c r="T45" s="197">
        <f>'2.Gebr.test. LEV A'!H45</f>
        <v>0</v>
      </c>
      <c r="U45" s="199">
        <f>T45*($C45/3)/5</f>
        <v>0</v>
      </c>
      <c r="V45" s="193"/>
      <c r="W45" s="193"/>
      <c r="X45" s="193"/>
      <c r="Y45" s="193"/>
      <c r="Z45" s="193"/>
      <c r="AA45" s="193"/>
      <c r="AB45" s="193"/>
      <c r="AC45" s="193"/>
      <c r="AD45" s="197">
        <f>'2.Gebr.test. LEV A'!J45</f>
        <v>0</v>
      </c>
      <c r="AE45" s="198">
        <f t="shared" si="58"/>
        <v>0</v>
      </c>
      <c r="AF45" s="197">
        <f>'2.Gebr.test. LEV A'!L45</f>
        <v>0</v>
      </c>
      <c r="AG45" s="196">
        <f t="shared" si="57"/>
        <v>0</v>
      </c>
      <c r="AH45" s="195"/>
      <c r="AI45" s="194"/>
      <c r="AJ45" s="195"/>
      <c r="AK45" s="194"/>
    </row>
    <row r="46" spans="1:43" ht="14.4">
      <c r="B46" s="183" t="s">
        <v>93</v>
      </c>
      <c r="C46" s="191"/>
      <c r="D46" s="181"/>
      <c r="E46" s="187">
        <f>SUM(E15,E19:E21,E25,E27:E30,E32:E33)</f>
        <v>0</v>
      </c>
      <c r="F46" s="190"/>
      <c r="G46" s="187">
        <f>SUM(G15,G19:G21,G25,G27:G30,G32:G33)</f>
        <v>0</v>
      </c>
      <c r="H46" s="187"/>
      <c r="I46" s="187">
        <f>SUM(I15,I19:I21,I25,I27:I30,I32:I33)</f>
        <v>0</v>
      </c>
      <c r="J46" s="187"/>
      <c r="K46" s="187">
        <f>SUM(K15,K19:K21,K25,K27:K30,K32:K33)</f>
        <v>0</v>
      </c>
      <c r="L46" s="187"/>
      <c r="M46" s="187">
        <f>SUM(M15,M19:M21,M25,M27:M30,M32:M33)</f>
        <v>0</v>
      </c>
      <c r="N46" s="187"/>
      <c r="O46" s="187">
        <f>SUM(O15,O19:O21,O25,O27:O30,O32:O33)</f>
        <v>0</v>
      </c>
      <c r="P46" s="187"/>
      <c r="Q46" s="187">
        <f>SUM(Q36:Q37,Q39:Q41,Q44:Q45)</f>
        <v>0</v>
      </c>
      <c r="R46" s="187"/>
      <c r="S46" s="187">
        <f>SUM(S36:S37,S39:S41,S44:S45)</f>
        <v>0</v>
      </c>
      <c r="T46" s="187"/>
      <c r="U46" s="187">
        <f>SUM(U36:U37,U39:U45)</f>
        <v>0</v>
      </c>
      <c r="V46" s="187"/>
      <c r="W46" s="187">
        <f>SUM(W15:W16,W19:W21,W25,W27,W29:W30,W32:W33)</f>
        <v>0</v>
      </c>
      <c r="X46" s="187"/>
      <c r="Y46" s="187">
        <f>SUM(Y15,Y19:Y21,Y25,Y27,Y29:Y30,Y32:Y33)</f>
        <v>0</v>
      </c>
      <c r="Z46" s="187"/>
      <c r="AA46" s="187">
        <f>SUM(AA15,AA19:AA21,AA25,AA27,AA29:AA30,AA32:AA33)</f>
        <v>0</v>
      </c>
      <c r="AB46" s="187"/>
      <c r="AC46" s="187">
        <f>SUM(AC15:AC16,AC19:AC21,AC25,AC27,AC29:AC30,AC32:AC33)</f>
        <v>0</v>
      </c>
      <c r="AD46" s="189"/>
      <c r="AE46" s="188">
        <f>SUM(AE36:AE37,AE39:AE41,AE44:AE45)</f>
        <v>0</v>
      </c>
      <c r="AF46" s="189"/>
      <c r="AG46" s="188">
        <f>SUM(AG36:AG37,AG39:AG41,AG43:AG45)</f>
        <v>0</v>
      </c>
      <c r="AH46" s="187"/>
      <c r="AI46" s="187">
        <f>SUM(AI14,AI18,AI22)</f>
        <v>0</v>
      </c>
      <c r="AJ46" s="187"/>
      <c r="AK46" s="187">
        <f>SUM(AK14,AK18,AK22)</f>
        <v>0</v>
      </c>
    </row>
    <row r="47" spans="1:43" thickBot="1">
      <c r="B47" s="183"/>
      <c r="D47" s="181"/>
      <c r="E47" s="186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5"/>
      <c r="AM47" s="185"/>
      <c r="AN47" s="185"/>
      <c r="AO47" s="185"/>
      <c r="AP47" s="185"/>
      <c r="AQ47" s="185"/>
    </row>
    <row r="48" spans="1:43" thickBot="1">
      <c r="B48" s="183" t="s">
        <v>94</v>
      </c>
      <c r="C48" s="184">
        <f>SUM(E46,G46,I46,K46,M46,O46,Q46,S46,U46,W46,Y46,AA46,AC46,AE46,AG46,AI46,AK46)</f>
        <v>0</v>
      </c>
      <c r="E48" s="179"/>
      <c r="AL48" s="181"/>
      <c r="AM48" s="181"/>
      <c r="AN48" s="181"/>
      <c r="AO48" s="181"/>
      <c r="AP48" s="181"/>
      <c r="AQ48" s="181"/>
    </row>
    <row r="49" spans="1:43" ht="14.4">
      <c r="B49" s="183"/>
      <c r="C49" s="182"/>
      <c r="E49" s="179"/>
      <c r="AL49" s="181"/>
      <c r="AM49" s="181"/>
      <c r="AN49" s="181"/>
      <c r="AO49" s="181"/>
      <c r="AP49" s="181"/>
      <c r="AQ49" s="181"/>
    </row>
    <row r="50" spans="1:43" ht="14.4">
      <c r="B50" s="183"/>
      <c r="C50" s="182"/>
      <c r="E50" s="179"/>
      <c r="AL50" s="181"/>
      <c r="AM50" s="181"/>
      <c r="AN50" s="181"/>
      <c r="AO50" s="181"/>
      <c r="AP50" s="181"/>
      <c r="AQ50" s="181"/>
    </row>
    <row r="51" spans="1:43" ht="14.4">
      <c r="B51" s="183"/>
      <c r="C51" s="182"/>
      <c r="E51" s="179"/>
      <c r="AL51" s="181"/>
      <c r="AM51" s="181"/>
      <c r="AN51" s="181"/>
      <c r="AO51" s="181"/>
      <c r="AP51" s="181"/>
      <c r="AQ51" s="181"/>
    </row>
    <row r="52" spans="1:43" ht="14.4">
      <c r="B52" s="183"/>
      <c r="C52" s="182"/>
      <c r="E52" s="179"/>
      <c r="AL52" s="181"/>
      <c r="AM52" s="181"/>
      <c r="AN52" s="181"/>
      <c r="AO52" s="181"/>
      <c r="AP52" s="181"/>
      <c r="AQ52" s="181"/>
    </row>
    <row r="53" spans="1:43" ht="14.4">
      <c r="B53" s="183"/>
      <c r="C53" s="182"/>
      <c r="E53" s="179"/>
      <c r="AL53" s="181"/>
      <c r="AM53" s="181"/>
      <c r="AN53" s="181"/>
      <c r="AO53" s="181"/>
      <c r="AP53" s="181"/>
      <c r="AQ53" s="181"/>
    </row>
    <row r="54" spans="1:43" ht="14.4">
      <c r="B54" s="180"/>
      <c r="E54" s="179"/>
    </row>
    <row r="56" spans="1:43" ht="15" customHeight="1">
      <c r="A56" s="177"/>
      <c r="B56" s="178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</row>
    <row r="57" spans="1:43" ht="15" customHeight="1">
      <c r="C57" s="169"/>
    </row>
    <row r="58" spans="1:43" ht="14.4">
      <c r="C58" s="169"/>
    </row>
    <row r="59" spans="1:43" ht="18">
      <c r="B59" s="176" t="s">
        <v>95</v>
      </c>
      <c r="C59" s="169"/>
    </row>
    <row r="60" spans="1:43" ht="18">
      <c r="B60" s="175" t="s">
        <v>77</v>
      </c>
      <c r="C60" s="169"/>
    </row>
    <row r="61" spans="1:43" ht="18">
      <c r="B61" s="174" t="s">
        <v>18</v>
      </c>
      <c r="C61" s="169"/>
    </row>
    <row r="62" spans="1:43" ht="57.6">
      <c r="B62" s="173" t="s">
        <v>19</v>
      </c>
      <c r="C62" s="171"/>
      <c r="G62" s="171"/>
      <c r="I62" s="171"/>
      <c r="V62" s="171"/>
      <c r="W62" s="171"/>
    </row>
    <row r="63" spans="1:43" ht="15" customHeight="1">
      <c r="B63" s="172"/>
      <c r="C63" s="171"/>
      <c r="G63" s="171"/>
      <c r="I63" s="171"/>
      <c r="V63" s="171"/>
      <c r="W63" s="171"/>
    </row>
    <row r="64" spans="1:43" ht="15" customHeight="1">
      <c r="C64" s="169"/>
    </row>
    <row r="65" spans="3:3" ht="15" customHeight="1">
      <c r="C65" s="169"/>
    </row>
    <row r="66" spans="3:3" ht="15" customHeight="1">
      <c r="C66" s="169"/>
    </row>
    <row r="67" spans="3:3" ht="15" customHeight="1">
      <c r="C67" s="169"/>
    </row>
    <row r="68" spans="3:3" ht="15" customHeight="1">
      <c r="C68" s="169"/>
    </row>
    <row r="69" spans="3:3" ht="15" customHeight="1">
      <c r="C69" s="169"/>
    </row>
    <row r="70" spans="3:3" ht="15" customHeight="1">
      <c r="C70" s="169"/>
    </row>
    <row r="71" spans="3:3" ht="15" customHeight="1">
      <c r="C71" s="169"/>
    </row>
    <row r="72" spans="3:3" ht="15" customHeight="1">
      <c r="C72" s="169"/>
    </row>
    <row r="73" spans="3:3" ht="15" customHeight="1">
      <c r="C73" s="169"/>
    </row>
    <row r="74" spans="3:3" ht="15" customHeight="1">
      <c r="C74" s="169"/>
    </row>
    <row r="75" spans="3:3" ht="15" customHeight="1">
      <c r="C75" s="169"/>
    </row>
    <row r="76" spans="3:3" ht="15" customHeight="1">
      <c r="C76" s="169"/>
    </row>
    <row r="77" spans="3:3" ht="15" customHeight="1">
      <c r="C77" s="169"/>
    </row>
    <row r="78" spans="3:3" ht="15" customHeight="1">
      <c r="C78" s="169"/>
    </row>
    <row r="79" spans="3:3" ht="15" customHeight="1">
      <c r="C79" s="169"/>
    </row>
    <row r="80" spans="3:3" ht="15" customHeight="1">
      <c r="C80" s="169"/>
    </row>
    <row r="81" spans="3:3" ht="15" customHeight="1">
      <c r="C81" s="169"/>
    </row>
    <row r="82" spans="3:3" ht="15" customHeight="1">
      <c r="C82" s="169"/>
    </row>
    <row r="83" spans="3:3" ht="15" customHeight="1">
      <c r="C83" s="169"/>
    </row>
    <row r="84" spans="3:3" ht="15" customHeight="1">
      <c r="C84" s="169"/>
    </row>
    <row r="85" spans="3:3" ht="15" customHeight="1">
      <c r="C85" s="169"/>
    </row>
    <row r="86" spans="3:3" ht="15" customHeight="1">
      <c r="C86" s="169"/>
    </row>
    <row r="87" spans="3:3" ht="15" customHeight="1">
      <c r="C87" s="169"/>
    </row>
    <row r="88" spans="3:3" ht="15" customHeight="1">
      <c r="C88" s="169"/>
    </row>
    <row r="89" spans="3:3" ht="15" customHeight="1">
      <c r="C89" s="169"/>
    </row>
    <row r="90" spans="3:3" ht="15" customHeight="1">
      <c r="C90" s="169"/>
    </row>
    <row r="91" spans="3:3" ht="15" customHeight="1">
      <c r="C91" s="169"/>
    </row>
    <row r="92" spans="3:3" ht="15" customHeight="1">
      <c r="C92" s="169"/>
    </row>
    <row r="93" spans="3:3" ht="15" customHeight="1">
      <c r="C93" s="169"/>
    </row>
    <row r="94" spans="3:3" ht="15" customHeight="1">
      <c r="C94" s="169"/>
    </row>
    <row r="95" spans="3:3" ht="15" customHeight="1">
      <c r="C95" s="169"/>
    </row>
    <row r="96" spans="3:3" ht="15" customHeight="1">
      <c r="C96" s="169"/>
    </row>
    <row r="97" spans="1:43" ht="15" customHeight="1">
      <c r="C97" s="169"/>
    </row>
    <row r="98" spans="1:43" ht="15" customHeight="1">
      <c r="C98" s="169"/>
    </row>
    <row r="99" spans="1:43" ht="15" customHeight="1">
      <c r="C99" s="169"/>
    </row>
    <row r="100" spans="1:43" ht="15" customHeight="1">
      <c r="C100" s="169"/>
    </row>
    <row r="101" spans="1:43" ht="15" customHeight="1">
      <c r="A101" s="177"/>
      <c r="B101" s="178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P101" s="177"/>
      <c r="AQ101" s="177"/>
    </row>
    <row r="102" spans="1:43" ht="15" customHeight="1">
      <c r="C102" s="169"/>
    </row>
    <row r="103" spans="1:43" ht="14.4">
      <c r="C103" s="169"/>
    </row>
    <row r="104" spans="1:43" ht="18">
      <c r="B104" s="176" t="s">
        <v>76</v>
      </c>
      <c r="C104" s="169"/>
    </row>
    <row r="105" spans="1:43" ht="18">
      <c r="B105" s="175" t="s">
        <v>77</v>
      </c>
      <c r="C105" s="169"/>
    </row>
    <row r="106" spans="1:43" ht="18">
      <c r="B106" s="174" t="s">
        <v>18</v>
      </c>
      <c r="C106" s="169"/>
    </row>
    <row r="107" spans="1:43" ht="57.6">
      <c r="B107" s="173" t="s">
        <v>19</v>
      </c>
      <c r="C107" s="169"/>
    </row>
    <row r="108" spans="1:43" ht="15" customHeight="1">
      <c r="B108" s="172"/>
      <c r="C108" s="169"/>
    </row>
  </sheetData>
  <sheetProtection algorithmName="SHA-512" hashValue="SGtkvrwFg30V10q6Ioz7o/z3I31at+9sJB2U8qJ/80fkUnKAZkNB7i40X2hXN/MOPegV0adYWS5d0g9xRBJ65w==" saltValue="HUw2WqNRRIh7ztxEI1AX8g==" spinCount="100000" sheet="1" objects="1" scenarios="1"/>
  <mergeCells count="23">
    <mergeCell ref="A34:B35"/>
    <mergeCell ref="AD8:AE8"/>
    <mergeCell ref="AF8:AG8"/>
    <mergeCell ref="D8:E8"/>
    <mergeCell ref="F8:G8"/>
    <mergeCell ref="A11:B11"/>
    <mergeCell ref="H9:I9"/>
    <mergeCell ref="J9:K9"/>
    <mergeCell ref="X9:Y9"/>
    <mergeCell ref="Z9:AA9"/>
    <mergeCell ref="H8:I8"/>
    <mergeCell ref="J8:K8"/>
    <mergeCell ref="N8:O8"/>
    <mergeCell ref="AJ8:AK8"/>
    <mergeCell ref="P8:Q8"/>
    <mergeCell ref="R8:S8"/>
    <mergeCell ref="T8:U8"/>
    <mergeCell ref="L8:M8"/>
    <mergeCell ref="V8:W8"/>
    <mergeCell ref="X8:Y8"/>
    <mergeCell ref="Z8:AA8"/>
    <mergeCell ref="AB8:AC8"/>
    <mergeCell ref="AH8:AI8"/>
  </mergeCells>
  <dataValidations disablePrompts="1" count="1">
    <dataValidation type="list" allowBlank="1" showInputMessage="1" showErrorMessage="1" prompt="Kies volumerange uit keuzehulp." sqref="H9:K9 X9:AA9" xr:uid="{94A0D7BF-E4DF-4347-A6C6-A6AC7C8AEB61}">
      <formula1>Pipet_Maat</formula1>
    </dataValidation>
  </dataValidations>
  <pageMargins left="0.31496062992125984" right="0.31496062992125984" top="0.35433070866141736" bottom="0.35433070866141736" header="0.31496062992125984" footer="0.31496062992125984"/>
  <pageSetup paperSize="9" scale="2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DB04-5EF2-4D02-BBE8-A68955084F96}">
  <sheetPr codeName="Blad8"/>
  <dimension ref="A1:M31"/>
  <sheetViews>
    <sheetView workbookViewId="0">
      <selection activeCell="B3" sqref="B3"/>
    </sheetView>
  </sheetViews>
  <sheetFormatPr defaultRowHeight="13.2"/>
  <cols>
    <col min="1" max="1" width="18.109375" customWidth="1"/>
    <col min="2" max="2" width="12.109375" customWidth="1"/>
  </cols>
  <sheetData>
    <row r="1" spans="1:13" ht="14.4">
      <c r="A1" s="23" t="s">
        <v>96</v>
      </c>
      <c r="B1" s="24" t="s">
        <v>97</v>
      </c>
      <c r="C1" s="24"/>
      <c r="D1" s="394"/>
      <c r="E1" s="394"/>
      <c r="F1" s="394"/>
      <c r="G1" s="394"/>
      <c r="H1" s="394"/>
      <c r="I1" s="394"/>
      <c r="J1" s="394"/>
      <c r="K1" s="395"/>
      <c r="L1" s="395"/>
      <c r="M1" s="24"/>
    </row>
    <row r="2" spans="1:13" ht="14.4">
      <c r="A2" s="26">
        <v>0</v>
      </c>
      <c r="B2" s="24" t="s">
        <v>98</v>
      </c>
      <c r="C2" s="24"/>
      <c r="D2" s="25"/>
      <c r="E2" s="25"/>
      <c r="F2" s="25"/>
      <c r="G2" s="25"/>
      <c r="H2" s="25"/>
      <c r="I2" s="25"/>
      <c r="J2" s="25"/>
      <c r="K2" s="395"/>
      <c r="L2" s="395"/>
      <c r="M2" s="24"/>
    </row>
    <row r="3" spans="1:13" ht="14.4">
      <c r="A3" s="27">
        <v>1</v>
      </c>
      <c r="B3" s="24" t="s">
        <v>99</v>
      </c>
      <c r="C3" s="24"/>
      <c r="D3" s="24"/>
      <c r="E3" s="395"/>
      <c r="F3" s="395"/>
      <c r="G3" s="395"/>
      <c r="H3" s="395"/>
      <c r="I3" s="395"/>
      <c r="J3" s="395"/>
      <c r="K3" s="395"/>
      <c r="L3" s="395"/>
      <c r="M3" s="24"/>
    </row>
    <row r="4" spans="1:13" ht="14.4">
      <c r="A4" s="26">
        <v>2</v>
      </c>
      <c r="B4" s="24" t="s">
        <v>100</v>
      </c>
      <c r="C4" s="24"/>
      <c r="D4" s="24"/>
      <c r="E4" s="395"/>
      <c r="F4" s="395"/>
      <c r="G4" s="395"/>
      <c r="H4" s="395"/>
      <c r="I4" s="395"/>
      <c r="J4" s="395"/>
      <c r="K4" s="395"/>
      <c r="L4" s="395"/>
      <c r="M4" s="24"/>
    </row>
    <row r="5" spans="1:13" ht="14.4">
      <c r="A5" s="27">
        <v>3</v>
      </c>
      <c r="B5" s="24"/>
      <c r="C5" s="24"/>
      <c r="D5" s="24"/>
      <c r="E5" s="28"/>
      <c r="F5" s="24"/>
      <c r="G5" s="395"/>
      <c r="H5" s="395"/>
      <c r="I5" s="395"/>
      <c r="J5" s="395"/>
      <c r="K5" s="395"/>
      <c r="L5" s="395"/>
      <c r="M5" s="24"/>
    </row>
    <row r="6" spans="1:13" ht="14.4">
      <c r="A6" s="27"/>
      <c r="B6" s="24"/>
      <c r="C6" s="24"/>
      <c r="D6" s="28"/>
      <c r="E6" s="28"/>
      <c r="F6" s="28"/>
      <c r="G6" s="395"/>
      <c r="H6" s="395"/>
      <c r="I6" s="395"/>
      <c r="J6" s="395"/>
      <c r="K6" s="395"/>
      <c r="L6" s="395"/>
      <c r="M6" s="24"/>
    </row>
    <row r="7" spans="1:13" ht="14.4">
      <c r="A7" s="27"/>
      <c r="B7" s="24"/>
      <c r="C7" s="24"/>
      <c r="D7" s="28"/>
      <c r="E7" s="28"/>
      <c r="F7" s="28"/>
      <c r="G7" s="395"/>
      <c r="H7" s="395"/>
      <c r="I7" s="395"/>
      <c r="J7" s="395"/>
      <c r="K7" s="395"/>
      <c r="L7" s="395"/>
      <c r="M7" s="24"/>
    </row>
    <row r="8" spans="1:13" ht="14.4">
      <c r="A8" s="27"/>
      <c r="B8" s="24"/>
      <c r="C8" s="24"/>
      <c r="D8" s="28"/>
      <c r="E8" s="28"/>
      <c r="F8" s="28"/>
      <c r="G8" s="395"/>
      <c r="H8" s="395"/>
      <c r="I8" s="395"/>
      <c r="J8" s="395"/>
      <c r="K8" s="395"/>
      <c r="L8" s="395"/>
      <c r="M8" s="24"/>
    </row>
    <row r="9" spans="1:13" ht="14.4">
      <c r="A9" s="27"/>
      <c r="B9" s="24"/>
      <c r="C9" s="24"/>
      <c r="D9" s="28"/>
      <c r="E9" s="28"/>
      <c r="F9" s="28"/>
      <c r="G9" s="395"/>
      <c r="H9" s="395"/>
      <c r="I9" s="395"/>
      <c r="J9" s="395"/>
      <c r="K9" s="395"/>
      <c r="L9" s="395"/>
      <c r="M9" s="24"/>
    </row>
    <row r="10" spans="1:13" ht="14.4">
      <c r="A10" s="24"/>
      <c r="B10" s="24"/>
      <c r="C10" s="24"/>
      <c r="D10" s="24"/>
      <c r="E10" s="395"/>
      <c r="F10" s="395"/>
      <c r="G10" s="395"/>
      <c r="H10" s="395"/>
      <c r="I10" s="395"/>
      <c r="J10" s="395"/>
      <c r="K10" s="395"/>
      <c r="L10" s="395"/>
      <c r="M10" s="24"/>
    </row>
    <row r="11" spans="1:13" ht="14.4">
      <c r="A11" s="24"/>
      <c r="B11" s="24"/>
      <c r="C11" s="24"/>
      <c r="D11" s="24"/>
      <c r="E11" s="395"/>
      <c r="F11" s="395"/>
      <c r="G11" s="395"/>
      <c r="H11" s="395"/>
      <c r="I11" s="395"/>
      <c r="J11" s="395"/>
      <c r="K11" s="395"/>
      <c r="L11" s="395"/>
      <c r="M11" s="24"/>
    </row>
    <row r="12" spans="1:13" ht="14.4">
      <c r="A12" s="24"/>
      <c r="B12" s="24"/>
      <c r="C12" s="24"/>
      <c r="D12" s="24"/>
      <c r="E12" s="395"/>
      <c r="F12" s="395"/>
      <c r="G12" s="395"/>
      <c r="H12" s="395"/>
      <c r="I12" s="395"/>
      <c r="J12" s="395"/>
      <c r="K12" s="395"/>
      <c r="L12" s="395"/>
      <c r="M12" s="24"/>
    </row>
    <row r="13" spans="1:13" ht="14.4">
      <c r="A13" s="24"/>
      <c r="B13" s="24"/>
      <c r="C13" s="24"/>
      <c r="D13" s="28"/>
      <c r="E13" s="28"/>
      <c r="F13" s="28"/>
      <c r="G13" s="395"/>
      <c r="H13" s="395"/>
      <c r="I13" s="395"/>
      <c r="J13" s="395"/>
      <c r="K13" s="395"/>
      <c r="L13" s="395"/>
      <c r="M13" s="24"/>
    </row>
    <row r="14" spans="1:13" ht="14.4">
      <c r="A14" s="24"/>
      <c r="B14" s="24"/>
      <c r="C14" s="24"/>
      <c r="D14" s="24"/>
      <c r="E14" s="395"/>
      <c r="F14" s="395"/>
      <c r="G14" s="395"/>
      <c r="H14" s="395"/>
      <c r="I14" s="395"/>
      <c r="J14" s="395"/>
      <c r="K14" s="395"/>
      <c r="L14" s="395"/>
      <c r="M14" s="24"/>
    </row>
    <row r="15" spans="1:13" ht="14.4">
      <c r="A15" s="24"/>
      <c r="B15" s="24"/>
      <c r="C15" s="24"/>
      <c r="D15" s="24"/>
      <c r="E15" s="395"/>
      <c r="F15" s="395"/>
      <c r="G15" s="395"/>
      <c r="H15" s="395"/>
      <c r="I15" s="395"/>
      <c r="J15" s="395"/>
      <c r="K15" s="395"/>
      <c r="L15" s="395"/>
      <c r="M15" s="24"/>
    </row>
    <row r="16" spans="1:13" ht="14.4">
      <c r="A16" s="24"/>
      <c r="B16" s="24"/>
      <c r="C16" s="24"/>
      <c r="D16" s="24"/>
      <c r="E16" s="395"/>
      <c r="F16" s="395"/>
      <c r="G16" s="395"/>
      <c r="H16" s="395"/>
      <c r="I16" s="395"/>
      <c r="J16" s="395"/>
      <c r="K16" s="395"/>
      <c r="L16" s="395"/>
      <c r="M16" s="24"/>
    </row>
    <row r="17" spans="1:13" ht="14.4">
      <c r="A17" s="24"/>
      <c r="B17" s="24"/>
      <c r="C17" s="24"/>
      <c r="D17" s="24"/>
      <c r="E17" s="395"/>
      <c r="F17" s="395"/>
      <c r="G17" s="395"/>
      <c r="H17" s="395"/>
      <c r="I17" s="395"/>
      <c r="J17" s="395"/>
      <c r="K17" s="395"/>
      <c r="L17" s="395"/>
      <c r="M17" s="24"/>
    </row>
    <row r="18" spans="1:13" ht="14.4">
      <c r="A18" s="24"/>
      <c r="B18" s="24"/>
      <c r="C18" s="24"/>
      <c r="D18" s="24"/>
      <c r="E18" s="395"/>
      <c r="F18" s="395"/>
      <c r="G18" s="395"/>
      <c r="H18" s="395"/>
      <c r="I18" s="395"/>
      <c r="J18" s="395"/>
      <c r="K18" s="395"/>
      <c r="L18" s="395"/>
      <c r="M18" s="24"/>
    </row>
    <row r="19" spans="1:13" ht="14.4">
      <c r="A19" s="24"/>
      <c r="B19" s="24"/>
      <c r="C19" s="24"/>
      <c r="D19" s="24"/>
      <c r="E19" s="395"/>
      <c r="F19" s="395"/>
      <c r="G19" s="395"/>
      <c r="H19" s="395"/>
      <c r="I19" s="395"/>
      <c r="J19" s="395"/>
      <c r="K19" s="395"/>
      <c r="L19" s="395"/>
      <c r="M19" s="24"/>
    </row>
    <row r="20" spans="1:13" ht="14.4">
      <c r="A20" s="24"/>
      <c r="B20" s="24"/>
      <c r="C20" s="24"/>
      <c r="D20" s="24"/>
      <c r="E20" s="395"/>
      <c r="F20" s="395"/>
      <c r="G20" s="395"/>
      <c r="H20" s="395"/>
      <c r="I20" s="395"/>
      <c r="J20" s="395"/>
      <c r="K20" s="395"/>
      <c r="L20" s="395"/>
      <c r="M20" s="24"/>
    </row>
    <row r="21" spans="1:13" ht="14.4">
      <c r="A21" s="24"/>
      <c r="B21" s="24"/>
      <c r="C21" s="24"/>
      <c r="D21" s="24"/>
      <c r="E21" s="395"/>
      <c r="F21" s="395"/>
      <c r="G21" s="395"/>
      <c r="H21" s="395"/>
      <c r="I21" s="395"/>
      <c r="J21" s="395"/>
      <c r="K21" s="395"/>
      <c r="L21" s="395"/>
      <c r="M21" s="24"/>
    </row>
    <row r="22" spans="1:13" ht="14.4">
      <c r="A22" s="24"/>
      <c r="B22" s="24"/>
      <c r="C22" s="24"/>
      <c r="D22" s="24"/>
      <c r="E22" s="395"/>
      <c r="F22" s="395"/>
      <c r="G22" s="395"/>
      <c r="H22" s="395"/>
      <c r="I22" s="395"/>
      <c r="J22" s="395"/>
      <c r="K22" s="395"/>
      <c r="L22" s="395"/>
      <c r="M22" s="24"/>
    </row>
    <row r="23" spans="1:13" ht="14.4">
      <c r="A23" s="24"/>
      <c r="B23" s="24"/>
      <c r="C23" s="24"/>
      <c r="D23" s="24"/>
      <c r="E23" s="395"/>
      <c r="F23" s="395"/>
      <c r="G23" s="395"/>
      <c r="H23" s="395"/>
      <c r="I23" s="395"/>
      <c r="J23" s="395"/>
      <c r="K23" s="395"/>
      <c r="L23" s="395"/>
      <c r="M23" s="24"/>
    </row>
    <row r="24" spans="1:13" ht="14.4">
      <c r="A24" s="24"/>
      <c r="B24" s="24"/>
      <c r="C24" s="24"/>
      <c r="D24" s="24"/>
      <c r="E24" s="395"/>
      <c r="F24" s="395"/>
      <c r="G24" s="395"/>
      <c r="H24" s="395"/>
      <c r="I24" s="395"/>
      <c r="J24" s="395"/>
      <c r="K24" s="395"/>
      <c r="L24" s="395"/>
      <c r="M24" s="24"/>
    </row>
    <row r="25" spans="1:13" ht="14.4">
      <c r="A25" s="24"/>
      <c r="B25" s="24"/>
      <c r="C25" s="24"/>
      <c r="D25" s="24"/>
      <c r="E25" s="395"/>
      <c r="F25" s="395"/>
      <c r="G25" s="395"/>
      <c r="H25" s="395"/>
      <c r="I25" s="395"/>
      <c r="J25" s="395"/>
      <c r="K25" s="395"/>
      <c r="L25" s="395"/>
      <c r="M25" s="24"/>
    </row>
    <row r="26" spans="1:13" ht="14.4">
      <c r="A26" s="24"/>
      <c r="B26" s="24"/>
      <c r="C26" s="24"/>
      <c r="D26" s="24"/>
      <c r="E26" s="395"/>
      <c r="F26" s="395"/>
      <c r="G26" s="395"/>
      <c r="H26" s="395"/>
      <c r="I26" s="395"/>
      <c r="J26" s="395"/>
      <c r="K26" s="395"/>
      <c r="L26" s="395"/>
      <c r="M26" s="24"/>
    </row>
    <row r="27" spans="1:13" ht="14.4">
      <c r="A27" s="24"/>
      <c r="B27" s="24"/>
      <c r="C27" s="24"/>
      <c r="D27" s="24"/>
      <c r="E27" s="395"/>
      <c r="F27" s="395"/>
      <c r="G27" s="395"/>
      <c r="H27" s="395"/>
      <c r="I27" s="395"/>
      <c r="J27" s="395"/>
      <c r="K27" s="395"/>
      <c r="L27" s="395"/>
      <c r="M27" s="24"/>
    </row>
    <row r="28" spans="1:13" ht="14.4">
      <c r="A28" s="24"/>
      <c r="B28" s="24"/>
      <c r="C28" s="24"/>
      <c r="D28" s="24"/>
      <c r="E28" s="395"/>
      <c r="F28" s="395"/>
      <c r="G28" s="395"/>
      <c r="H28" s="395"/>
      <c r="I28" s="395"/>
      <c r="J28" s="395"/>
      <c r="K28" s="395"/>
      <c r="L28" s="395"/>
      <c r="M28" s="24"/>
    </row>
    <row r="29" spans="1:13" ht="14.4">
      <c r="A29" s="24"/>
      <c r="B29" s="24"/>
      <c r="C29" s="24"/>
      <c r="D29" s="24"/>
      <c r="E29" s="395"/>
      <c r="F29" s="395"/>
      <c r="G29" s="395"/>
      <c r="H29" s="395"/>
      <c r="I29" s="395"/>
      <c r="J29" s="395"/>
      <c r="K29" s="395"/>
      <c r="L29" s="395"/>
      <c r="M29" s="24"/>
    </row>
    <row r="30" spans="1:13" ht="14.4">
      <c r="A30" s="24"/>
      <c r="B30" s="24"/>
      <c r="C30" s="24"/>
      <c r="D30" s="24"/>
      <c r="E30" s="395"/>
      <c r="F30" s="395"/>
      <c r="G30" s="395"/>
      <c r="H30" s="395"/>
      <c r="I30" s="395"/>
      <c r="J30" s="395"/>
      <c r="K30" s="395"/>
      <c r="L30" s="395"/>
      <c r="M30" s="24"/>
    </row>
    <row r="31" spans="1:13" ht="14.4">
      <c r="A31" s="29"/>
      <c r="B31" s="29"/>
      <c r="C31" s="24"/>
      <c r="D31" s="24"/>
      <c r="E31" s="395"/>
      <c r="F31" s="395"/>
      <c r="G31" s="395"/>
      <c r="H31" s="395"/>
      <c r="I31" s="395"/>
      <c r="J31" s="395"/>
      <c r="K31" s="395"/>
      <c r="L31" s="395"/>
      <c r="M31" s="24"/>
    </row>
  </sheetData>
  <mergeCells count="113">
    <mergeCell ref="E30:F30"/>
    <mergeCell ref="G30:H30"/>
    <mergeCell ref="I30:J30"/>
    <mergeCell ref="K30:L30"/>
    <mergeCell ref="E31:F31"/>
    <mergeCell ref="G31:H31"/>
    <mergeCell ref="I31:J31"/>
    <mergeCell ref="K31:L31"/>
    <mergeCell ref="E28:F28"/>
    <mergeCell ref="G28:H28"/>
    <mergeCell ref="I28:J28"/>
    <mergeCell ref="K28:L28"/>
    <mergeCell ref="E29:F29"/>
    <mergeCell ref="G29:H29"/>
    <mergeCell ref="I29:J29"/>
    <mergeCell ref="K29:L29"/>
    <mergeCell ref="E26:F26"/>
    <mergeCell ref="G26:H26"/>
    <mergeCell ref="I26:J26"/>
    <mergeCell ref="K26:L26"/>
    <mergeCell ref="E27:F27"/>
    <mergeCell ref="G27:H27"/>
    <mergeCell ref="I27:J27"/>
    <mergeCell ref="K27:L27"/>
    <mergeCell ref="E24:F24"/>
    <mergeCell ref="G24:H24"/>
    <mergeCell ref="I24:J24"/>
    <mergeCell ref="K24:L24"/>
    <mergeCell ref="E25:F25"/>
    <mergeCell ref="G25:H25"/>
    <mergeCell ref="I25:J25"/>
    <mergeCell ref="K25:L25"/>
    <mergeCell ref="E22:F22"/>
    <mergeCell ref="G22:H22"/>
    <mergeCell ref="I22:J22"/>
    <mergeCell ref="K22:L22"/>
    <mergeCell ref="E23:F23"/>
    <mergeCell ref="G23:H23"/>
    <mergeCell ref="I23:J23"/>
    <mergeCell ref="K23:L23"/>
    <mergeCell ref="E20:F20"/>
    <mergeCell ref="G20:H20"/>
    <mergeCell ref="I20:J20"/>
    <mergeCell ref="K20:L20"/>
    <mergeCell ref="E21:F21"/>
    <mergeCell ref="G21:H21"/>
    <mergeCell ref="I21:J21"/>
    <mergeCell ref="K21:L21"/>
    <mergeCell ref="E18:F18"/>
    <mergeCell ref="G18:H18"/>
    <mergeCell ref="I18:J18"/>
    <mergeCell ref="K18:L18"/>
    <mergeCell ref="E19:F19"/>
    <mergeCell ref="G19:H19"/>
    <mergeCell ref="I19:J19"/>
    <mergeCell ref="K19:L19"/>
    <mergeCell ref="E16:F16"/>
    <mergeCell ref="G16:H16"/>
    <mergeCell ref="I16:J16"/>
    <mergeCell ref="K16:L16"/>
    <mergeCell ref="E17:F17"/>
    <mergeCell ref="G17:H17"/>
    <mergeCell ref="I17:J17"/>
    <mergeCell ref="K17:L17"/>
    <mergeCell ref="E14:F14"/>
    <mergeCell ref="G14:H14"/>
    <mergeCell ref="I14:J14"/>
    <mergeCell ref="K14:L14"/>
    <mergeCell ref="E15:F15"/>
    <mergeCell ref="G15:H15"/>
    <mergeCell ref="I15:J15"/>
    <mergeCell ref="K15:L15"/>
    <mergeCell ref="E12:F12"/>
    <mergeCell ref="G12:H12"/>
    <mergeCell ref="I12:J12"/>
    <mergeCell ref="K12:L12"/>
    <mergeCell ref="G13:H13"/>
    <mergeCell ref="I13:J13"/>
    <mergeCell ref="K13:L13"/>
    <mergeCell ref="E10:F10"/>
    <mergeCell ref="G10:H10"/>
    <mergeCell ref="I10:J10"/>
    <mergeCell ref="K10:L10"/>
    <mergeCell ref="E11:F11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7:H7"/>
    <mergeCell ref="I7:J7"/>
    <mergeCell ref="K7:L7"/>
    <mergeCell ref="E4:F4"/>
    <mergeCell ref="G4:H4"/>
    <mergeCell ref="I4:J4"/>
    <mergeCell ref="K4:L4"/>
    <mergeCell ref="G5:H5"/>
    <mergeCell ref="I5:J5"/>
    <mergeCell ref="K5:L5"/>
    <mergeCell ref="D1:J1"/>
    <mergeCell ref="K1:L1"/>
    <mergeCell ref="K2:L2"/>
    <mergeCell ref="E3:F3"/>
    <mergeCell ref="G3:H3"/>
    <mergeCell ref="I3:J3"/>
    <mergeCell ref="K3:L3"/>
    <mergeCell ref="G6:H6"/>
    <mergeCell ref="I6:J6"/>
    <mergeCell ref="K6:L6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cb560a-9ddb-4513-9c91-bd76a07956e1">
      <Terms xmlns="http://schemas.microsoft.com/office/infopath/2007/PartnerControls"/>
    </lcf76f155ced4ddcb4097134ff3c332f>
    <TaxCatchAll xmlns="e8320aa8-0fc6-49a2-bbe5-c9c128a319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604ED3BC2BAC4BBFDABA82D2775C30" ma:contentTypeVersion="15" ma:contentTypeDescription="Een nieuw document maken." ma:contentTypeScope="" ma:versionID="b9b32baad55e5dd8933c759cc186a37c">
  <xsd:schema xmlns:xsd="http://www.w3.org/2001/XMLSchema" xmlns:xs="http://www.w3.org/2001/XMLSchema" xmlns:p="http://schemas.microsoft.com/office/2006/metadata/properties" xmlns:ns2="37cb560a-9ddb-4513-9c91-bd76a07956e1" xmlns:ns3="e8320aa8-0fc6-49a2-bbe5-c9c128a319d8" targetNamespace="http://schemas.microsoft.com/office/2006/metadata/properties" ma:root="true" ma:fieldsID="27b4d5c9c904ae4b7e2c67678320cf3e" ns2:_="" ns3:_="">
    <xsd:import namespace="37cb560a-9ddb-4513-9c91-bd76a07956e1"/>
    <xsd:import namespace="e8320aa8-0fc6-49a2-bbe5-c9c128a31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b560a-9ddb-4513-9c91-bd76a07956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20aa8-0fc6-49a2-bbe5-c9c128a319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019db9a-9b21-4d87-942f-369e5ae32bb1}" ma:internalName="TaxCatchAll" ma:showField="CatchAllData" ma:web="e8320aa8-0fc6-49a2-bbe5-c9c128a31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C751E9-2351-44F9-A63D-AD6C3472CB22}">
  <ds:schemaRefs>
    <ds:schemaRef ds:uri="http://purl.org/dc/terms/"/>
    <ds:schemaRef ds:uri="37cb560a-9ddb-4513-9c91-bd76a07956e1"/>
    <ds:schemaRef ds:uri="http://purl.org/dc/dcmitype/"/>
    <ds:schemaRef ds:uri="e8320aa8-0fc6-49a2-bbe5-c9c128a319d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EAD6CA-67CA-4158-9810-F3C7EBAC9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b560a-9ddb-4513-9c91-bd76a07956e1"/>
    <ds:schemaRef ds:uri="e8320aa8-0fc6-49a2-bbe5-c9c128a31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C54437-E23E-47B0-B556-6A3AF987A3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2.Gebr.test. LEV A</vt:lpstr>
      <vt:lpstr>3. Rekentabel LEV A</vt:lpstr>
      <vt:lpstr>Gegevensval.</vt:lpstr>
      <vt:lpstr>Pipet_Maat</vt:lpstr>
    </vt:vector>
  </TitlesOfParts>
  <Manager/>
  <Company>LUMC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Zee, A. van der (DIV4)</dc:creator>
  <cp:keywords/>
  <dc:description/>
  <cp:lastModifiedBy>Kortman, P.C. (Pim)</cp:lastModifiedBy>
  <cp:revision/>
  <dcterms:created xsi:type="dcterms:W3CDTF">2015-10-13T06:47:05Z</dcterms:created>
  <dcterms:modified xsi:type="dcterms:W3CDTF">2025-12-22T14:07:22Z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0x010100F7604ED3BC2BAC4BBFDABA82D2775C30</vt:lpwstr>
  </property>
  <property fmtid="{D5CDD505-2E9C-101B-9397-08002B2CF9AE}" pid="3" name="MediaServiceImageTags">
    <vt:lpwstr/>
  </property>
</Properties>
</file>