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jn documenten\BHK Amersfoort\Definitiedocument\DP 1.1 Interim Werken Schoon\"/>
    </mc:Choice>
  </mc:AlternateContent>
  <xr:revisionPtr revIDLastSave="0" documentId="13_ncr:1_{EE8D0F8F-7970-4003-A6B1-A868EF0079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ysieke objecten" sheetId="1" r:id="rId1"/>
    <sheet name="Eis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1" l="1"/>
  <c r="L52" i="1"/>
  <c r="L51" i="1"/>
  <c r="J51" i="1"/>
  <c r="L50" i="1"/>
  <c r="J50" i="1"/>
  <c r="J34" i="1"/>
  <c r="L34" i="1" s="1"/>
  <c r="J31" i="1"/>
  <c r="L31" i="1" s="1"/>
  <c r="J29" i="1"/>
  <c r="L29" i="1" s="1"/>
  <c r="J26" i="1"/>
  <c r="L26" i="1" s="1"/>
  <c r="J23" i="1"/>
  <c r="L23" i="1" s="1"/>
  <c r="J21" i="1"/>
  <c r="L21" i="1" s="1"/>
  <c r="J19" i="1"/>
  <c r="L19" i="1" s="1"/>
  <c r="J43" i="1"/>
  <c r="L43" i="1" s="1"/>
  <c r="J42" i="1"/>
  <c r="L42" i="1" s="1"/>
  <c r="J40" i="1"/>
  <c r="L40" i="1" s="1"/>
  <c r="J37" i="1"/>
  <c r="L37" i="1" s="1"/>
  <c r="J17" i="1"/>
  <c r="L17" i="1" s="1"/>
  <c r="L27" i="1" s="1"/>
  <c r="M27" i="1" s="1"/>
  <c r="J15" i="1"/>
  <c r="L15" i="1" s="1"/>
  <c r="J12" i="1"/>
  <c r="L12" i="1" s="1"/>
  <c r="L13" i="1" s="1"/>
  <c r="M13" i="1" s="1"/>
  <c r="J9" i="1"/>
  <c r="L9" i="1" s="1"/>
  <c r="J7" i="1"/>
  <c r="L7" i="1" s="1"/>
  <c r="J5" i="1"/>
  <c r="L5" i="1" s="1"/>
  <c r="J3" i="1"/>
  <c r="L3" i="1" s="1"/>
  <c r="L10" i="1" s="1"/>
  <c r="M10" i="1" s="1"/>
  <c r="L47" i="1" l="1"/>
  <c r="M47" i="1" s="1"/>
  <c r="M49" i="1"/>
</calcChain>
</file>

<file path=xl/sharedStrings.xml><?xml version="1.0" encoding="utf-8"?>
<sst xmlns="http://schemas.openxmlformats.org/spreadsheetml/2006/main" count="355" uniqueCount="171">
  <si>
    <t>Fysiek Object Code</t>
  </si>
  <si>
    <t>RVB Code</t>
  </si>
  <si>
    <t>Fysiek  Object Titel</t>
  </si>
  <si>
    <t>Gekoppelde Eis Code</t>
  </si>
  <si>
    <t>Gekoppelde Eis Titel</t>
  </si>
  <si>
    <t>Gekoppelde Eis Beschrijving</t>
  </si>
  <si>
    <t>IOB-00120</t>
  </si>
  <si>
    <t>Legeringsgebouw</t>
  </si>
  <si>
    <t>IOB-00121</t>
  </si>
  <si>
    <t>RU-0017</t>
  </si>
  <si>
    <t>Legeringskamer opleiding | 8-persoons</t>
  </si>
  <si>
    <t>REQ-00164</t>
  </si>
  <si>
    <t>Aantal: Legeringskamer opleiding | 8-persoons</t>
  </si>
  <si>
    <t>15</t>
  </si>
  <si>
    <t>IOB-00122</t>
  </si>
  <si>
    <t>RU-0446</t>
  </si>
  <si>
    <t>Gemeenschappelijke woonruimte (foyer)</t>
  </si>
  <si>
    <t>REQ-00162</t>
  </si>
  <si>
    <t>Verdeling: Gemeenschappelijke woonruimte (foyer)</t>
  </si>
  <si>
    <t>De gemeenschappelijke woonruimte moet worden verdeeld over de 15 legeringskamers.</t>
  </si>
  <si>
    <t>REQ-00165</t>
  </si>
  <si>
    <t>FNO (m2):  Gemeenschappelijke woonruimte (foyer)</t>
  </si>
  <si>
    <t>120</t>
  </si>
  <si>
    <t>IOB-00123</t>
  </si>
  <si>
    <t>RU-0002</t>
  </si>
  <si>
    <t>Legeringskamer floormanager</t>
  </si>
  <si>
    <t>REQ-00170</t>
  </si>
  <si>
    <t>Ligging: Legeringskamer floormanager</t>
  </si>
  <si>
    <t>Centraal</t>
  </si>
  <si>
    <t>REQ-00166</t>
  </si>
  <si>
    <t>Aantal: Legeringskamer floormanager</t>
  </si>
  <si>
    <t>1</t>
  </si>
  <si>
    <t>IOB-00124</t>
  </si>
  <si>
    <t>RU-0285</t>
  </si>
  <si>
    <t>Basiswerkplek | Open</t>
  </si>
  <si>
    <t>REQ-00169</t>
  </si>
  <si>
    <t>Ligging: Basiswerkplek | Open</t>
  </si>
  <si>
    <t>REQ-00167</t>
  </si>
  <si>
    <t>Aantal: Basiswerkplek | Open</t>
  </si>
  <si>
    <t>6</t>
  </si>
  <si>
    <t>IOB-00125</t>
  </si>
  <si>
    <t>PGU ruimte</t>
  </si>
  <si>
    <t>IOB-00126</t>
  </si>
  <si>
    <t>RU-0644</t>
  </si>
  <si>
    <t>Opslagruimte | PGU-kasten (AR)</t>
  </si>
  <si>
    <t>REQ-00168</t>
  </si>
  <si>
    <t>Aantal: Opslagruimte | PGU-kasten (AR)</t>
  </si>
  <si>
    <t>340</t>
  </si>
  <si>
    <t>IOB-00127</t>
  </si>
  <si>
    <t>Kantoorgebouw</t>
  </si>
  <si>
    <t>IOB-00128</t>
  </si>
  <si>
    <t>RU-0026</t>
  </si>
  <si>
    <t>Basiswerkplek | Omsloten</t>
  </si>
  <si>
    <t>REQ-00180</t>
  </si>
  <si>
    <t>Aantal: Basiswerkplek | Omsloten</t>
  </si>
  <si>
    <t>130</t>
  </si>
  <si>
    <t>REQ-00182</t>
  </si>
  <si>
    <t>Aanvullende eis: Basiswerkplek | Omsloten</t>
  </si>
  <si>
    <t>Maximaal 4 personen per kamer.</t>
  </si>
  <si>
    <t>IOB-00129</t>
  </si>
  <si>
    <t>REQ-00181</t>
  </si>
  <si>
    <t>87</t>
  </si>
  <si>
    <t>IOB-00130</t>
  </si>
  <si>
    <t>RU-0290</t>
  </si>
  <si>
    <t>Ruimte voor vergaderen | Middel</t>
  </si>
  <si>
    <t>REQ-00171</t>
  </si>
  <si>
    <t>Aantal: Ruimte voor vergaderen | Middel</t>
  </si>
  <si>
    <t>2</t>
  </si>
  <si>
    <t>REQ-00172</t>
  </si>
  <si>
    <t>Ligging: Ruimte voor vergaderen | Middel</t>
  </si>
  <si>
    <t>IOB-00131</t>
  </si>
  <si>
    <t>RU-0289</t>
  </si>
  <si>
    <t>Ruimte voor vergaderen | Klein</t>
  </si>
  <si>
    <t>REQ-00175</t>
  </si>
  <si>
    <t>Ligging: Ruimte voor vergaderen | Klein</t>
  </si>
  <si>
    <t>REQ-00176</t>
  </si>
  <si>
    <t>Aantal: Ruimte voor vergaderen | Klein</t>
  </si>
  <si>
    <t>3</t>
  </si>
  <si>
    <t>IOB-00132</t>
  </si>
  <si>
    <t>REQ-00177</t>
  </si>
  <si>
    <t>Aanvullende eis: Ruimte voor vergaderen | Middel</t>
  </si>
  <si>
    <t>Moet voldoen aan de eisen van een TBB vergaderkamer.</t>
  </si>
  <si>
    <t>REQ-00174</t>
  </si>
  <si>
    <t>REQ-00173</t>
  </si>
  <si>
    <t>Decentraal</t>
  </si>
  <si>
    <t>IOB-00133</t>
  </si>
  <si>
    <t>RU-0309</t>
  </si>
  <si>
    <t>MF-Ruimte</t>
  </si>
  <si>
    <t>REQ-00179</t>
  </si>
  <si>
    <t>Ligging: MF-Ruimte</t>
  </si>
  <si>
    <t>REQ-00178</t>
  </si>
  <si>
    <t>Aantal: MF-Ruimte</t>
  </si>
  <si>
    <t>IOB-00134</t>
  </si>
  <si>
    <t>Lesgebouw</t>
  </si>
  <si>
    <t>IOB-00135</t>
  </si>
  <si>
    <t>RU-0852</t>
  </si>
  <si>
    <t>Plenair klaslokaal</t>
  </si>
  <si>
    <t>REQ-00190</t>
  </si>
  <si>
    <t>Aantal: Plenair klaslokaal</t>
  </si>
  <si>
    <t>19</t>
  </si>
  <si>
    <t>REQ-00189</t>
  </si>
  <si>
    <t>Ligging: Plenair klaslokaal</t>
  </si>
  <si>
    <t>IOB-00136</t>
  </si>
  <si>
    <t>RU-0096</t>
  </si>
  <si>
    <t>Syndicaatsruimte</t>
  </si>
  <si>
    <t>REQ-00192</t>
  </si>
  <si>
    <t>Aantal: Syndicaatsruimte</t>
  </si>
  <si>
    <t>14</t>
  </si>
  <si>
    <t>REQ-00191</t>
  </si>
  <si>
    <t>Ligging: Syndicaatsruimte</t>
  </si>
  <si>
    <t>IOB-00137</t>
  </si>
  <si>
    <t>RU-0063</t>
  </si>
  <si>
    <t>Ankerpunt</t>
  </si>
  <si>
    <t>REQ-00184</t>
  </si>
  <si>
    <t>Ligging: Ankerpunt</t>
  </si>
  <si>
    <t>REQ-00186</t>
  </si>
  <si>
    <t>Aantal: Ankerpunt</t>
  </si>
  <si>
    <t>REQ-00185</t>
  </si>
  <si>
    <t>Aanvullende eis: Ankerpunt</t>
  </si>
  <si>
    <t>Mag worden gecombineerd met een verkeersruimte.</t>
  </si>
  <si>
    <t>IOB-00138</t>
  </si>
  <si>
    <t>RU-0062</t>
  </si>
  <si>
    <t>Print -/ kopieerruimte</t>
  </si>
  <si>
    <t>REQ-00193</t>
  </si>
  <si>
    <t>Ligging: Print- / kopieerruimte</t>
  </si>
  <si>
    <t>REQ-00194</t>
  </si>
  <si>
    <t>Aantal: Print- / kopieerruimte</t>
  </si>
  <si>
    <t>REQ-00195</t>
  </si>
  <si>
    <t>FNO (m2): Print- / kopieerruimte</t>
  </si>
  <si>
    <t>140</t>
  </si>
  <si>
    <t>REQ-00196</t>
  </si>
  <si>
    <t>Aanvullende eis: Print- / kopieerruimte</t>
  </si>
  <si>
    <t>Moet in ieder geval bevatten: 
- 2x versant kopieerapparaat
- 1x OC Collerwafe 550
- 1x Scanner tbv Collerwafe
- 2x Computer + tafels
- Kluis kast
- Werktafel
- 1x Citoborma papierboormachine
- Canon Imageprograf TX3000
- Snijtafel
- 3x werkplek
- Disc kopieer apparaat
- Shredder
- Werktafel
- Balie</t>
  </si>
  <si>
    <t>IOB-00139</t>
  </si>
  <si>
    <t>REQ-00187</t>
  </si>
  <si>
    <t>179</t>
  </si>
  <si>
    <t>IOB-00140</t>
  </si>
  <si>
    <t>REQ-00188</t>
  </si>
  <si>
    <t>IOB-00141</t>
  </si>
  <si>
    <t>Opslagruimte</t>
  </si>
  <si>
    <t>REQ-00183</t>
  </si>
  <si>
    <t>FNO (m2): Opslagruimte</t>
  </si>
  <si>
    <t>100</t>
  </si>
  <si>
    <t>IOB-00142</t>
  </si>
  <si>
    <t>PL-0006</t>
  </si>
  <si>
    <t>Plek voor werkplekarchief</t>
  </si>
  <si>
    <t>IOB-00143</t>
  </si>
  <si>
    <t>PL-0041</t>
  </si>
  <si>
    <t>Plek voor lockers</t>
  </si>
  <si>
    <t>IOB-00144</t>
  </si>
  <si>
    <t>RU-0048</t>
  </si>
  <si>
    <t>Opslagruimte | Afdeling</t>
  </si>
  <si>
    <t>Eis Code</t>
  </si>
  <si>
    <t>Eis Titel</t>
  </si>
  <si>
    <t>EIs Omschrijving</t>
  </si>
  <si>
    <t>Organisatie</t>
  </si>
  <si>
    <t>Type object</t>
  </si>
  <si>
    <t>m2 BVO</t>
  </si>
  <si>
    <t>m2 FNO</t>
  </si>
  <si>
    <t xml:space="preserve">m2 </t>
  </si>
  <si>
    <t>totaal legeringsgebouw</t>
  </si>
  <si>
    <t>totaal PGU</t>
  </si>
  <si>
    <t>totaal Kantoorgebouw</t>
  </si>
  <si>
    <t>Totaal Lesgebouw</t>
  </si>
  <si>
    <t>Totaal Interim</t>
  </si>
  <si>
    <t xml:space="preserve">aantal </t>
  </si>
  <si>
    <t>factor</t>
  </si>
  <si>
    <t>Metrages gebruik door RVB</t>
  </si>
  <si>
    <t>werkplekken</t>
  </si>
  <si>
    <t>vergaderen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</si>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</sst>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indexed="8"/>
      <name val="Aptos Narrow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3" xfId="0" applyFont="1" applyBorder="1"/>
    <xf numFmtId="0" fontId="0" fillId="0" borderId="4" xfId="0" applyBorder="1"/>
    <xf numFmtId="1" fontId="4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="80" zoomScaleNormal="80" workbookViewId="0">
      <selection activeCell="L57" sqref="L57"/>
    </sheetView>
  </sheetViews>
  <sheetFormatPr defaultColWidth="8.81640625" defaultRowHeight="14.5" x14ac:dyDescent="0.35"/>
  <cols>
    <col min="1" max="1" width="16.36328125" customWidth="1"/>
    <col min="2" max="2" width="8.6328125" customWidth="1"/>
    <col min="3" max="3" width="30" customWidth="1"/>
    <col min="4" max="4" width="17.81640625" customWidth="1"/>
    <col min="5" max="5" width="38.36328125" customWidth="1"/>
    <col min="6" max="6" width="19.1796875" customWidth="1"/>
    <col min="7" max="12" width="8.6328125" customWidth="1"/>
    <col min="13" max="13" width="6.1796875" customWidth="1"/>
    <col min="14" max="14" width="9.36328125" customWidth="1"/>
  </cols>
  <sheetData>
    <row r="1" spans="1:14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5" t="s">
        <v>165</v>
      </c>
      <c r="H1" s="16" t="s">
        <v>159</v>
      </c>
      <c r="I1" s="15" t="s">
        <v>166</v>
      </c>
      <c r="J1" s="16" t="s">
        <v>158</v>
      </c>
      <c r="K1" s="15" t="s">
        <v>166</v>
      </c>
      <c r="L1" s="16" t="s">
        <v>157</v>
      </c>
      <c r="M1" s="1"/>
      <c r="N1" s="1"/>
    </row>
    <row r="2" spans="1:14" x14ac:dyDescent="0.35">
      <c r="A2" s="3" t="s">
        <v>6</v>
      </c>
      <c r="B2" s="3"/>
      <c r="C2" s="3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6" x14ac:dyDescent="0.35">
      <c r="A3" s="2" t="s">
        <v>8</v>
      </c>
      <c r="B3" s="2" t="s">
        <v>9</v>
      </c>
      <c r="C3" s="2" t="s">
        <v>10</v>
      </c>
      <c r="D3" s="2" t="s">
        <v>11</v>
      </c>
      <c r="E3" s="4" t="s">
        <v>12</v>
      </c>
      <c r="F3" s="2" t="s">
        <v>13</v>
      </c>
      <c r="G3" s="2">
        <v>120</v>
      </c>
      <c r="H3" s="2">
        <v>7.29</v>
      </c>
      <c r="I3" s="6">
        <v>1</v>
      </c>
      <c r="J3" s="2">
        <f>(G3*H3)*I3</f>
        <v>874.8</v>
      </c>
      <c r="K3" s="2">
        <v>1.4</v>
      </c>
      <c r="L3" s="8">
        <f>J3*K3</f>
        <v>1224.7199999999998</v>
      </c>
      <c r="M3" s="2"/>
      <c r="N3" s="2"/>
    </row>
    <row r="4" spans="1:14" ht="52" x14ac:dyDescent="0.3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/>
      <c r="H4" s="2"/>
      <c r="I4" s="2"/>
      <c r="J4" s="2"/>
      <c r="K4" s="2"/>
      <c r="L4" s="2"/>
      <c r="M4" s="2"/>
      <c r="N4" s="2"/>
    </row>
    <row r="5" spans="1:14" ht="26" x14ac:dyDescent="0.35">
      <c r="A5" s="2" t="s">
        <v>14</v>
      </c>
      <c r="B5" s="2" t="s">
        <v>15</v>
      </c>
      <c r="C5" s="2" t="s">
        <v>16</v>
      </c>
      <c r="D5" s="2" t="s">
        <v>20</v>
      </c>
      <c r="E5" s="5" t="s">
        <v>21</v>
      </c>
      <c r="F5" s="2" t="s">
        <v>22</v>
      </c>
      <c r="G5" s="2">
        <v>1</v>
      </c>
      <c r="H5" s="2">
        <v>120</v>
      </c>
      <c r="I5" s="6">
        <v>1</v>
      </c>
      <c r="J5" s="2">
        <f>(G5*H5)*I5</f>
        <v>120</v>
      </c>
      <c r="K5" s="2">
        <v>1.5</v>
      </c>
      <c r="L5" s="2">
        <f>J5*K5</f>
        <v>180</v>
      </c>
      <c r="M5" s="2"/>
      <c r="N5" s="2"/>
    </row>
    <row r="6" spans="1:14" x14ac:dyDescent="0.35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/>
      <c r="H6" s="2"/>
      <c r="I6" s="2"/>
      <c r="J6" s="2"/>
      <c r="K6" s="2"/>
      <c r="L6" s="2"/>
      <c r="M6" s="2"/>
      <c r="N6" s="2"/>
    </row>
    <row r="7" spans="1:14" x14ac:dyDescent="0.35">
      <c r="A7" s="2" t="s">
        <v>23</v>
      </c>
      <c r="B7" s="2" t="s">
        <v>24</v>
      </c>
      <c r="C7" s="2" t="s">
        <v>25</v>
      </c>
      <c r="D7" s="2" t="s">
        <v>29</v>
      </c>
      <c r="E7" s="4" t="s">
        <v>30</v>
      </c>
      <c r="F7" s="2" t="s">
        <v>31</v>
      </c>
      <c r="G7" s="2">
        <v>1</v>
      </c>
      <c r="H7" s="2">
        <v>13</v>
      </c>
      <c r="I7" s="6">
        <v>1</v>
      </c>
      <c r="J7" s="2">
        <f>(G7*H7)*I7</f>
        <v>13</v>
      </c>
      <c r="K7" s="2">
        <v>1.5</v>
      </c>
      <c r="L7" s="2">
        <f>J7*K7</f>
        <v>19.5</v>
      </c>
      <c r="M7" s="2"/>
      <c r="N7" s="2"/>
    </row>
    <row r="8" spans="1:14" x14ac:dyDescent="0.3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28</v>
      </c>
      <c r="G8" s="2"/>
      <c r="H8" s="2"/>
      <c r="I8" s="2"/>
      <c r="J8" s="2"/>
      <c r="K8" s="2"/>
      <c r="L8" s="2"/>
      <c r="M8" s="2"/>
      <c r="N8" s="2"/>
    </row>
    <row r="9" spans="1:14" x14ac:dyDescent="0.35">
      <c r="A9" s="2" t="s">
        <v>32</v>
      </c>
      <c r="B9" s="2" t="s">
        <v>33</v>
      </c>
      <c r="C9" s="2" t="s">
        <v>34</v>
      </c>
      <c r="D9" s="2" t="s">
        <v>37</v>
      </c>
      <c r="E9" s="4" t="s">
        <v>38</v>
      </c>
      <c r="F9" s="2" t="s">
        <v>39</v>
      </c>
      <c r="G9" s="2">
        <v>6</v>
      </c>
      <c r="H9" s="2">
        <v>6</v>
      </c>
      <c r="I9" s="6">
        <v>1</v>
      </c>
      <c r="J9" s="2">
        <f>(G9*H9)*I9</f>
        <v>36</v>
      </c>
      <c r="K9" s="2">
        <v>1.5</v>
      </c>
      <c r="L9" s="11">
        <f>J9*K9</f>
        <v>54</v>
      </c>
      <c r="M9" s="2"/>
      <c r="N9" s="2"/>
    </row>
    <row r="10" spans="1:14" x14ac:dyDescent="0.35">
      <c r="A10" s="2"/>
      <c r="B10" s="2"/>
      <c r="C10" s="2"/>
      <c r="D10" s="2"/>
      <c r="E10" s="10" t="s">
        <v>160</v>
      </c>
      <c r="F10" s="2"/>
      <c r="G10" s="2"/>
      <c r="H10" s="2"/>
      <c r="I10" s="2"/>
      <c r="J10" s="2"/>
      <c r="K10" s="2"/>
      <c r="L10" s="9">
        <f>SUM(L3:L9)</f>
        <v>1478.2199999999998</v>
      </c>
      <c r="M10" s="13">
        <f>L10</f>
        <v>1478.2199999999998</v>
      </c>
      <c r="N10" s="2"/>
    </row>
    <row r="11" spans="1:14" x14ac:dyDescent="0.35">
      <c r="A11" s="3" t="s">
        <v>40</v>
      </c>
      <c r="B11" s="3"/>
      <c r="C11" s="3" t="s">
        <v>41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2" t="s">
        <v>42</v>
      </c>
      <c r="B12" s="2" t="s">
        <v>43</v>
      </c>
      <c r="C12" s="2" t="s">
        <v>44</v>
      </c>
      <c r="D12" s="2" t="s">
        <v>45</v>
      </c>
      <c r="E12" s="4" t="s">
        <v>46</v>
      </c>
      <c r="F12" s="2" t="s">
        <v>47</v>
      </c>
      <c r="G12" s="2">
        <v>340</v>
      </c>
      <c r="H12" s="2">
        <v>1.7</v>
      </c>
      <c r="I12" s="6">
        <v>1</v>
      </c>
      <c r="J12" s="2">
        <f>(G12*H12)*I12</f>
        <v>578</v>
      </c>
      <c r="K12" s="2">
        <v>1.5</v>
      </c>
      <c r="L12" s="11">
        <f>J12*K12</f>
        <v>867</v>
      </c>
      <c r="M12" s="2"/>
      <c r="N12" s="2"/>
    </row>
    <row r="13" spans="1:14" x14ac:dyDescent="0.35">
      <c r="A13" s="2"/>
      <c r="B13" s="2"/>
      <c r="C13" s="2"/>
      <c r="D13" s="2"/>
      <c r="E13" s="10" t="s">
        <v>161</v>
      </c>
      <c r="F13" s="2"/>
      <c r="G13" s="2"/>
      <c r="H13" s="2"/>
      <c r="I13" s="2"/>
      <c r="J13" s="2"/>
      <c r="K13" s="2"/>
      <c r="L13" s="7">
        <f>SUM(L12)</f>
        <v>867</v>
      </c>
      <c r="M13" s="1">
        <f>L13</f>
        <v>867</v>
      </c>
      <c r="N13" s="2"/>
    </row>
    <row r="14" spans="1:14" x14ac:dyDescent="0.35">
      <c r="A14" s="3" t="s">
        <v>48</v>
      </c>
      <c r="B14" s="3"/>
      <c r="C14" s="3" t="s">
        <v>49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2" t="s">
        <v>50</v>
      </c>
      <c r="B15" s="2" t="s">
        <v>51</v>
      </c>
      <c r="C15" s="2" t="s">
        <v>52</v>
      </c>
      <c r="D15" s="2" t="s">
        <v>53</v>
      </c>
      <c r="E15" s="4" t="s">
        <v>54</v>
      </c>
      <c r="F15" s="2" t="s">
        <v>55</v>
      </c>
      <c r="G15" s="2">
        <v>130</v>
      </c>
      <c r="H15" s="2">
        <v>6</v>
      </c>
      <c r="I15" s="6">
        <v>1</v>
      </c>
      <c r="J15" s="2">
        <f>(G15*H15)*I15</f>
        <v>780</v>
      </c>
      <c r="K15" s="2">
        <v>1.5</v>
      </c>
      <c r="L15" s="2">
        <f>J15*K15</f>
        <v>1170</v>
      </c>
      <c r="M15" s="2"/>
      <c r="N15" s="2"/>
    </row>
    <row r="16" spans="1:14" ht="26" x14ac:dyDescent="0.35">
      <c r="A16" s="2" t="s">
        <v>50</v>
      </c>
      <c r="B16" s="2" t="s">
        <v>51</v>
      </c>
      <c r="C16" s="2" t="s">
        <v>52</v>
      </c>
      <c r="D16" s="2" t="s">
        <v>56</v>
      </c>
      <c r="E16" s="2" t="s">
        <v>57</v>
      </c>
      <c r="F16" s="2" t="s">
        <v>58</v>
      </c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2" t="s">
        <v>59</v>
      </c>
      <c r="B17" s="2" t="s">
        <v>33</v>
      </c>
      <c r="C17" s="2" t="s">
        <v>34</v>
      </c>
      <c r="D17" s="2" t="s">
        <v>60</v>
      </c>
      <c r="E17" s="4" t="s">
        <v>38</v>
      </c>
      <c r="F17" s="2" t="s">
        <v>61</v>
      </c>
      <c r="G17" s="2">
        <v>87</v>
      </c>
      <c r="H17" s="2">
        <v>6</v>
      </c>
      <c r="I17" s="6">
        <v>1</v>
      </c>
      <c r="J17" s="2">
        <f>(G17*H17)*I17</f>
        <v>522</v>
      </c>
      <c r="K17" s="2">
        <v>1.5</v>
      </c>
      <c r="L17" s="2">
        <f>J17*K17</f>
        <v>783</v>
      </c>
      <c r="M17" s="2"/>
      <c r="N17" s="2"/>
    </row>
    <row r="18" spans="1:14" x14ac:dyDescent="0.35">
      <c r="A18" s="2" t="s">
        <v>62</v>
      </c>
      <c r="B18" s="2" t="s">
        <v>63</v>
      </c>
      <c r="C18" s="2" t="s">
        <v>64</v>
      </c>
      <c r="D18" s="2" t="s">
        <v>65</v>
      </c>
      <c r="E18" s="4" t="s">
        <v>66</v>
      </c>
      <c r="F18" s="2" t="s">
        <v>67</v>
      </c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2" t="s">
        <v>62</v>
      </c>
      <c r="B19" s="2" t="s">
        <v>63</v>
      </c>
      <c r="C19" s="2" t="s">
        <v>64</v>
      </c>
      <c r="D19" s="2" t="s">
        <v>68</v>
      </c>
      <c r="E19" s="2" t="s">
        <v>69</v>
      </c>
      <c r="F19" s="2" t="s">
        <v>28</v>
      </c>
      <c r="G19" s="2">
        <v>2</v>
      </c>
      <c r="H19" s="2">
        <v>45</v>
      </c>
      <c r="I19" s="6">
        <v>1</v>
      </c>
      <c r="J19" s="2">
        <f>(G19*H19)*I19</f>
        <v>90</v>
      </c>
      <c r="K19" s="2">
        <v>1.5</v>
      </c>
      <c r="L19" s="2">
        <f>J19*K19</f>
        <v>135</v>
      </c>
      <c r="M19" s="2"/>
      <c r="N19" s="2"/>
    </row>
    <row r="20" spans="1:14" x14ac:dyDescent="0.35">
      <c r="A20" s="2" t="s">
        <v>70</v>
      </c>
      <c r="B20" s="2" t="s">
        <v>71</v>
      </c>
      <c r="C20" s="2" t="s">
        <v>72</v>
      </c>
      <c r="D20" s="2" t="s">
        <v>73</v>
      </c>
      <c r="E20" s="2" t="s">
        <v>74</v>
      </c>
      <c r="F20" s="2" t="s">
        <v>28</v>
      </c>
      <c r="G20" s="2"/>
      <c r="H20" s="2"/>
      <c r="I20" s="6"/>
      <c r="J20" s="2"/>
      <c r="K20" s="2"/>
      <c r="L20" s="2"/>
      <c r="M20" s="2"/>
      <c r="N20" s="2"/>
    </row>
    <row r="21" spans="1:14" x14ac:dyDescent="0.35">
      <c r="A21" s="2" t="s">
        <v>70</v>
      </c>
      <c r="B21" s="2" t="s">
        <v>71</v>
      </c>
      <c r="C21" s="2" t="s">
        <v>72</v>
      </c>
      <c r="D21" s="2" t="s">
        <v>75</v>
      </c>
      <c r="E21" s="4" t="s">
        <v>76</v>
      </c>
      <c r="F21" s="2" t="s">
        <v>77</v>
      </c>
      <c r="G21" s="2">
        <v>3</v>
      </c>
      <c r="H21" s="2">
        <v>30</v>
      </c>
      <c r="I21" s="6">
        <v>1</v>
      </c>
      <c r="J21" s="2">
        <f>(G21*H21)*I21</f>
        <v>90</v>
      </c>
      <c r="K21" s="2">
        <v>1.5</v>
      </c>
      <c r="L21" s="2">
        <f>J21*K21</f>
        <v>135</v>
      </c>
      <c r="M21" s="2"/>
      <c r="N21" s="2"/>
    </row>
    <row r="22" spans="1:14" ht="39" x14ac:dyDescent="0.35">
      <c r="A22" s="2" t="s">
        <v>78</v>
      </c>
      <c r="B22" s="2" t="s">
        <v>63</v>
      </c>
      <c r="C22" s="2" t="s">
        <v>64</v>
      </c>
      <c r="D22" s="2" t="s">
        <v>79</v>
      </c>
      <c r="E22" s="2" t="s">
        <v>80</v>
      </c>
      <c r="F22" s="2" t="s">
        <v>81</v>
      </c>
      <c r="G22" s="2"/>
      <c r="H22" s="2"/>
      <c r="I22" s="6"/>
      <c r="J22" s="2"/>
      <c r="K22" s="2"/>
      <c r="L22" s="2"/>
      <c r="M22" s="2"/>
      <c r="N22" s="2"/>
    </row>
    <row r="23" spans="1:14" x14ac:dyDescent="0.35">
      <c r="A23" s="2" t="s">
        <v>78</v>
      </c>
      <c r="B23" s="2" t="s">
        <v>63</v>
      </c>
      <c r="C23" s="2" t="s">
        <v>64</v>
      </c>
      <c r="D23" s="2" t="s">
        <v>82</v>
      </c>
      <c r="E23" s="4" t="s">
        <v>66</v>
      </c>
      <c r="F23" s="2" t="s">
        <v>31</v>
      </c>
      <c r="G23" s="2">
        <v>1</v>
      </c>
      <c r="H23" s="2">
        <v>45</v>
      </c>
      <c r="I23" s="6">
        <v>1</v>
      </c>
      <c r="J23" s="2">
        <f>(G23*H23)*I23</f>
        <v>45</v>
      </c>
      <c r="K23" s="2">
        <v>1.5</v>
      </c>
      <c r="L23" s="2">
        <f>J23*K23</f>
        <v>67.5</v>
      </c>
      <c r="M23" s="2"/>
      <c r="N23" s="2"/>
    </row>
    <row r="24" spans="1:14" x14ac:dyDescent="0.35">
      <c r="A24" s="2" t="s">
        <v>78</v>
      </c>
      <c r="B24" s="2" t="s">
        <v>63</v>
      </c>
      <c r="C24" s="2" t="s">
        <v>64</v>
      </c>
      <c r="D24" s="2" t="s">
        <v>83</v>
      </c>
      <c r="E24" s="2" t="s">
        <v>69</v>
      </c>
      <c r="F24" s="2" t="s">
        <v>84</v>
      </c>
      <c r="G24" s="2"/>
      <c r="H24" s="2"/>
      <c r="I24" s="6"/>
      <c r="J24" s="2"/>
      <c r="K24" s="2"/>
      <c r="L24" s="2"/>
      <c r="M24" s="2"/>
      <c r="N24" s="2"/>
    </row>
    <row r="25" spans="1:14" x14ac:dyDescent="0.35">
      <c r="A25" s="2" t="s">
        <v>85</v>
      </c>
      <c r="B25" s="2" t="s">
        <v>86</v>
      </c>
      <c r="C25" s="2" t="s">
        <v>87</v>
      </c>
      <c r="D25" s="2" t="s">
        <v>88</v>
      </c>
      <c r="E25" s="2" t="s">
        <v>89</v>
      </c>
      <c r="F25" s="2" t="s">
        <v>28</v>
      </c>
      <c r="G25" s="2"/>
      <c r="H25" s="2"/>
      <c r="I25" s="6"/>
      <c r="J25" s="2"/>
      <c r="K25" s="2"/>
      <c r="L25" s="2"/>
      <c r="M25" s="2"/>
      <c r="N25" s="2"/>
    </row>
    <row r="26" spans="1:14" x14ac:dyDescent="0.35">
      <c r="A26" s="2" t="s">
        <v>85</v>
      </c>
      <c r="B26" s="2" t="s">
        <v>86</v>
      </c>
      <c r="C26" s="2" t="s">
        <v>87</v>
      </c>
      <c r="D26" s="2" t="s">
        <v>90</v>
      </c>
      <c r="E26" s="4" t="s">
        <v>91</v>
      </c>
      <c r="F26" s="2" t="s">
        <v>31</v>
      </c>
      <c r="G26" s="2">
        <v>1</v>
      </c>
      <c r="H26" s="2">
        <v>60</v>
      </c>
      <c r="I26" s="6">
        <v>1</v>
      </c>
      <c r="J26" s="2">
        <f>(G26*H26)*I26</f>
        <v>60</v>
      </c>
      <c r="K26" s="2">
        <v>1.5</v>
      </c>
      <c r="L26" s="11">
        <f>J26*K26</f>
        <v>90</v>
      </c>
      <c r="M26" s="2"/>
      <c r="N26" s="2"/>
    </row>
    <row r="27" spans="1:14" x14ac:dyDescent="0.35">
      <c r="A27" s="2"/>
      <c r="B27" s="2"/>
      <c r="C27" s="2"/>
      <c r="D27" s="2"/>
      <c r="E27" s="12" t="s">
        <v>162</v>
      </c>
      <c r="F27" s="2"/>
      <c r="G27" s="2"/>
      <c r="H27" s="2"/>
      <c r="I27" s="6"/>
      <c r="J27" s="2"/>
      <c r="K27" s="2"/>
      <c r="L27" s="1">
        <f>SUM(L15:L26)</f>
        <v>2380.5</v>
      </c>
      <c r="M27" s="1">
        <f>L27</f>
        <v>2380.5</v>
      </c>
      <c r="N27" s="2"/>
    </row>
    <row r="28" spans="1:14" x14ac:dyDescent="0.35">
      <c r="A28" s="3" t="s">
        <v>92</v>
      </c>
      <c r="B28" s="3"/>
      <c r="C28" s="3" t="s">
        <v>93</v>
      </c>
      <c r="D28" s="2"/>
      <c r="E28" s="2"/>
      <c r="F28" s="2"/>
      <c r="G28" s="2"/>
      <c r="H28" s="2"/>
      <c r="I28" s="6"/>
      <c r="J28" s="2"/>
      <c r="K28" s="2"/>
      <c r="L28" s="2"/>
      <c r="M28" s="2"/>
      <c r="N28" s="2"/>
    </row>
    <row r="29" spans="1:14" x14ac:dyDescent="0.35">
      <c r="A29" s="2" t="s">
        <v>94</v>
      </c>
      <c r="B29" s="2" t="s">
        <v>95</v>
      </c>
      <c r="C29" s="2" t="s">
        <v>96</v>
      </c>
      <c r="D29" s="2" t="s">
        <v>97</v>
      </c>
      <c r="E29" s="4" t="s">
        <v>98</v>
      </c>
      <c r="F29" s="2" t="s">
        <v>99</v>
      </c>
      <c r="G29" s="2">
        <v>19</v>
      </c>
      <c r="H29" s="2">
        <v>61</v>
      </c>
      <c r="I29" s="6">
        <v>1</v>
      </c>
      <c r="J29" s="2">
        <f>(G29*H29)*I29</f>
        <v>1159</v>
      </c>
      <c r="K29" s="2">
        <v>1.5</v>
      </c>
      <c r="L29" s="2">
        <f>J29*K29</f>
        <v>1738.5</v>
      </c>
      <c r="M29" s="2"/>
      <c r="N29" s="2"/>
    </row>
    <row r="30" spans="1:14" x14ac:dyDescent="0.35">
      <c r="A30" s="2" t="s">
        <v>94</v>
      </c>
      <c r="B30" s="2" t="s">
        <v>95</v>
      </c>
      <c r="C30" s="2" t="s">
        <v>96</v>
      </c>
      <c r="D30" s="2" t="s">
        <v>100</v>
      </c>
      <c r="E30" s="2" t="s">
        <v>101</v>
      </c>
      <c r="F30" s="2" t="s">
        <v>28</v>
      </c>
      <c r="G30" s="2"/>
      <c r="H30" s="2"/>
      <c r="I30" s="6"/>
      <c r="J30" s="2"/>
      <c r="K30" s="2"/>
      <c r="L30" s="2"/>
      <c r="M30" s="2"/>
      <c r="N30" s="2"/>
    </row>
    <row r="31" spans="1:14" x14ac:dyDescent="0.35">
      <c r="A31" s="2" t="s">
        <v>102</v>
      </c>
      <c r="B31" s="2" t="s">
        <v>103</v>
      </c>
      <c r="C31" s="2" t="s">
        <v>104</v>
      </c>
      <c r="D31" s="2" t="s">
        <v>105</v>
      </c>
      <c r="E31" s="4" t="s">
        <v>106</v>
      </c>
      <c r="F31" s="2" t="s">
        <v>107</v>
      </c>
      <c r="G31" s="2">
        <v>14</v>
      </c>
      <c r="H31" s="2">
        <v>15</v>
      </c>
      <c r="I31" s="6">
        <v>1</v>
      </c>
      <c r="J31" s="2">
        <f>(G31*H31)*I31</f>
        <v>210</v>
      </c>
      <c r="K31" s="2">
        <v>1.5</v>
      </c>
      <c r="L31" s="2">
        <f>J31*K31</f>
        <v>315</v>
      </c>
      <c r="M31" s="2"/>
      <c r="N31" s="2"/>
    </row>
    <row r="32" spans="1:14" x14ac:dyDescent="0.35">
      <c r="A32" s="2" t="s">
        <v>102</v>
      </c>
      <c r="B32" s="2" t="s">
        <v>103</v>
      </c>
      <c r="C32" s="2" t="s">
        <v>104</v>
      </c>
      <c r="D32" s="2" t="s">
        <v>108</v>
      </c>
      <c r="E32" s="2" t="s">
        <v>109</v>
      </c>
      <c r="F32" s="2" t="s">
        <v>28</v>
      </c>
      <c r="G32" s="2"/>
      <c r="H32" s="2"/>
      <c r="I32" s="2"/>
      <c r="J32" s="2"/>
      <c r="K32" s="2"/>
      <c r="L32" s="2"/>
      <c r="M32" s="2"/>
      <c r="N32" s="2"/>
    </row>
    <row r="33" spans="1:14" x14ac:dyDescent="0.35">
      <c r="A33" s="2" t="s">
        <v>110</v>
      </c>
      <c r="B33" s="2" t="s">
        <v>111</v>
      </c>
      <c r="C33" s="2" t="s">
        <v>112</v>
      </c>
      <c r="D33" s="2" t="s">
        <v>113</v>
      </c>
      <c r="E33" s="2" t="s">
        <v>114</v>
      </c>
      <c r="F33" s="2" t="s">
        <v>28</v>
      </c>
      <c r="G33" s="2"/>
      <c r="H33" s="2"/>
      <c r="I33" s="2"/>
      <c r="J33" s="2"/>
      <c r="K33" s="2"/>
      <c r="L33" s="2"/>
      <c r="M33" s="2"/>
      <c r="N33" s="2"/>
    </row>
    <row r="34" spans="1:14" x14ac:dyDescent="0.35">
      <c r="A34" s="2" t="s">
        <v>110</v>
      </c>
      <c r="B34" s="2" t="s">
        <v>111</v>
      </c>
      <c r="C34" s="2" t="s">
        <v>112</v>
      </c>
      <c r="D34" s="2" t="s">
        <v>115</v>
      </c>
      <c r="E34" s="4" t="s">
        <v>116</v>
      </c>
      <c r="F34" s="2" t="s">
        <v>31</v>
      </c>
      <c r="G34" s="2">
        <v>1</v>
      </c>
      <c r="H34" s="2">
        <v>6</v>
      </c>
      <c r="I34" s="6">
        <v>1</v>
      </c>
      <c r="J34" s="2">
        <f>(G34*H34)*I34</f>
        <v>6</v>
      </c>
      <c r="K34" s="2">
        <v>1.5</v>
      </c>
      <c r="L34" s="2">
        <f>J34*K34</f>
        <v>9</v>
      </c>
      <c r="M34" s="2"/>
      <c r="N34" s="2"/>
    </row>
    <row r="35" spans="1:14" ht="39" x14ac:dyDescent="0.35">
      <c r="A35" s="2" t="s">
        <v>110</v>
      </c>
      <c r="B35" s="2" t="s">
        <v>111</v>
      </c>
      <c r="C35" s="2" t="s">
        <v>112</v>
      </c>
      <c r="D35" s="2" t="s">
        <v>117</v>
      </c>
      <c r="E35" s="2" t="s">
        <v>118</v>
      </c>
      <c r="F35" s="2" t="s">
        <v>119</v>
      </c>
      <c r="G35" s="2"/>
      <c r="H35" s="2"/>
      <c r="I35" s="2"/>
      <c r="J35" s="2"/>
      <c r="K35" s="2"/>
      <c r="L35" s="2"/>
      <c r="M35" s="2"/>
      <c r="N35" s="2"/>
    </row>
    <row r="36" spans="1:14" x14ac:dyDescent="0.35">
      <c r="A36" s="2" t="s">
        <v>120</v>
      </c>
      <c r="B36" s="2" t="s">
        <v>121</v>
      </c>
      <c r="C36" s="2" t="s">
        <v>122</v>
      </c>
      <c r="D36" s="2" t="s">
        <v>123</v>
      </c>
      <c r="E36" s="2" t="s">
        <v>124</v>
      </c>
      <c r="F36" s="2" t="s">
        <v>28</v>
      </c>
      <c r="G36" s="2"/>
      <c r="H36" s="2"/>
      <c r="I36" s="2"/>
      <c r="J36" s="2"/>
      <c r="K36" s="2"/>
      <c r="L36" s="2"/>
      <c r="M36" s="2"/>
      <c r="N36" s="2"/>
    </row>
    <row r="37" spans="1:14" x14ac:dyDescent="0.35">
      <c r="A37" s="2" t="s">
        <v>120</v>
      </c>
      <c r="B37" s="2" t="s">
        <v>121</v>
      </c>
      <c r="C37" s="2" t="s">
        <v>122</v>
      </c>
      <c r="D37" s="2" t="s">
        <v>125</v>
      </c>
      <c r="E37" s="4" t="s">
        <v>126</v>
      </c>
      <c r="F37" s="2" t="s">
        <v>31</v>
      </c>
      <c r="G37" s="2">
        <v>1</v>
      </c>
      <c r="H37" s="2">
        <v>140</v>
      </c>
      <c r="I37" s="6">
        <v>1</v>
      </c>
      <c r="J37" s="2">
        <f>(G37*H37)*I37</f>
        <v>140</v>
      </c>
      <c r="K37" s="2">
        <v>1.5</v>
      </c>
      <c r="L37" s="2">
        <f>J37*K37</f>
        <v>210</v>
      </c>
      <c r="M37" s="2"/>
      <c r="N37" s="2"/>
    </row>
    <row r="38" spans="1:14" x14ac:dyDescent="0.35">
      <c r="A38" s="2" t="s">
        <v>120</v>
      </c>
      <c r="B38" s="2" t="s">
        <v>121</v>
      </c>
      <c r="C38" s="2" t="s">
        <v>122</v>
      </c>
      <c r="D38" s="2" t="s">
        <v>127</v>
      </c>
      <c r="E38" s="5" t="s">
        <v>128</v>
      </c>
      <c r="F38" s="2" t="s">
        <v>129</v>
      </c>
      <c r="G38" s="2"/>
      <c r="H38" s="2"/>
      <c r="I38" s="2"/>
      <c r="J38" s="2"/>
      <c r="K38" s="2"/>
      <c r="L38" s="2"/>
      <c r="M38" s="2"/>
      <c r="N38" s="2"/>
    </row>
    <row r="39" spans="1:14" ht="260" x14ac:dyDescent="0.35">
      <c r="A39" s="2" t="s">
        <v>120</v>
      </c>
      <c r="B39" s="2" t="s">
        <v>121</v>
      </c>
      <c r="C39" s="2" t="s">
        <v>122</v>
      </c>
      <c r="D39" s="2" t="s">
        <v>130</v>
      </c>
      <c r="E39" s="2" t="s">
        <v>131</v>
      </c>
      <c r="F39" s="2" t="s">
        <v>132</v>
      </c>
      <c r="G39" s="2"/>
      <c r="H39" s="2"/>
      <c r="I39" s="2"/>
      <c r="J39" s="2"/>
      <c r="K39" s="2"/>
      <c r="L39" s="2"/>
      <c r="M39" s="2"/>
      <c r="N39" s="2"/>
    </row>
    <row r="40" spans="1:14" x14ac:dyDescent="0.35">
      <c r="A40" s="2" t="s">
        <v>133</v>
      </c>
      <c r="B40" s="2" t="s">
        <v>51</v>
      </c>
      <c r="C40" s="2" t="s">
        <v>52</v>
      </c>
      <c r="D40" s="2" t="s">
        <v>134</v>
      </c>
      <c r="E40" s="4" t="s">
        <v>54</v>
      </c>
      <c r="F40" s="2" t="s">
        <v>135</v>
      </c>
      <c r="G40" s="2">
        <v>179</v>
      </c>
      <c r="H40" s="2">
        <v>6</v>
      </c>
      <c r="I40" s="6">
        <v>1</v>
      </c>
      <c r="J40" s="2">
        <f>(G40*H40)*I40</f>
        <v>1074</v>
      </c>
      <c r="K40" s="2">
        <v>1.5</v>
      </c>
      <c r="L40" s="2">
        <f>J40*K40</f>
        <v>1611</v>
      </c>
      <c r="M40" s="2"/>
      <c r="N40" s="2"/>
    </row>
    <row r="41" spans="1:14" ht="26" x14ac:dyDescent="0.35">
      <c r="A41" s="2" t="s">
        <v>133</v>
      </c>
      <c r="B41" s="2" t="s">
        <v>51</v>
      </c>
      <c r="C41" s="2" t="s">
        <v>52</v>
      </c>
      <c r="D41" s="2" t="s">
        <v>56</v>
      </c>
      <c r="E41" s="2" t="s">
        <v>57</v>
      </c>
      <c r="F41" s="2" t="s">
        <v>58</v>
      </c>
      <c r="G41" s="2"/>
      <c r="H41" s="2"/>
      <c r="I41" s="2"/>
      <c r="J41" s="2"/>
      <c r="K41" s="2"/>
      <c r="L41" s="2"/>
      <c r="M41" s="2"/>
      <c r="N41" s="2"/>
    </row>
    <row r="42" spans="1:14" x14ac:dyDescent="0.35">
      <c r="A42" s="2" t="s">
        <v>136</v>
      </c>
      <c r="B42" s="2" t="s">
        <v>33</v>
      </c>
      <c r="C42" s="2" t="s">
        <v>34</v>
      </c>
      <c r="D42" s="2" t="s">
        <v>137</v>
      </c>
      <c r="E42" s="4" t="s">
        <v>38</v>
      </c>
      <c r="F42" s="2" t="s">
        <v>22</v>
      </c>
      <c r="G42" s="2">
        <v>120</v>
      </c>
      <c r="H42" s="2">
        <v>6</v>
      </c>
      <c r="I42" s="6">
        <v>1</v>
      </c>
      <c r="J42" s="2">
        <f>(G42*H42)*I42</f>
        <v>720</v>
      </c>
      <c r="K42" s="2">
        <v>1.5</v>
      </c>
      <c r="L42" s="2">
        <f>J42*K42</f>
        <v>1080</v>
      </c>
      <c r="M42" s="2"/>
      <c r="N42" s="2"/>
    </row>
    <row r="43" spans="1:14" x14ac:dyDescent="0.35">
      <c r="A43" s="2" t="s">
        <v>138</v>
      </c>
      <c r="B43" s="2"/>
      <c r="C43" s="2" t="s">
        <v>139</v>
      </c>
      <c r="D43" s="2" t="s">
        <v>140</v>
      </c>
      <c r="E43" s="5" t="s">
        <v>141</v>
      </c>
      <c r="F43" s="2" t="s">
        <v>142</v>
      </c>
      <c r="G43" s="2">
        <v>1</v>
      </c>
      <c r="H43" s="2">
        <v>100</v>
      </c>
      <c r="I43" s="6">
        <v>1</v>
      </c>
      <c r="J43" s="2">
        <f>(G43*H43)*I43</f>
        <v>100</v>
      </c>
      <c r="K43" s="2">
        <v>1.5</v>
      </c>
      <c r="L43" s="2">
        <f>J43*K43</f>
        <v>150</v>
      </c>
      <c r="M43" s="2"/>
      <c r="N43" s="2"/>
    </row>
    <row r="44" spans="1:14" x14ac:dyDescent="0.35">
      <c r="A44" s="2" t="s">
        <v>143</v>
      </c>
      <c r="B44" s="2" t="s">
        <v>144</v>
      </c>
      <c r="C44" s="2" t="s">
        <v>145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5">
      <c r="A45" s="2" t="s">
        <v>146</v>
      </c>
      <c r="B45" s="2" t="s">
        <v>147</v>
      </c>
      <c r="C45" s="2" t="s">
        <v>148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35">
      <c r="A46" s="2" t="s">
        <v>149</v>
      </c>
      <c r="B46" s="2" t="s">
        <v>150</v>
      </c>
      <c r="C46" s="2" t="s">
        <v>151</v>
      </c>
      <c r="D46" s="2"/>
      <c r="E46" s="2"/>
      <c r="F46" s="2"/>
      <c r="G46" s="2"/>
      <c r="H46" s="2"/>
      <c r="I46" s="2"/>
      <c r="J46" s="2"/>
      <c r="K46" s="2"/>
      <c r="L46" s="11"/>
      <c r="M46" s="2"/>
      <c r="N46" s="2"/>
    </row>
    <row r="47" spans="1:14" x14ac:dyDescent="0.35">
      <c r="A47" s="2"/>
      <c r="B47" s="2"/>
      <c r="C47" s="2"/>
      <c r="D47" s="2"/>
      <c r="E47" s="1" t="s">
        <v>163</v>
      </c>
      <c r="F47" s="2"/>
      <c r="G47" s="2"/>
      <c r="H47" s="2"/>
      <c r="I47" s="2"/>
      <c r="J47" s="2"/>
      <c r="K47" s="2"/>
      <c r="L47" s="1">
        <f>SUM(L29:L46)</f>
        <v>5113.5</v>
      </c>
      <c r="M47" s="14">
        <f>L47</f>
        <v>5113.5</v>
      </c>
      <c r="N47" s="2"/>
    </row>
    <row r="48" spans="1:14" x14ac:dyDescent="0.3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1"/>
      <c r="M48" s="17"/>
      <c r="N48" s="2"/>
    </row>
    <row r="49" spans="1:14" x14ac:dyDescent="0.35">
      <c r="A49" s="2"/>
      <c r="B49" s="2"/>
      <c r="C49" s="2"/>
      <c r="D49" s="2"/>
      <c r="E49" s="1" t="s">
        <v>164</v>
      </c>
      <c r="F49" s="2"/>
      <c r="G49" s="2"/>
      <c r="H49" s="2"/>
      <c r="I49" s="2"/>
      <c r="J49" s="2"/>
      <c r="K49" s="2"/>
      <c r="L49" s="2"/>
      <c r="M49" s="13">
        <f>SUM(M10:M47)</f>
        <v>9839.2199999999993</v>
      </c>
      <c r="N49" s="2"/>
    </row>
    <row r="50" spans="1:14" x14ac:dyDescent="0.35">
      <c r="A50" s="18"/>
      <c r="B50" s="2"/>
      <c r="C50" s="2"/>
      <c r="D50" s="2"/>
      <c r="E50" s="2" t="s">
        <v>167</v>
      </c>
      <c r="F50" s="2" t="s">
        <v>168</v>
      </c>
      <c r="G50" s="2">
        <v>6</v>
      </c>
      <c r="H50" s="2">
        <v>6</v>
      </c>
      <c r="I50" s="2">
        <v>1</v>
      </c>
      <c r="J50" s="2">
        <f>(G50*H50)*I50</f>
        <v>36</v>
      </c>
      <c r="K50" s="2">
        <v>1.5</v>
      </c>
      <c r="L50" s="2">
        <f>J50*K50</f>
        <v>54</v>
      </c>
      <c r="M50" s="2"/>
      <c r="N50" s="2"/>
    </row>
    <row r="51" spans="1:14" x14ac:dyDescent="0.35">
      <c r="A51" s="2"/>
      <c r="B51" s="2"/>
      <c r="C51" s="2"/>
      <c r="D51" s="2"/>
      <c r="E51" s="2"/>
      <c r="F51" s="2" t="s">
        <v>169</v>
      </c>
      <c r="G51" s="2">
        <v>1</v>
      </c>
      <c r="H51" s="2">
        <v>60</v>
      </c>
      <c r="I51" s="2">
        <v>1</v>
      </c>
      <c r="J51" s="2">
        <f>(G51*H51)*I51</f>
        <v>60</v>
      </c>
      <c r="K51" s="2">
        <v>1.5</v>
      </c>
      <c r="L51" s="11">
        <f>J51*K51</f>
        <v>90</v>
      </c>
      <c r="M51" s="2"/>
      <c r="N51" s="2"/>
    </row>
    <row r="52" spans="1:1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f>SUM(L50:L51)</f>
        <v>144</v>
      </c>
      <c r="M52" s="2">
        <v>144</v>
      </c>
      <c r="N52" s="2"/>
    </row>
    <row r="53" spans="1:14" ht="15" thickBo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" thickBot="1" x14ac:dyDescent="0.4">
      <c r="E54" s="19" t="s">
        <v>170</v>
      </c>
      <c r="F54" s="20"/>
      <c r="G54" s="20"/>
      <c r="H54" s="20"/>
      <c r="I54" s="20"/>
      <c r="J54" s="20"/>
      <c r="K54" s="20"/>
      <c r="L54" s="20"/>
      <c r="M54" s="21">
        <f>M52+M49</f>
        <v>9983.2199999999993</v>
      </c>
      <c r="N54" t="s">
        <v>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topLeftCell="A14" workbookViewId="0"/>
  </sheetViews>
  <sheetFormatPr defaultColWidth="8.81640625" defaultRowHeight="14.5" x14ac:dyDescent="0.35"/>
  <cols>
    <col min="1" max="1" width="8.81640625" customWidth="1"/>
    <col min="2" max="2" width="38.36328125" customWidth="1"/>
    <col min="3" max="3" width="64.453125" customWidth="1"/>
    <col min="4" max="5" width="10.36328125" customWidth="1"/>
  </cols>
  <sheetData>
    <row r="1" spans="1:5" x14ac:dyDescent="0.35">
      <c r="A1" s="1" t="s">
        <v>152</v>
      </c>
      <c r="B1" s="1" t="s">
        <v>153</v>
      </c>
      <c r="C1" s="1" t="s">
        <v>154</v>
      </c>
      <c r="D1" s="1" t="s">
        <v>155</v>
      </c>
      <c r="E1" s="1" t="s">
        <v>156</v>
      </c>
    </row>
    <row r="2" spans="1:5" ht="26" x14ac:dyDescent="0.35">
      <c r="A2" s="2" t="s">
        <v>11</v>
      </c>
      <c r="B2" s="2" t="s">
        <v>12</v>
      </c>
      <c r="C2" s="2" t="s">
        <v>13</v>
      </c>
      <c r="D2" s="2"/>
      <c r="E2" s="2"/>
    </row>
    <row r="3" spans="1:5" ht="26" x14ac:dyDescent="0.35">
      <c r="A3" s="2" t="s">
        <v>17</v>
      </c>
      <c r="B3" s="2" t="s">
        <v>18</v>
      </c>
      <c r="C3" s="2" t="s">
        <v>19</v>
      </c>
      <c r="D3" s="2"/>
      <c r="E3" s="2"/>
    </row>
    <row r="4" spans="1:5" ht="26" x14ac:dyDescent="0.35">
      <c r="A4" s="2" t="s">
        <v>90</v>
      </c>
      <c r="B4" s="2" t="s">
        <v>91</v>
      </c>
      <c r="C4" s="2" t="s">
        <v>31</v>
      </c>
      <c r="D4" s="2"/>
      <c r="E4" s="2"/>
    </row>
    <row r="5" spans="1:5" ht="26" x14ac:dyDescent="0.35">
      <c r="A5" s="2" t="s">
        <v>88</v>
      </c>
      <c r="B5" s="2" t="s">
        <v>89</v>
      </c>
      <c r="C5" s="2" t="s">
        <v>28</v>
      </c>
      <c r="D5" s="2"/>
      <c r="E5" s="2"/>
    </row>
    <row r="6" spans="1:5" ht="26" x14ac:dyDescent="0.35">
      <c r="A6" s="2" t="s">
        <v>140</v>
      </c>
      <c r="B6" s="2" t="s">
        <v>141</v>
      </c>
      <c r="C6" s="2" t="s">
        <v>142</v>
      </c>
      <c r="D6" s="2"/>
      <c r="E6" s="2"/>
    </row>
    <row r="7" spans="1:5" ht="26" x14ac:dyDescent="0.35">
      <c r="A7" s="2" t="s">
        <v>20</v>
      </c>
      <c r="B7" s="2" t="s">
        <v>21</v>
      </c>
      <c r="C7" s="2" t="s">
        <v>22</v>
      </c>
      <c r="D7" s="2"/>
      <c r="E7" s="2"/>
    </row>
    <row r="8" spans="1:5" ht="26" x14ac:dyDescent="0.35">
      <c r="A8" s="2" t="s">
        <v>60</v>
      </c>
      <c r="B8" s="2" t="s">
        <v>38</v>
      </c>
      <c r="C8" s="2" t="s">
        <v>61</v>
      </c>
      <c r="D8" s="2"/>
      <c r="E8" s="2"/>
    </row>
    <row r="9" spans="1:5" ht="26" x14ac:dyDescent="0.35">
      <c r="A9" s="2" t="s">
        <v>53</v>
      </c>
      <c r="B9" s="2" t="s">
        <v>54</v>
      </c>
      <c r="C9" s="2" t="s">
        <v>55</v>
      </c>
      <c r="D9" s="2"/>
      <c r="E9" s="2"/>
    </row>
    <row r="10" spans="1:5" ht="26" x14ac:dyDescent="0.35">
      <c r="A10" s="2" t="s">
        <v>56</v>
      </c>
      <c r="B10" s="2" t="s">
        <v>57</v>
      </c>
      <c r="C10" s="2" t="s">
        <v>58</v>
      </c>
      <c r="D10" s="2"/>
      <c r="E10" s="2"/>
    </row>
    <row r="11" spans="1:5" ht="26" x14ac:dyDescent="0.35">
      <c r="A11" s="2" t="s">
        <v>113</v>
      </c>
      <c r="B11" s="2" t="s">
        <v>114</v>
      </c>
      <c r="C11" s="2" t="s">
        <v>28</v>
      </c>
      <c r="D11" s="2"/>
      <c r="E11" s="2"/>
    </row>
    <row r="12" spans="1:5" ht="26" x14ac:dyDescent="0.35">
      <c r="A12" s="2" t="s">
        <v>117</v>
      </c>
      <c r="B12" s="2" t="s">
        <v>118</v>
      </c>
      <c r="C12" s="2" t="s">
        <v>119</v>
      </c>
      <c r="D12" s="2"/>
      <c r="E12" s="2"/>
    </row>
    <row r="13" spans="1:5" ht="26" x14ac:dyDescent="0.35">
      <c r="A13" s="2" t="s">
        <v>115</v>
      </c>
      <c r="B13" s="2" t="s">
        <v>116</v>
      </c>
      <c r="C13" s="2" t="s">
        <v>31</v>
      </c>
      <c r="D13" s="2"/>
      <c r="E13" s="2"/>
    </row>
    <row r="14" spans="1:5" ht="26" x14ac:dyDescent="0.35">
      <c r="A14" s="2" t="s">
        <v>45</v>
      </c>
      <c r="B14" s="2" t="s">
        <v>46</v>
      </c>
      <c r="C14" s="2" t="s">
        <v>47</v>
      </c>
      <c r="D14" s="2"/>
      <c r="E14" s="2"/>
    </row>
    <row r="15" spans="1:5" ht="26" x14ac:dyDescent="0.35">
      <c r="A15" s="2" t="s">
        <v>37</v>
      </c>
      <c r="B15" s="2" t="s">
        <v>38</v>
      </c>
      <c r="C15" s="2" t="s">
        <v>39</v>
      </c>
      <c r="D15" s="2"/>
      <c r="E15" s="2"/>
    </row>
    <row r="16" spans="1:5" ht="26" x14ac:dyDescent="0.35">
      <c r="A16" s="2" t="s">
        <v>29</v>
      </c>
      <c r="B16" s="2" t="s">
        <v>30</v>
      </c>
      <c r="C16" s="2" t="s">
        <v>31</v>
      </c>
      <c r="D16" s="2"/>
      <c r="E16" s="2"/>
    </row>
    <row r="17" spans="1:5" ht="26" x14ac:dyDescent="0.35">
      <c r="A17" s="2" t="s">
        <v>134</v>
      </c>
      <c r="B17" s="2" t="s">
        <v>54</v>
      </c>
      <c r="C17" s="2" t="s">
        <v>135</v>
      </c>
      <c r="D17" s="2"/>
      <c r="E17" s="2"/>
    </row>
    <row r="18" spans="1:5" ht="26" x14ac:dyDescent="0.35">
      <c r="A18" s="2" t="s">
        <v>137</v>
      </c>
      <c r="B18" s="2" t="s">
        <v>38</v>
      </c>
      <c r="C18" s="2" t="s">
        <v>22</v>
      </c>
      <c r="D18" s="2"/>
      <c r="E18" s="2"/>
    </row>
    <row r="19" spans="1:5" ht="26" x14ac:dyDescent="0.35">
      <c r="A19" s="2" t="s">
        <v>35</v>
      </c>
      <c r="B19" s="2" t="s">
        <v>36</v>
      </c>
      <c r="C19" s="2" t="s">
        <v>28</v>
      </c>
      <c r="D19" s="2"/>
      <c r="E19" s="2"/>
    </row>
    <row r="20" spans="1:5" ht="26" x14ac:dyDescent="0.35">
      <c r="A20" s="2" t="s">
        <v>26</v>
      </c>
      <c r="B20" s="2" t="s">
        <v>27</v>
      </c>
      <c r="C20" s="2" t="s">
        <v>28</v>
      </c>
      <c r="D20" s="2"/>
      <c r="E20" s="2"/>
    </row>
    <row r="21" spans="1:5" ht="26" x14ac:dyDescent="0.35">
      <c r="A21" s="2" t="s">
        <v>100</v>
      </c>
      <c r="B21" s="2" t="s">
        <v>101</v>
      </c>
      <c r="C21" s="2" t="s">
        <v>28</v>
      </c>
      <c r="D21" s="2"/>
      <c r="E21" s="2"/>
    </row>
    <row r="22" spans="1:5" ht="26" x14ac:dyDescent="0.35">
      <c r="A22" s="2" t="s">
        <v>97</v>
      </c>
      <c r="B22" s="2" t="s">
        <v>98</v>
      </c>
      <c r="C22" s="2" t="s">
        <v>99</v>
      </c>
      <c r="D22" s="2"/>
      <c r="E22" s="2"/>
    </row>
    <row r="23" spans="1:5" ht="26" x14ac:dyDescent="0.35">
      <c r="A23" s="2" t="s">
        <v>108</v>
      </c>
      <c r="B23" s="2" t="s">
        <v>109</v>
      </c>
      <c r="C23" s="2" t="s">
        <v>28</v>
      </c>
      <c r="D23" s="2"/>
      <c r="E23" s="2"/>
    </row>
    <row r="24" spans="1:5" ht="26" x14ac:dyDescent="0.35">
      <c r="A24" s="2" t="s">
        <v>105</v>
      </c>
      <c r="B24" s="2" t="s">
        <v>106</v>
      </c>
      <c r="C24" s="2" t="s">
        <v>107</v>
      </c>
      <c r="D24" s="2"/>
      <c r="E24" s="2"/>
    </row>
    <row r="25" spans="1:5" ht="26" x14ac:dyDescent="0.35">
      <c r="A25" s="2" t="s">
        <v>123</v>
      </c>
      <c r="B25" s="2" t="s">
        <v>124</v>
      </c>
      <c r="C25" s="2" t="s">
        <v>28</v>
      </c>
      <c r="D25" s="2"/>
      <c r="E25" s="2"/>
    </row>
    <row r="26" spans="1:5" ht="26" x14ac:dyDescent="0.35">
      <c r="A26" s="2" t="s">
        <v>125</v>
      </c>
      <c r="B26" s="2" t="s">
        <v>126</v>
      </c>
      <c r="C26" s="2" t="s">
        <v>31</v>
      </c>
      <c r="D26" s="2"/>
      <c r="E26" s="2"/>
    </row>
    <row r="27" spans="1:5" ht="26" x14ac:dyDescent="0.35">
      <c r="A27" s="2" t="s">
        <v>127</v>
      </c>
      <c r="B27" s="2" t="s">
        <v>128</v>
      </c>
      <c r="C27" s="2" t="s">
        <v>129</v>
      </c>
      <c r="D27" s="2"/>
      <c r="E27" s="2"/>
    </row>
    <row r="28" spans="1:5" ht="195" x14ac:dyDescent="0.35">
      <c r="A28" s="2" t="s">
        <v>130</v>
      </c>
      <c r="B28" s="2" t="s">
        <v>131</v>
      </c>
      <c r="C28" s="2" t="s">
        <v>132</v>
      </c>
      <c r="D28" s="2"/>
      <c r="E28" s="2"/>
    </row>
    <row r="29" spans="1:5" ht="26" x14ac:dyDescent="0.35">
      <c r="A29" s="2" t="s">
        <v>65</v>
      </c>
      <c r="B29" s="2" t="s">
        <v>66</v>
      </c>
      <c r="C29" s="2" t="s">
        <v>67</v>
      </c>
      <c r="D29" s="2"/>
      <c r="E29" s="2"/>
    </row>
    <row r="30" spans="1:5" ht="26" x14ac:dyDescent="0.35">
      <c r="A30" s="2" t="s">
        <v>68</v>
      </c>
      <c r="B30" s="2" t="s">
        <v>69</v>
      </c>
      <c r="C30" s="2" t="s">
        <v>28</v>
      </c>
      <c r="D30" s="2"/>
      <c r="E30" s="2"/>
    </row>
    <row r="31" spans="1:5" ht="26" x14ac:dyDescent="0.35">
      <c r="A31" s="2" t="s">
        <v>73</v>
      </c>
      <c r="B31" s="2" t="s">
        <v>74</v>
      </c>
      <c r="C31" s="2" t="s">
        <v>28</v>
      </c>
      <c r="D31" s="2"/>
      <c r="E31" s="2"/>
    </row>
    <row r="32" spans="1:5" ht="26" x14ac:dyDescent="0.35">
      <c r="A32" s="2" t="s">
        <v>75</v>
      </c>
      <c r="B32" s="2" t="s">
        <v>76</v>
      </c>
      <c r="C32" s="2" t="s">
        <v>77</v>
      </c>
      <c r="D32" s="2"/>
      <c r="E32" s="2"/>
    </row>
    <row r="33" spans="1:5" ht="26" x14ac:dyDescent="0.35">
      <c r="A33" s="2" t="s">
        <v>83</v>
      </c>
      <c r="B33" s="2" t="s">
        <v>69</v>
      </c>
      <c r="C33" s="2" t="s">
        <v>84</v>
      </c>
      <c r="D33" s="2"/>
      <c r="E33" s="2"/>
    </row>
    <row r="34" spans="1:5" ht="26" x14ac:dyDescent="0.35">
      <c r="A34" s="2" t="s">
        <v>82</v>
      </c>
      <c r="B34" s="2" t="s">
        <v>66</v>
      </c>
      <c r="C34" s="2" t="s">
        <v>31</v>
      </c>
      <c r="D34" s="2"/>
      <c r="E34" s="2"/>
    </row>
    <row r="35" spans="1:5" ht="26" x14ac:dyDescent="0.35">
      <c r="A35" s="2" t="s">
        <v>79</v>
      </c>
      <c r="B35" s="2" t="s">
        <v>80</v>
      </c>
      <c r="C35" s="2" t="s">
        <v>81</v>
      </c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Fysieke objecten</vt:lpstr>
      <vt:lpstr>Eisen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Togt, Bas van der</cp:lastModifiedBy>
  <dcterms:created xsi:type="dcterms:W3CDTF">2025-10-01T13:16:19Z</dcterms:created>
  <dcterms:modified xsi:type="dcterms:W3CDTF">2026-01-12T13:26:55Z</dcterms:modified>
</cp:coreProperties>
</file>