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defaultThemeVersion="124226"/>
  <mc:AlternateContent xmlns:mc="http://schemas.openxmlformats.org/markup-compatibility/2006">
    <mc:Choice Requires="x15">
      <x15ac:absPath xmlns:x15ac="http://schemas.microsoft.com/office/spreadsheetml/2010/11/ac" url="https://linqiot.sharepoint.com/sites/Linqiot/Gedeelde  documenten/Klanten/Gemeente MiddenGroningen/Projecten/Aanbesteding hoofdpost/Aanbestedingsdocumenten/"/>
    </mc:Choice>
  </mc:AlternateContent>
  <xr:revisionPtr revIDLastSave="22" documentId="8_{87AF54C9-2879-41CC-B071-15D7A185315D}" xr6:coauthVersionLast="47" xr6:coauthVersionMax="47" xr10:uidLastSave="{A70FF80E-8E22-450E-85AA-167694996D2A}"/>
  <bookViews>
    <workbookView xWindow="-108" yWindow="-108" windowWidth="30936" windowHeight="16776" xr2:uid="{00000000-000D-0000-FFFF-FFFF00000000}"/>
  </bookViews>
  <sheets>
    <sheet name="Prijzenblad" sheetId="5" r:id="rId1"/>
    <sheet name="P1-Eenmalige kosten" sheetId="6" r:id="rId2"/>
    <sheet name="P2-Jaarlijkse kosten" sheetId="10" r:id="rId3"/>
    <sheet name="P3-Fictieve kosten" sheetId="9" r:id="rId4"/>
  </sheets>
  <definedNames>
    <definedName name="_xlnm.Print_Area" localSheetId="1">'P1-Eenmalige kosten'!$A$1:$G$55</definedName>
    <definedName name="_xlnm.Print_Area" localSheetId="2">'P2-Jaarlijkse kosten'!$A$1:$D$21</definedName>
    <definedName name="_xlnm.Print_Area" localSheetId="3">'P3-Fictieve kosten'!$A$1:$H$24</definedName>
    <definedName name="_xlnm.Print_Area" localSheetId="0">Prijzenblad!$A$1:$D$8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6" l="1"/>
  <c r="G14" i="6"/>
  <c r="G15" i="6"/>
  <c r="H15" i="9"/>
  <c r="H14" i="9"/>
  <c r="H13" i="9"/>
  <c r="H12" i="9"/>
  <c r="H11" i="9"/>
  <c r="H10" i="9"/>
  <c r="H9" i="9"/>
  <c r="H8" i="9"/>
  <c r="H7" i="9"/>
  <c r="H6" i="9"/>
  <c r="H5" i="9"/>
  <c r="H23" i="9"/>
  <c r="H22" i="9"/>
  <c r="C1" i="10"/>
  <c r="F1" i="6"/>
  <c r="H16" i="9"/>
  <c r="H17" i="9"/>
  <c r="H18" i="9"/>
  <c r="H19" i="9"/>
  <c r="H20" i="9"/>
  <c r="H21" i="9"/>
  <c r="B9" i="10"/>
  <c r="D9" i="10" s="1"/>
  <c r="D18" i="10"/>
  <c r="D17" i="10"/>
  <c r="D16" i="10"/>
  <c r="D15" i="10"/>
  <c r="D14" i="10"/>
  <c r="D13" i="10"/>
  <c r="D12" i="10"/>
  <c r="D11" i="10"/>
  <c r="D10" i="10"/>
  <c r="D4" i="10"/>
  <c r="D5" i="10" s="1"/>
  <c r="G10" i="6"/>
  <c r="G11" i="6"/>
  <c r="G12"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9" i="6"/>
  <c r="G4" i="6"/>
  <c r="G5" i="6" s="1"/>
  <c r="H24" i="9" l="1"/>
  <c r="D19" i="10"/>
  <c r="D21" i="10" s="1"/>
  <c r="B4" i="5" s="1"/>
  <c r="D4" i="5" s="1"/>
  <c r="G53" i="6"/>
  <c r="G55" i="6" s="1"/>
  <c r="B3" i="5" s="1"/>
  <c r="D3" i="5" s="1"/>
  <c r="B5" i="5" l="1"/>
  <c r="D5" i="5" s="1"/>
  <c r="D6" i="5" s="1"/>
</calcChain>
</file>

<file path=xl/sharedStrings.xml><?xml version="1.0" encoding="utf-8"?>
<sst xmlns="http://schemas.openxmlformats.org/spreadsheetml/2006/main" count="216" uniqueCount="147">
  <si>
    <t>Invulformulier C - Prijzenblad</t>
  </si>
  <si>
    <t>Onderdeel</t>
  </si>
  <si>
    <t>Eenheidsprijs ex. BTW</t>
  </si>
  <si>
    <t>Inschrijfprijs ex. BTW</t>
  </si>
  <si>
    <t>Totalen</t>
  </si>
  <si>
    <t>P1: Eenmalige kosten</t>
  </si>
  <si>
    <t>Prijs ex. BTW</t>
  </si>
  <si>
    <t>Invulformulier C - Prijzenblad - P1 Eenmalige kosten</t>
  </si>
  <si>
    <t xml:space="preserve">Invulformulier C - Prijzenblad </t>
  </si>
  <si>
    <t>Bergbezinkvoorziening</t>
  </si>
  <si>
    <t>Hoofdpost</t>
  </si>
  <si>
    <t>Locatiesoort</t>
  </si>
  <si>
    <t>PLC programma, PLC programmeur</t>
  </si>
  <si>
    <t>Communicatie protocol</t>
  </si>
  <si>
    <t>Aquaview</t>
  </si>
  <si>
    <t>Minigemaal</t>
  </si>
  <si>
    <t>APP300S_22802_IEC, Xylem</t>
  </si>
  <si>
    <t>IECXY104</t>
  </si>
  <si>
    <t>Rioolgemaal</t>
  </si>
  <si>
    <t>APP300_21311_NL_WEB, Xylem</t>
  </si>
  <si>
    <t>AquaCom (TCP)</t>
  </si>
  <si>
    <t>APP600_21625_NL_SVG, Xylem</t>
  </si>
  <si>
    <t>i-view</t>
  </si>
  <si>
    <t>Jazzmin, Remondis</t>
  </si>
  <si>
    <t>?</t>
  </si>
  <si>
    <t>MAW</t>
  </si>
  <si>
    <t>FX3U RG-MMB, Mous</t>
  </si>
  <si>
    <t>Mitsubishi FX(TCP)</t>
  </si>
  <si>
    <t>FX2N RG-MMB, Mous</t>
  </si>
  <si>
    <t>FX5U ModBus RG-MMB, Mous</t>
  </si>
  <si>
    <t>Mous FX5 TCP</t>
  </si>
  <si>
    <t>Landy-Net BBB, Landustrie</t>
  </si>
  <si>
    <t>Landy Modbus ASCII -TCP</t>
  </si>
  <si>
    <t>Drainagegemaal</t>
  </si>
  <si>
    <t>Spec. User19 100718 v2, Mous</t>
  </si>
  <si>
    <t>Hoofdgemaal</t>
  </si>
  <si>
    <t>APP600 21625_NL, Xylem</t>
  </si>
  <si>
    <t>Spec. User19 080711, Mous</t>
  </si>
  <si>
    <t>Spec. User19 100718 Fx2n, Mous</t>
  </si>
  <si>
    <t>Spec. User19-090721, Mous</t>
  </si>
  <si>
    <t>Spec.RG SA04 De Vosholen, Mous</t>
  </si>
  <si>
    <t>Adesys SV, Mous</t>
  </si>
  <si>
    <t>Adesys SV</t>
  </si>
  <si>
    <t>Spin Lora, Mous</t>
  </si>
  <si>
    <t>Mous Spin</t>
  </si>
  <si>
    <t>Overstort</t>
  </si>
  <si>
    <t>Realsense 4</t>
  </si>
  <si>
    <t>Realsense TCP</t>
  </si>
  <si>
    <t>Standaard</t>
  </si>
  <si>
    <t>Regenmeter</t>
  </si>
  <si>
    <t>Regenwatergemaal</t>
  </si>
  <si>
    <t>FX3G RG-MMB, Mous</t>
  </si>
  <si>
    <t>FX3U Spec. User19 080711, Mous</t>
  </si>
  <si>
    <t>FX3U RG-MMB AO, Mous</t>
  </si>
  <si>
    <t>FX3U RG-MMB Concertor, Mous</t>
  </si>
  <si>
    <t>FX3U RG-MMB RG-HO01, Mous</t>
  </si>
  <si>
    <t>FX3U Spec. User103 I63570, Mous</t>
  </si>
  <si>
    <t>Landy Web RG, Landustrie</t>
  </si>
  <si>
    <t>Landy-Line, Landustrie</t>
  </si>
  <si>
    <t>Landy-Net RG, Landustrie</t>
  </si>
  <si>
    <t>Nexicon RG 2P ID:2161003, Xylem</t>
  </si>
  <si>
    <t>IEC104</t>
  </si>
  <si>
    <t>Spec. User10 I58313, Mous</t>
  </si>
  <si>
    <t>Spec. User19 100718 Fx, Mous</t>
  </si>
  <si>
    <t>Tunnelgemaal</t>
  </si>
  <si>
    <t>Vijvergemaal</t>
  </si>
  <si>
    <t>Spec. User19 100718, Mous</t>
  </si>
  <si>
    <t>TOTAAL P1: Eenmalige kosten</t>
  </si>
  <si>
    <t xml:space="preserve">Object gerelateerde kosten </t>
  </si>
  <si>
    <t>Niet object gerelateerde kosten</t>
  </si>
  <si>
    <t>Aantal</t>
  </si>
  <si>
    <t>Subtotaal niet object specifieke kosten per jaar</t>
  </si>
  <si>
    <t>Eenheidsprijs ex. BTW per jaar</t>
  </si>
  <si>
    <t>Inschrijfprijs ex. BTW per jaar</t>
  </si>
  <si>
    <t>TOTAAL P2: Jaarlijkse kosten</t>
  </si>
  <si>
    <t>Subtotaal objectspecifieke kosten per jaar</t>
  </si>
  <si>
    <t>Subtotaal niet object specifieke eenmalige kosten</t>
  </si>
  <si>
    <t>Subtotaal objectspecifieke eenmalige kosten</t>
  </si>
  <si>
    <t>Omschrijving</t>
  </si>
  <si>
    <t>Nr</t>
  </si>
  <si>
    <t>A.01</t>
  </si>
  <si>
    <t>Toevoegen standaard één-/twee-pompsgemaal aan de hoofdpost welke reeds is voorzien van een besturing en communicatie en rechtstreeks aangesloten moet worden op de hoofdpost. De standaard is gelijk aan wat in bijlage 3.5 is beschreven</t>
  </si>
  <si>
    <t>A.02</t>
  </si>
  <si>
    <t xml:space="preserve">Gelijk aan A.01, maar dan 5 stuks of meer die gelijktijdig in opdracht worden gegeven </t>
  </si>
  <si>
    <t>A.03</t>
  </si>
  <si>
    <t>A.04</t>
  </si>
  <si>
    <t xml:space="preserve">Toevoegen Bergbezinkvoorziening met 1/2 ledigingspompen en 1/2 spoelpompen en metingen in riool, bassin en externe overstort (eventueel met verklikkers) op de hoofdpost welke reeds is voorzien van een besturing en communicatie en rechtstreeks aangesloten moet worden op de hoofdpost. Het koppelvlak en protocol dient gelijk te zijn aan hetgeen in bijlage 3.5 is beschreven. </t>
  </si>
  <si>
    <t>A.05</t>
  </si>
  <si>
    <t>De maximale prijs voor het toevoegen meer-pomp-gemaal en overige ‘speciale’ gemalen welke reeds is voorzien van een besturing en communicatie en rechtstreeks aangesloten moet worden op de hoofdpost. Het koppelvlak en protocol moet voldoen aan hetgeen in bijlage 3.5 is beschreven.</t>
  </si>
  <si>
    <t>A.06</t>
  </si>
  <si>
    <t xml:space="preserve">Toevoegen overstortobject en/of neerslag welke reeds is voorzien van logging en communicatieapparatuur en rechtstreeks aangesloten moet worden op de hoofdpost. De overstortapparatuur maakt gebruik van één van de protocollen die beschreven is in B in deze bijlage of van een protocol die al reeds in de hoofdpost is toegevoegd. </t>
  </si>
  <si>
    <t>A.07</t>
  </si>
  <si>
    <t>A.08</t>
  </si>
  <si>
    <t>A.09</t>
  </si>
  <si>
    <t>Toevoegen van drukrioolgemaal welke reeds is voorzien van een besturing met een Jazzmin, FGC, APP, UDSO, Eaton, Robuust of SVA besturing  op de hoofdpost  (indien master-slave principe wordt toegepast dan met max 10 slaves)</t>
  </si>
  <si>
    <t>A.10</t>
  </si>
  <si>
    <t>A.11</t>
  </si>
  <si>
    <t>Inrichten van een virtuele neerslagmeter waarbij de data afkomstig is van Hydronet en de neerslagdata ook getoond moet worden in de grafieken bij de betreffende afvalwaterobjecten via WisKi koppeling</t>
  </si>
  <si>
    <t>A. Bestaand object rechtstreeks aansluiten op de hoofdpost</t>
  </si>
  <si>
    <t>B.01</t>
  </si>
  <si>
    <t>Toevoegen van een protocol om DCX loggers aan te sluiten (Keller)</t>
  </si>
  <si>
    <t>B.02</t>
  </si>
  <si>
    <t>Toevoegen van een protocol om ARC loggers aan te sluiten (Keller)</t>
  </si>
  <si>
    <t>B.03</t>
  </si>
  <si>
    <t>Toevoegen van een protocol om Sofrel loggers aan te sluiten (Infra Scada)</t>
  </si>
  <si>
    <t>B.04</t>
  </si>
  <si>
    <t>Toevoegen van een protocol om Campbell-CR6-loggers aan te sluiten (Koenders)</t>
  </si>
  <si>
    <t>B.05</t>
  </si>
  <si>
    <t>Toevoegen van een protocol om Geokon-Model 8800 Geonet aan te sluiten (Koenders)</t>
  </si>
  <si>
    <t>B.06</t>
  </si>
  <si>
    <t>Toevoegen van een protocol om Diver-loggers aan te sluiten op de hoofdpost (Eijkelkamp en Van Essen)</t>
  </si>
  <si>
    <t>B. Toevoegen protocol, koppelingen en communicatie-methoden</t>
  </si>
  <si>
    <t>C. Tarieven</t>
  </si>
  <si>
    <t>C.01</t>
  </si>
  <si>
    <t>C.02</t>
  </si>
  <si>
    <t>Eenheidsprijs ex. BTW per object</t>
  </si>
  <si>
    <t>Jaarlijkse kosten ex. BTW per object/protocol</t>
  </si>
  <si>
    <t>Aantal jaar</t>
  </si>
  <si>
    <t>Weeg-factor</t>
  </si>
  <si>
    <t>Fictieve Inschrijfprijs ex. BTW</t>
  </si>
  <si>
    <t>Werkelijke kosten</t>
  </si>
  <si>
    <t>Naam inschrijver:</t>
  </si>
  <si>
    <t>Invulformulier C -
Prijzenblad 
P2: Jaarlijkse kosten</t>
  </si>
  <si>
    <t>Vul hier de naam in van uw bedrijf!</t>
  </si>
  <si>
    <t>Uurtarief van een Projectmanager</t>
  </si>
  <si>
    <t>Uurtarief van een Programmeur/Consultant</t>
  </si>
  <si>
    <t xml:space="preserve">Bergbezinkvoorziening </t>
  </si>
  <si>
    <t xml:space="preserve">Rioolgemaal </t>
  </si>
  <si>
    <t xml:space="preserve">Minigemaal </t>
  </si>
  <si>
    <t>Object gerelateerde kosten  (licentie/SLA/communicatiekosten per object)</t>
  </si>
  <si>
    <t>Jaarlijkse kosten gelijk aan Rioolgemaal (zie tabblad P2) per object</t>
  </si>
  <si>
    <t>Jaarlijkse kosten gelijk aan Berbezink-voorziening (zie tabblad P2) per object</t>
  </si>
  <si>
    <t>Jaarlijkse kosten gelijk aan Hoofdggemaal (zie tabblad P2) per object</t>
  </si>
  <si>
    <t>Jaarlijkse kosten gelijk aan Overstort (zie tabblad P2) per object</t>
  </si>
  <si>
    <t>Jaarlijkse kosten gelijk aan Minigemaal (zie tabblad P2) per object</t>
  </si>
  <si>
    <t>Jaarlijkse kosten gelijk aan Regenmeter (zie tabblad P2) per object</t>
  </si>
  <si>
    <t>Gelijk aan A.05, maar dan voor 5 stuks of meer die gelijktijdig in opdracht worden gegeven</t>
  </si>
  <si>
    <t>Gelijk aan A.05, maar dan voor 10 stuks of meer die gelijktijdig in opdracht worden gegeven</t>
  </si>
  <si>
    <t>Gelijk aan A.08, maar dan voor 5 stuks of meer die gelijktijdig in opdracht worden gegeven</t>
  </si>
  <si>
    <t>Gelijk aan A.08, maar dan voor 10 stuks of meer die gelijktijdig in opdracht worden gegeven</t>
  </si>
  <si>
    <t>P3: Totale fictieve kosten aanvullende werkzaamheden</t>
  </si>
  <si>
    <t>P2: Totale jaarlijkse kosten over een periode van 15 jaar</t>
  </si>
  <si>
    <t>TOTAAL P3: Totale fictieve kosten aanvullende werkzaamheden</t>
  </si>
  <si>
    <t>Formule Fictieve Inschrijfprijs = (Werkelijke eennheidsprijs (verrekenprijs) +(jaarlijkse kosten x aantal jaar)) x weegfactor</t>
  </si>
  <si>
    <t>Invulformulier C - Prijzenblad - P3: Fictieve kosten aanvullende werkzaamheden</t>
  </si>
  <si>
    <t>Algemene eenmalige setup-, ontwikkel- en projectmanagementkosten, Escrow regeling, en andere overige algemene kosten (niet objectspecifiek)</t>
  </si>
  <si>
    <t xml:space="preserve">Algemene jaarlijkse kosten en  eventuele jaarlijkse kosten voor ecrow regeling en andere algemene kosten (alle onderhouds- en communicatiekosten die niet object specifiek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</si>
</sst>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8" x14ac:knownFonts="1">
    <font>
      <sz val="10"/>
      <color theme="1"/>
      <name val="Verdana"/>
      <family val="2"/>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b/>
      <sz val="11"/>
      <color theme="1"/>
      <name val="Calibri"/>
      <family val="2"/>
      <scheme val="minor"/>
    </font>
    <font>
      <b/>
      <sz val="10"/>
      <color theme="0"/>
      <name val="Verdana"/>
      <family val="2"/>
    </font>
    <font>
      <b/>
      <sz val="11"/>
      <color rgb="FF3F3F3F"/>
      <name val="Verdana"/>
      <family val="2"/>
    </font>
    <font>
      <sz val="10"/>
      <color rgb="FF3F3F3F"/>
      <name val="Verdana"/>
      <family val="2"/>
    </font>
    <font>
      <b/>
      <sz val="10"/>
      <color rgb="FF3F3F3F"/>
      <name val="Verdana"/>
      <family val="2"/>
    </font>
    <font>
      <b/>
      <sz val="11"/>
      <color theme="1"/>
      <name val="Verdana"/>
      <family val="2"/>
    </font>
    <font>
      <sz val="14"/>
      <color rgb="FF0F4761"/>
      <name val="Aptos Display"/>
      <family val="2"/>
    </font>
    <font>
      <sz val="9"/>
      <color theme="3"/>
      <name val="Calibri"/>
      <family val="2"/>
      <scheme val="minor"/>
    </font>
  </fonts>
  <fills count="10">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3F3F3F"/>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3F3F3F"/>
      </left>
      <right style="thin">
        <color rgb="FF3F3F3F"/>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style="thin">
        <color rgb="FF3F3F3F"/>
      </left>
      <right style="thin">
        <color rgb="FF3F3F3F"/>
      </right>
      <top style="thin">
        <color rgb="FF3F3F3F"/>
      </top>
      <bottom style="double">
        <color indexed="64"/>
      </bottom>
      <diagonal/>
    </border>
    <border>
      <left/>
      <right/>
      <top style="double">
        <color indexed="64"/>
      </top>
      <bottom style="thin">
        <color indexed="64"/>
      </bottom>
      <diagonal/>
    </border>
    <border>
      <left style="thin">
        <color indexed="64"/>
      </left>
      <right style="thin">
        <color rgb="FF3F3F3F"/>
      </right>
      <top style="thin">
        <color rgb="FF3F3F3F"/>
      </top>
      <bottom style="double">
        <color indexed="64"/>
      </bottom>
      <diagonal/>
    </border>
    <border>
      <left style="thin">
        <color indexed="64"/>
      </left>
      <right/>
      <top/>
      <bottom/>
      <diagonal/>
    </border>
    <border>
      <left style="thin">
        <color indexed="64"/>
      </left>
      <right/>
      <top/>
      <bottom style="double">
        <color indexed="64"/>
      </bottom>
      <diagonal/>
    </border>
    <border>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top/>
      <bottom style="thin">
        <color indexed="64"/>
      </bottom>
      <diagonal/>
    </border>
    <border>
      <left/>
      <right style="thin">
        <color rgb="FF3F3F3F"/>
      </right>
      <top style="thin">
        <color rgb="FF3F3F3F"/>
      </top>
      <bottom/>
      <diagonal/>
    </border>
  </borders>
  <cellStyleXfs count="6">
    <xf numFmtId="0" fontId="0" fillId="0" borderId="0"/>
    <xf numFmtId="44" fontId="2" fillId="0" borderId="0" applyFon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8" fillId="4" borderId="4" applyNumberFormat="0" applyAlignment="0" applyProtection="0"/>
    <xf numFmtId="0" fontId="1" fillId="5" borderId="0" applyNumberFormat="0" applyBorder="0" applyAlignment="0" applyProtection="0"/>
  </cellStyleXfs>
  <cellXfs count="98">
    <xf numFmtId="0" fontId="0" fillId="0" borderId="0" xfId="0"/>
    <xf numFmtId="0" fontId="0" fillId="0" borderId="1" xfId="0" applyBorder="1"/>
    <xf numFmtId="44" fontId="3" fillId="0" borderId="3" xfId="0" applyNumberFormat="1" applyFont="1" applyBorder="1" applyAlignment="1">
      <alignment horizontal="right"/>
    </xf>
    <xf numFmtId="0" fontId="3" fillId="0" borderId="3" xfId="0" applyFont="1" applyBorder="1" applyAlignment="1">
      <alignment horizontal="left"/>
    </xf>
    <xf numFmtId="1" fontId="0" fillId="0" borderId="1" xfId="1" applyNumberFormat="1" applyFont="1" applyFill="1" applyBorder="1" applyAlignment="1">
      <alignment horizontal="center" vertical="center"/>
    </xf>
    <xf numFmtId="44" fontId="8" fillId="4" borderId="4" xfId="4" applyNumberFormat="1" applyAlignment="1">
      <alignment horizontal="right" vertical="top"/>
    </xf>
    <xf numFmtId="0" fontId="0" fillId="0" borderId="1" xfId="0" applyBorder="1" applyAlignment="1">
      <alignment wrapText="1"/>
    </xf>
    <xf numFmtId="0" fontId="7" fillId="0" borderId="0" xfId="2" applyFont="1" applyBorder="1" applyAlignment="1">
      <alignment vertical="center"/>
    </xf>
    <xf numFmtId="0" fontId="6" fillId="6" borderId="0" xfId="3" applyFont="1" applyFill="1" applyAlignment="1">
      <alignment horizontal="center" vertical="center"/>
    </xf>
    <xf numFmtId="0" fontId="6" fillId="6" borderId="0" xfId="3" applyFont="1" applyFill="1" applyAlignment="1">
      <alignment horizontal="center" vertical="center" wrapText="1"/>
    </xf>
    <xf numFmtId="0" fontId="9" fillId="0" borderId="0" xfId="2" applyFont="1" applyBorder="1" applyAlignment="1">
      <alignment horizontal="center" vertical="center"/>
    </xf>
    <xf numFmtId="44" fontId="0" fillId="0" borderId="1" xfId="1" applyFont="1" applyFill="1" applyBorder="1" applyAlignment="1">
      <alignment horizontal="right" vertical="top"/>
    </xf>
    <xf numFmtId="44" fontId="10" fillId="5" borderId="3" xfId="5" applyNumberFormat="1" applyFont="1" applyBorder="1" applyAlignment="1">
      <alignment horizontal="right"/>
    </xf>
    <xf numFmtId="0" fontId="0" fillId="0" borderId="0" xfId="0" applyAlignment="1">
      <alignment wrapText="1"/>
    </xf>
    <xf numFmtId="0" fontId="0" fillId="0" borderId="0" xfId="0" applyAlignment="1">
      <alignment vertical="center"/>
    </xf>
    <xf numFmtId="44" fontId="0" fillId="0" borderId="0" xfId="1" applyFont="1" applyFill="1" applyBorder="1" applyAlignment="1">
      <alignment horizontal="right" vertical="center"/>
    </xf>
    <xf numFmtId="0" fontId="0" fillId="0" borderId="8" xfId="0" applyBorder="1" applyAlignment="1">
      <alignment vertical="center"/>
    </xf>
    <xf numFmtId="0" fontId="2" fillId="0" borderId="0" xfId="0" applyFont="1"/>
    <xf numFmtId="0" fontId="11" fillId="6" borderId="0" xfId="3" applyFont="1" applyFill="1" applyAlignment="1">
      <alignment horizontal="center" vertical="center"/>
    </xf>
    <xf numFmtId="44" fontId="13" fillId="4" borderId="9" xfId="4" applyNumberFormat="1" applyFont="1" applyBorder="1" applyAlignment="1">
      <alignment horizontal="right" vertical="center"/>
    </xf>
    <xf numFmtId="44" fontId="14" fillId="0" borderId="0" xfId="4" applyNumberFormat="1" applyFont="1" applyFill="1" applyBorder="1" applyAlignment="1">
      <alignment horizontal="right" vertical="center"/>
    </xf>
    <xf numFmtId="0" fontId="11" fillId="6" borderId="0" xfId="3" applyFont="1" applyFill="1" applyAlignment="1">
      <alignment horizontal="center" vertical="center" wrapText="1"/>
    </xf>
    <xf numFmtId="44" fontId="13" fillId="4" borderId="4" xfId="4" applyNumberFormat="1" applyFont="1" applyAlignment="1">
      <alignment horizontal="right" vertical="top"/>
    </xf>
    <xf numFmtId="0" fontId="0" fillId="0" borderId="5" xfId="0" applyBorder="1" applyAlignment="1">
      <alignment horizontal="left" vertical="center"/>
    </xf>
    <xf numFmtId="44" fontId="0" fillId="2" borderId="8" xfId="1" applyFont="1" applyFill="1" applyBorder="1" applyAlignment="1" applyProtection="1">
      <alignment horizontal="right" vertical="center"/>
      <protection locked="0"/>
    </xf>
    <xf numFmtId="44" fontId="0" fillId="2" borderId="1" xfId="1" applyFont="1" applyFill="1" applyBorder="1" applyAlignment="1" applyProtection="1">
      <alignment horizontal="right" vertical="top"/>
      <protection locked="0"/>
    </xf>
    <xf numFmtId="0" fontId="0" fillId="0" borderId="5" xfId="0" applyBorder="1"/>
    <xf numFmtId="44" fontId="0" fillId="2" borderId="5" xfId="1" applyFont="1" applyFill="1" applyBorder="1" applyAlignment="1" applyProtection="1">
      <alignment horizontal="right" vertical="top"/>
      <protection locked="0"/>
    </xf>
    <xf numFmtId="0" fontId="0" fillId="0" borderId="8" xfId="0" applyBorder="1"/>
    <xf numFmtId="44" fontId="0" fillId="2" borderId="8" xfId="1" applyFont="1" applyFill="1" applyBorder="1" applyAlignment="1" applyProtection="1">
      <alignment horizontal="right" vertical="top"/>
      <protection locked="0"/>
    </xf>
    <xf numFmtId="44" fontId="13" fillId="4" borderId="15" xfId="4" applyNumberFormat="1" applyFont="1" applyBorder="1" applyAlignment="1">
      <alignment horizontal="right" vertical="top"/>
    </xf>
    <xf numFmtId="0" fontId="0" fillId="0" borderId="3" xfId="0" applyBorder="1"/>
    <xf numFmtId="0" fontId="2" fillId="0" borderId="3" xfId="0" applyFont="1" applyBorder="1"/>
    <xf numFmtId="44" fontId="12" fillId="7" borderId="16" xfId="4" applyNumberFormat="1" applyFont="1" applyFill="1" applyBorder="1" applyAlignment="1">
      <alignment horizontal="right" vertical="center"/>
    </xf>
    <xf numFmtId="0" fontId="6" fillId="6" borderId="0" xfId="3" applyFont="1" applyFill="1" applyAlignment="1">
      <alignment horizontal="left" vertical="center"/>
    </xf>
    <xf numFmtId="44" fontId="13" fillId="4" borderId="17" xfId="4" applyNumberFormat="1" applyFont="1" applyBorder="1" applyAlignment="1">
      <alignment horizontal="right" vertical="top"/>
    </xf>
    <xf numFmtId="0" fontId="6" fillId="6" borderId="0" xfId="3" applyFont="1" applyFill="1" applyAlignment="1">
      <alignment horizontal="left" vertical="center" wrapText="1"/>
    </xf>
    <xf numFmtId="0" fontId="3" fillId="0" borderId="0" xfId="0" applyFont="1" applyAlignment="1">
      <alignment horizontal="left" vertical="center"/>
    </xf>
    <xf numFmtId="44" fontId="3" fillId="0" borderId="0" xfId="0" applyNumberFormat="1" applyFont="1" applyAlignment="1">
      <alignment horizontal="right" vertical="center"/>
    </xf>
    <xf numFmtId="44" fontId="15" fillId="5" borderId="0" xfId="5" applyNumberFormat="1" applyFont="1" applyBorder="1" applyAlignment="1">
      <alignment horizontal="right" vertical="center"/>
    </xf>
    <xf numFmtId="0" fontId="3" fillId="0" borderId="13" xfId="0" applyFont="1" applyBorder="1" applyAlignment="1">
      <alignment horizontal="left" vertical="center"/>
    </xf>
    <xf numFmtId="44" fontId="3" fillId="0" borderId="13" xfId="0" applyNumberFormat="1" applyFont="1" applyBorder="1" applyAlignment="1">
      <alignment horizontal="right" vertical="center"/>
    </xf>
    <xf numFmtId="44" fontId="15" fillId="5" borderId="13" xfId="5" applyNumberFormat="1" applyFont="1" applyBorder="1" applyAlignment="1">
      <alignment horizontal="right" vertical="center"/>
    </xf>
    <xf numFmtId="0" fontId="9" fillId="0" borderId="0" xfId="2" applyFont="1" applyBorder="1" applyAlignment="1">
      <alignment vertical="center"/>
    </xf>
    <xf numFmtId="0" fontId="0" fillId="0" borderId="10" xfId="0" applyBorder="1" applyAlignment="1">
      <alignment vertical="center" wrapText="1"/>
    </xf>
    <xf numFmtId="0" fontId="6" fillId="0" borderId="0" xfId="3" applyFont="1" applyFill="1" applyAlignment="1">
      <alignment vertical="center"/>
    </xf>
    <xf numFmtId="0" fontId="0" fillId="0" borderId="8"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center" vertical="center"/>
    </xf>
    <xf numFmtId="44" fontId="0" fillId="2" borderId="1" xfId="1" applyFont="1" applyFill="1" applyBorder="1" applyAlignment="1" applyProtection="1">
      <alignment horizontal="left" vertical="center"/>
      <protection locked="0"/>
    </xf>
    <xf numFmtId="0" fontId="0" fillId="0" borderId="8" xfId="0" applyBorder="1" applyAlignment="1">
      <alignment horizontal="center" vertical="center"/>
    </xf>
    <xf numFmtId="44" fontId="15" fillId="5" borderId="16" xfId="5" applyNumberFormat="1" applyFont="1" applyBorder="1" applyAlignment="1">
      <alignment horizontal="right"/>
    </xf>
    <xf numFmtId="44" fontId="13" fillId="4" borderId="20" xfId="4" applyNumberFormat="1" applyFont="1" applyBorder="1" applyAlignment="1">
      <alignment horizontal="right" vertical="center"/>
    </xf>
    <xf numFmtId="1" fontId="0" fillId="0" borderId="21" xfId="1" applyNumberFormat="1" applyFont="1" applyFill="1" applyBorder="1" applyAlignment="1">
      <alignment horizontal="center" vertical="center"/>
    </xf>
    <xf numFmtId="0" fontId="0" fillId="6" borderId="0" xfId="0" applyFill="1"/>
    <xf numFmtId="0" fontId="9" fillId="6" borderId="0" xfId="2" applyFont="1" applyFill="1" applyBorder="1" applyAlignment="1">
      <alignment horizontal="center" vertical="center"/>
    </xf>
    <xf numFmtId="44" fontId="13" fillId="4" borderId="23" xfId="4" applyNumberFormat="1" applyFont="1" applyBorder="1" applyAlignment="1">
      <alignment horizontal="right" vertical="center"/>
    </xf>
    <xf numFmtId="44" fontId="13" fillId="4" borderId="7" xfId="4" applyNumberFormat="1" applyFont="1" applyBorder="1" applyAlignment="1">
      <alignment horizontal="right" vertical="center"/>
    </xf>
    <xf numFmtId="0" fontId="17" fillId="0" borderId="0" xfId="2" applyFont="1" applyBorder="1" applyAlignment="1">
      <alignment horizontal="left" vertical="center"/>
    </xf>
    <xf numFmtId="0" fontId="10" fillId="0" borderId="0" xfId="2" applyFont="1" applyBorder="1" applyAlignment="1">
      <alignment vertical="center"/>
    </xf>
    <xf numFmtId="44" fontId="3" fillId="2" borderId="8" xfId="1" applyFont="1" applyFill="1" applyBorder="1" applyAlignment="1" applyProtection="1">
      <alignment horizontal="center" vertical="center" wrapText="1"/>
      <protection locked="0"/>
    </xf>
    <xf numFmtId="164" fontId="9" fillId="0" borderId="0" xfId="2" applyNumberFormat="1" applyFont="1" applyBorder="1" applyAlignment="1">
      <alignment horizontal="center" vertical="center"/>
    </xf>
    <xf numFmtId="164" fontId="9" fillId="6" borderId="0" xfId="2" applyNumberFormat="1" applyFont="1" applyFill="1" applyBorder="1" applyAlignment="1">
      <alignment horizontal="center" vertical="center"/>
    </xf>
    <xf numFmtId="164" fontId="6" fillId="6" borderId="0" xfId="3" applyNumberFormat="1" applyFont="1" applyFill="1" applyAlignment="1">
      <alignment horizontal="center" vertical="center" wrapText="1"/>
    </xf>
    <xf numFmtId="164" fontId="0" fillId="0" borderId="1" xfId="1" applyNumberFormat="1" applyFont="1" applyFill="1" applyBorder="1" applyAlignment="1">
      <alignment horizontal="center" vertical="center"/>
    </xf>
    <xf numFmtId="164" fontId="0" fillId="0" borderId="8" xfId="1" applyNumberFormat="1" applyFont="1" applyFill="1" applyBorder="1" applyAlignment="1">
      <alignment horizontal="center" vertical="center"/>
    </xf>
    <xf numFmtId="164" fontId="3" fillId="0" borderId="22" xfId="0" applyNumberFormat="1" applyFont="1" applyBorder="1" applyAlignment="1">
      <alignment horizontal="left" vertical="center"/>
    </xf>
    <xf numFmtId="164" fontId="0" fillId="0" borderId="0" xfId="0" applyNumberFormat="1"/>
    <xf numFmtId="0" fontId="9" fillId="0" borderId="0" xfId="2" applyFont="1" applyBorder="1" applyAlignment="1">
      <alignment horizontal="center" vertical="center"/>
    </xf>
    <xf numFmtId="0" fontId="0" fillId="0" borderId="12"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14" xfId="0" applyBorder="1" applyAlignment="1">
      <alignment horizontal="left" vertical="center"/>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6" fillId="8" borderId="0" xfId="3" applyFont="1" applyFill="1" applyAlignment="1">
      <alignment horizontal="center" vertical="center"/>
    </xf>
    <xf numFmtId="0" fontId="3" fillId="0" borderId="16" xfId="0" applyFont="1" applyBorder="1" applyAlignment="1">
      <alignment horizontal="left" vertical="center" wrapText="1"/>
    </xf>
    <xf numFmtId="44" fontId="10" fillId="0" borderId="0" xfId="2" applyNumberFormat="1" applyFont="1" applyBorder="1" applyAlignment="1">
      <alignment horizontal="center" vertical="center"/>
    </xf>
    <xf numFmtId="0" fontId="10" fillId="0" borderId="0" xfId="2" applyFont="1" applyBorder="1" applyAlignment="1">
      <alignment horizontal="center" vertical="center"/>
    </xf>
    <xf numFmtId="0" fontId="9" fillId="0" borderId="0" xfId="2" applyFont="1" applyBorder="1" applyAlignment="1">
      <alignment horizontal="right" vertical="center" wrapText="1"/>
    </xf>
    <xf numFmtId="44" fontId="10" fillId="0" borderId="0" xfId="2" applyNumberFormat="1" applyFont="1" applyBorder="1" applyAlignment="1">
      <alignment horizontal="center" vertical="center" wrapText="1"/>
    </xf>
    <xf numFmtId="0" fontId="10" fillId="0" borderId="0" xfId="2" applyFont="1" applyBorder="1" applyAlignment="1">
      <alignment horizontal="center" vertical="center" wrapText="1"/>
    </xf>
    <xf numFmtId="0" fontId="6" fillId="6" borderId="0" xfId="2" applyFont="1" applyFill="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8" xfId="0" applyFont="1" applyBorder="1" applyAlignment="1">
      <alignment horizontal="left" vertical="center"/>
    </xf>
    <xf numFmtId="0" fontId="3" fillId="0" borderId="16" xfId="0" applyFont="1" applyBorder="1" applyAlignment="1">
      <alignment horizontal="left" vertical="center"/>
    </xf>
    <xf numFmtId="44" fontId="0" fillId="9" borderId="18" xfId="1" applyFont="1" applyFill="1" applyBorder="1" applyAlignment="1" applyProtection="1">
      <alignment horizontal="center" vertical="top"/>
    </xf>
    <xf numFmtId="44" fontId="0" fillId="9" borderId="0" xfId="1" applyFont="1" applyFill="1" applyBorder="1" applyAlignment="1" applyProtection="1">
      <alignment horizontal="center" vertical="top"/>
    </xf>
    <xf numFmtId="44" fontId="0" fillId="9" borderId="19" xfId="1" applyFont="1" applyFill="1" applyBorder="1" applyAlignment="1" applyProtection="1">
      <alignment horizontal="center" vertical="top"/>
    </xf>
    <xf numFmtId="44" fontId="0" fillId="9" borderId="13" xfId="1" applyFont="1" applyFill="1" applyBorder="1" applyAlignment="1" applyProtection="1">
      <alignment horizontal="center" vertical="top"/>
    </xf>
    <xf numFmtId="44" fontId="0" fillId="9" borderId="5" xfId="1" applyFont="1" applyFill="1" applyBorder="1" applyAlignment="1" applyProtection="1">
      <alignment horizontal="center" vertical="center" wrapText="1"/>
    </xf>
    <xf numFmtId="44" fontId="0" fillId="9" borderId="12" xfId="1" applyFont="1" applyFill="1" applyBorder="1" applyAlignment="1" applyProtection="1">
      <alignment horizontal="center" vertical="center" wrapText="1"/>
    </xf>
    <xf numFmtId="44" fontId="0" fillId="9" borderId="1" xfId="1" applyFont="1" applyFill="1" applyBorder="1" applyAlignment="1" applyProtection="1">
      <alignment horizontal="center" vertical="center" wrapText="1"/>
    </xf>
    <xf numFmtId="44" fontId="0" fillId="9" borderId="6" xfId="1" applyFont="1" applyFill="1" applyBorder="1" applyAlignment="1" applyProtection="1">
      <alignment horizontal="center" vertical="center" wrapText="1"/>
    </xf>
  </cellXfs>
  <cellStyles count="6">
    <cellStyle name="40% - Accent6" xfId="5" builtinId="51"/>
    <cellStyle name="Accent1" xfId="3" builtinId="29"/>
    <cellStyle name="Kop 2" xfId="2" builtinId="17"/>
    <cellStyle name="Standaard" xfId="0" builtinId="0"/>
    <cellStyle name="Uitvoer" xfId="4" builtinId="21"/>
    <cellStyle name="Valuta" xfId="1" builtinId="4"/>
  </cellStyles>
  <dxfs count="0"/>
  <tableStyles count="0" defaultTableStyle="TableStyleMedium2" defaultPivotStyle="PivotStyleLight16"/>
  <colors>
    <mruColors>
      <color rgb="FF009ED6"/>
      <color rgb="FF33CCFF"/>
      <color rgb="FF66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9</xdr:row>
      <xdr:rowOff>9525</xdr:rowOff>
    </xdr:from>
    <xdr:to>
      <xdr:col>4</xdr:col>
      <xdr:colOff>31751</xdr:colOff>
      <xdr:row>21</xdr:row>
      <xdr:rowOff>142875</xdr:rowOff>
    </xdr:to>
    <xdr:sp macro="" textlink="">
      <xdr:nvSpPr>
        <xdr:cNvPr id="2" name="Tekstvak 1">
          <a:extLst>
            <a:ext uri="{FF2B5EF4-FFF2-40B4-BE49-F238E27FC236}">
              <a16:creationId xmlns:a16="http://schemas.microsoft.com/office/drawing/2014/main" id="{3E941F2B-33CB-4BCA-B521-AB6644A1D1A8}"/>
            </a:ext>
          </a:extLst>
        </xdr:cNvPr>
        <xdr:cNvSpPr txBox="1"/>
      </xdr:nvSpPr>
      <xdr:spPr>
        <a:xfrm>
          <a:off x="1" y="2724150"/>
          <a:ext cx="8032750" cy="244316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op dit en de volgende tabbladen: eenmalige kosten, jaarlijkse kosten en verrekprijzen. </a:t>
          </a:r>
          <a:r>
            <a:rPr lang="nl-NL" sz="1100" baseline="0">
              <a:solidFill>
                <a:schemeClr val="dk1"/>
              </a:solidFill>
              <a:effectLst/>
              <a:latin typeface="+mn-lt"/>
              <a:ea typeface="+mn-ea"/>
              <a:cs typeface="+mn-cs"/>
            </a:rPr>
            <a:t> De op dit tabblad getoonde bedragen zijn afgeleid van de van de zojuist genoemde tabbladen.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manipuleren van inschrijfprijzen (waaronder objectspecifiek</a:t>
          </a:r>
          <a:r>
            <a:rPr lang="nl-NL" sz="1100" baseline="0"/>
            <a:t> of niet objectspecifike kosten)</a:t>
          </a:r>
          <a:r>
            <a:rPr lang="nl-NL" sz="1100"/>
            <a:t>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twoCellAnchor editAs="oneCell">
    <xdr:from>
      <xdr:col>0</xdr:col>
      <xdr:colOff>293688</xdr:colOff>
      <xdr:row>0</xdr:row>
      <xdr:rowOff>55562</xdr:rowOff>
    </xdr:from>
    <xdr:to>
      <xdr:col>0</xdr:col>
      <xdr:colOff>1422917</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4333876"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412751</xdr:colOff>
      <xdr:row>0</xdr:row>
      <xdr:rowOff>0</xdr:rowOff>
    </xdr:from>
    <xdr:to>
      <xdr:col>1</xdr:col>
      <xdr:colOff>541855</xdr:colOff>
      <xdr:row>0</xdr:row>
      <xdr:rowOff>1169988</xdr:rowOff>
    </xdr:to>
    <xdr:pic>
      <xdr:nvPicPr>
        <xdr:cNvPr id="3" name="Picture 2" descr="Logo nieuwe gemeente Midden-Groningen ontwikkeld door Dizain">
          <a:extLst>
            <a:ext uri="{FF2B5EF4-FFF2-40B4-BE49-F238E27FC236}">
              <a16:creationId xmlns:a16="http://schemas.microsoft.com/office/drawing/2014/main" id="{673620F7-2103-43E6-8B09-401F61D80ED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412751" y="0"/>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103189</xdr:colOff>
      <xdr:row>0</xdr:row>
      <xdr:rowOff>0</xdr:rowOff>
    </xdr:from>
    <xdr:to>
      <xdr:col>11</xdr:col>
      <xdr:colOff>562842</xdr:colOff>
      <xdr:row>3</xdr:row>
      <xdr:rowOff>1160317</xdr:rowOff>
    </xdr:to>
    <xdr:sp macro="" textlink="">
      <xdr:nvSpPr>
        <xdr:cNvPr id="2" name="Tekstvak 1">
          <a:extLst>
            <a:ext uri="{FF2B5EF4-FFF2-40B4-BE49-F238E27FC236}">
              <a16:creationId xmlns:a16="http://schemas.microsoft.com/office/drawing/2014/main" id="{F34412BE-CC14-43F1-A154-1ACCED785B7C}"/>
            </a:ext>
          </a:extLst>
        </xdr:cNvPr>
        <xdr:cNvSpPr txBox="1"/>
      </xdr:nvSpPr>
      <xdr:spPr>
        <a:xfrm>
          <a:off x="10165053" y="0"/>
          <a:ext cx="4564062" cy="296140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manipuleren van inschrijfprijzen (waaronder objectspecifiek</a:t>
          </a:r>
          <a:r>
            <a:rPr lang="nl-NL" sz="1100" baseline="0"/>
            <a:t> of niet objectspecifike kosten)</a:t>
          </a:r>
          <a:r>
            <a:rPr lang="nl-NL" sz="1100"/>
            <a:t>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39689</xdr:colOff>
      <xdr:row>0</xdr:row>
      <xdr:rowOff>79376</xdr:rowOff>
    </xdr:from>
    <xdr:to>
      <xdr:col>0</xdr:col>
      <xdr:colOff>1168918</xdr:colOff>
      <xdr:row>1</xdr:row>
      <xdr:rowOff>50801</xdr:rowOff>
    </xdr:to>
    <xdr:pic>
      <xdr:nvPicPr>
        <xdr:cNvPr id="2" name="Picture 2" descr="Logo nieuwe gemeente Midden-Groningen ontwikkeld door Dizain">
          <a:extLst>
            <a:ext uri="{FF2B5EF4-FFF2-40B4-BE49-F238E27FC236}">
              <a16:creationId xmlns:a16="http://schemas.microsoft.com/office/drawing/2014/main" id="{5E1235F7-30ED-44F8-8FD9-291B49C4585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39689" y="79376"/>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103187</xdr:colOff>
      <xdr:row>0</xdr:row>
      <xdr:rowOff>0</xdr:rowOff>
    </xdr:from>
    <xdr:to>
      <xdr:col>7</xdr:col>
      <xdr:colOff>805295</xdr:colOff>
      <xdr:row>9</xdr:row>
      <xdr:rowOff>43295</xdr:rowOff>
    </xdr:to>
    <xdr:sp macro="" textlink="">
      <xdr:nvSpPr>
        <xdr:cNvPr id="3" name="Tekstvak 2">
          <a:extLst>
            <a:ext uri="{FF2B5EF4-FFF2-40B4-BE49-F238E27FC236}">
              <a16:creationId xmlns:a16="http://schemas.microsoft.com/office/drawing/2014/main" id="{A6D82E87-9E64-49E9-A515-1AFB9E4BBA54}"/>
            </a:ext>
          </a:extLst>
        </xdr:cNvPr>
        <xdr:cNvSpPr txBox="1"/>
      </xdr:nvSpPr>
      <xdr:spPr>
        <a:xfrm>
          <a:off x="6640801" y="0"/>
          <a:ext cx="4061835" cy="31432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solidFill>
                <a:schemeClr val="dk1"/>
              </a:solidFill>
              <a:effectLst/>
              <a:latin typeface="+mn-lt"/>
              <a:ea typeface="+mn-ea"/>
              <a:cs typeface="+mn-cs"/>
            </a:rPr>
            <a:t>Invulinstrutie</a:t>
          </a:r>
          <a:endParaRPr lang="nl-NL">
            <a:effectLst/>
          </a:endParaRPr>
        </a:p>
        <a:p>
          <a:pPr eaLnBrk="1" fontAlgn="auto" latinLnBrk="0" hangingPunct="1"/>
          <a:r>
            <a:rPr lang="nl-NL" sz="1100">
              <a:solidFill>
                <a:schemeClr val="dk1"/>
              </a:solidFill>
              <a:effectLst/>
              <a:latin typeface="+mn-lt"/>
              <a:ea typeface="+mn-ea"/>
              <a:cs typeface="+mn-cs"/>
            </a:rPr>
            <a:t>1. Vul de geel gekleurde cellen in. </a:t>
          </a:r>
          <a:r>
            <a:rPr lang="nl-NL" sz="1100" baseline="0">
              <a:solidFill>
                <a:schemeClr val="dk1"/>
              </a:solidFill>
              <a:effectLst/>
              <a:latin typeface="+mn-lt"/>
              <a:ea typeface="+mn-ea"/>
              <a:cs typeface="+mn-cs"/>
            </a:rPr>
            <a:t> </a:t>
          </a:r>
          <a:endParaRPr lang="nl-NL">
            <a:effectLst/>
          </a:endParaRPr>
        </a:p>
        <a:p>
          <a:pPr eaLnBrk="1" fontAlgn="auto" latinLnBrk="0" hangingPunct="1"/>
          <a:r>
            <a:rPr lang="nl-NL" sz="1100" baseline="0">
              <a:solidFill>
                <a:schemeClr val="dk1"/>
              </a:solidFill>
              <a:effectLst/>
              <a:latin typeface="+mn-lt"/>
              <a:ea typeface="+mn-ea"/>
              <a:cs typeface="+mn-cs"/>
            </a:rPr>
            <a:t>2. </a:t>
          </a:r>
          <a:r>
            <a:rPr lang="nl-NL" sz="1100">
              <a:solidFill>
                <a:schemeClr val="dk1"/>
              </a:solidFill>
              <a:effectLst/>
              <a:latin typeface="+mn-lt"/>
              <a:ea typeface="+mn-ea"/>
              <a:cs typeface="+mn-cs"/>
            </a:rPr>
            <a:t>Wanneer niet alle geel gekleurde cellen zijn ingevuld, dan is uw Inschrijving onvolledig; </a:t>
          </a:r>
          <a:endParaRPr lang="nl-NL">
            <a:effectLst/>
          </a:endParaRPr>
        </a:p>
        <a:p>
          <a:r>
            <a:rPr lang="nl-NL" sz="1100">
              <a:solidFill>
                <a:schemeClr val="dk1"/>
              </a:solidFill>
              <a:effectLst/>
              <a:latin typeface="+mn-lt"/>
              <a:ea typeface="+mn-ea"/>
              <a:cs typeface="+mn-cs"/>
            </a:rPr>
            <a:t>3. U vult alleen de geel gekleurde cellen in. Het manipuleren van inschrijfprijzen (waaronder objectspecifiek</a:t>
          </a:r>
          <a:r>
            <a:rPr lang="nl-NL" sz="1100" baseline="0">
              <a:solidFill>
                <a:schemeClr val="dk1"/>
              </a:solidFill>
              <a:effectLst/>
              <a:latin typeface="+mn-lt"/>
              <a:ea typeface="+mn-ea"/>
              <a:cs typeface="+mn-cs"/>
            </a:rPr>
            <a:t> of niet objectspecifike kosten)</a:t>
          </a:r>
          <a:r>
            <a:rPr lang="nl-NL" sz="1100">
              <a:solidFill>
                <a:schemeClr val="dk1"/>
              </a:solidFill>
              <a:effectLst/>
              <a:latin typeface="+mn-lt"/>
              <a:ea typeface="+mn-ea"/>
              <a:cs typeface="+mn-cs"/>
            </a:rPr>
            <a:t> leidt tot uitsluiting van de aanbesteding.</a:t>
          </a:r>
          <a:endParaRPr lang="nl-NL">
            <a:effectLst/>
          </a:endParaRPr>
        </a:p>
        <a:p>
          <a:r>
            <a:rPr lang="nl-NL" sz="1100">
              <a:solidFill>
                <a:schemeClr val="dk1"/>
              </a:solidFill>
              <a:effectLst/>
              <a:latin typeface="+mn-lt"/>
              <a:ea typeface="+mn-ea"/>
              <a:cs typeface="+mn-cs"/>
            </a:rPr>
            <a:t>4. De door u opgegeven prijzen zijn vanaf € 0,- en hoger. Er mogen geen negatieve prijzen worden opgegeven</a:t>
          </a:r>
          <a:endParaRPr lang="nl-NL">
            <a:effectLst/>
          </a:endParaRPr>
        </a:p>
        <a:p>
          <a:r>
            <a:rPr lang="nl-NL" sz="1100">
              <a:solidFill>
                <a:schemeClr val="dk1"/>
              </a:solidFill>
              <a:effectLst/>
              <a:latin typeface="+mn-lt"/>
              <a:ea typeface="+mn-ea"/>
              <a:cs typeface="+mn-cs"/>
            </a:rPr>
            <a:t>5. Alle prijzen zijn in Euro's en exclusief BTW.</a:t>
          </a:r>
          <a:endParaRPr lang="nl-NL">
            <a:effectLst/>
          </a:endParaRPr>
        </a:p>
        <a:p>
          <a:r>
            <a:rPr lang="nl-NL" sz="1100">
              <a:solidFill>
                <a:schemeClr val="dk1"/>
              </a:solidFill>
              <a:effectLst/>
              <a:latin typeface="+mn-lt"/>
              <a:ea typeface="+mn-ea"/>
              <a:cs typeface="+mn-cs"/>
            </a:rPr>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solidFill>
                <a:schemeClr val="dk1"/>
              </a:solidFill>
              <a:effectLst/>
              <a:latin typeface="+mn-lt"/>
              <a:ea typeface="+mn-ea"/>
              <a:cs typeface="+mn-cs"/>
            </a:rPr>
            <a:t> vastgelegd in de Overeenkomst. </a:t>
          </a:r>
          <a:endParaRPr lang="nl-NL">
            <a:effectLst/>
          </a:endParaRPr>
        </a:p>
        <a:p>
          <a:r>
            <a:rPr lang="nl-NL" sz="1100">
              <a:solidFill>
                <a:schemeClr val="dk1"/>
              </a:solidFill>
              <a:effectLst/>
              <a:latin typeface="+mn-lt"/>
              <a:ea typeface="+mn-ea"/>
              <a:cs typeface="+mn-cs"/>
            </a:rPr>
            <a:t>7. U dient het ingevulde prijzenblad in Excel format bij uw Inschrijving in te dienen.</a:t>
          </a:r>
          <a:endParaRPr lang="nl-NL">
            <a:effectLst/>
          </a:endParaRP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276226</xdr:colOff>
      <xdr:row>0</xdr:row>
      <xdr:rowOff>119062</xdr:rowOff>
    </xdr:from>
    <xdr:to>
      <xdr:col>0</xdr:col>
      <xdr:colOff>1405455</xdr:colOff>
      <xdr:row>1</xdr:row>
      <xdr:rowOff>90487</xdr:rowOff>
    </xdr:to>
    <xdr:pic>
      <xdr:nvPicPr>
        <xdr:cNvPr id="3" name="Picture 2" descr="Logo nieuwe gemeente Midden-Groningen ontwikkeld door Dizain">
          <a:extLst>
            <a:ext uri="{FF2B5EF4-FFF2-40B4-BE49-F238E27FC236}">
              <a16:creationId xmlns:a16="http://schemas.microsoft.com/office/drawing/2014/main" id="{A82F9DF8-A94B-4A30-9CE6-37D0CB4A6D9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276226" y="1190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31749</xdr:colOff>
      <xdr:row>0</xdr:row>
      <xdr:rowOff>0</xdr:rowOff>
    </xdr:from>
    <xdr:to>
      <xdr:col>11</xdr:col>
      <xdr:colOff>152400</xdr:colOff>
      <xdr:row>4</xdr:row>
      <xdr:rowOff>800100</xdr:rowOff>
    </xdr:to>
    <xdr:sp macro="" textlink="">
      <xdr:nvSpPr>
        <xdr:cNvPr id="2" name="Tekstvak 1">
          <a:extLst>
            <a:ext uri="{FF2B5EF4-FFF2-40B4-BE49-F238E27FC236}">
              <a16:creationId xmlns:a16="http://schemas.microsoft.com/office/drawing/2014/main" id="{55D13D5E-973C-4C07-A841-300D6CC3AA08}"/>
            </a:ext>
          </a:extLst>
        </xdr:cNvPr>
        <xdr:cNvSpPr txBox="1"/>
      </xdr:nvSpPr>
      <xdr:spPr>
        <a:xfrm>
          <a:off x="10718799" y="0"/>
          <a:ext cx="4368801" cy="32289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solidFill>
                <a:schemeClr val="dk1"/>
              </a:solidFill>
              <a:effectLst/>
              <a:latin typeface="+mn-lt"/>
              <a:ea typeface="+mn-ea"/>
              <a:cs typeface="+mn-cs"/>
            </a:rPr>
            <a:t>Invulinstrutie</a:t>
          </a:r>
          <a:endParaRPr lang="nl-NL">
            <a:effectLst/>
          </a:endParaRPr>
        </a:p>
        <a:p>
          <a:pPr eaLnBrk="1" fontAlgn="auto" latinLnBrk="0" hangingPunct="1"/>
          <a:r>
            <a:rPr lang="nl-NL" sz="1100">
              <a:solidFill>
                <a:schemeClr val="dk1"/>
              </a:solidFill>
              <a:effectLst/>
              <a:latin typeface="+mn-lt"/>
              <a:ea typeface="+mn-ea"/>
              <a:cs typeface="+mn-cs"/>
            </a:rPr>
            <a:t>1. Vul de geel gekleurde cellen in. </a:t>
          </a:r>
          <a:r>
            <a:rPr lang="nl-NL" sz="1100" baseline="0">
              <a:solidFill>
                <a:schemeClr val="dk1"/>
              </a:solidFill>
              <a:effectLst/>
              <a:latin typeface="+mn-lt"/>
              <a:ea typeface="+mn-ea"/>
              <a:cs typeface="+mn-cs"/>
            </a:rPr>
            <a:t> </a:t>
          </a:r>
          <a:endParaRPr lang="nl-NL">
            <a:effectLst/>
          </a:endParaRPr>
        </a:p>
        <a:p>
          <a:pPr eaLnBrk="1" fontAlgn="auto" latinLnBrk="0" hangingPunct="1"/>
          <a:r>
            <a:rPr lang="nl-NL" sz="1100" baseline="0">
              <a:solidFill>
                <a:schemeClr val="dk1"/>
              </a:solidFill>
              <a:effectLst/>
              <a:latin typeface="+mn-lt"/>
              <a:ea typeface="+mn-ea"/>
              <a:cs typeface="+mn-cs"/>
            </a:rPr>
            <a:t>2. </a:t>
          </a:r>
          <a:r>
            <a:rPr lang="nl-NL" sz="1100">
              <a:solidFill>
                <a:schemeClr val="dk1"/>
              </a:solidFill>
              <a:effectLst/>
              <a:latin typeface="+mn-lt"/>
              <a:ea typeface="+mn-ea"/>
              <a:cs typeface="+mn-cs"/>
            </a:rPr>
            <a:t>Wanneer niet alle geel gekleurde cellen zijn ingevuld, dan is uw Inschrijving onvolledig; </a:t>
          </a:r>
          <a:endParaRPr lang="nl-NL">
            <a:effectLst/>
          </a:endParaRPr>
        </a:p>
        <a:p>
          <a:r>
            <a:rPr lang="nl-NL" sz="1100">
              <a:solidFill>
                <a:schemeClr val="dk1"/>
              </a:solidFill>
              <a:effectLst/>
              <a:latin typeface="+mn-lt"/>
              <a:ea typeface="+mn-ea"/>
              <a:cs typeface="+mn-cs"/>
            </a:rPr>
            <a:t>3. U vult alleen de geel gekleurde cellen in. Het manipuleren van inschrijfprijzen (waaronder objectspecifiek</a:t>
          </a:r>
          <a:r>
            <a:rPr lang="nl-NL" sz="1100" baseline="0">
              <a:solidFill>
                <a:schemeClr val="dk1"/>
              </a:solidFill>
              <a:effectLst/>
              <a:latin typeface="+mn-lt"/>
              <a:ea typeface="+mn-ea"/>
              <a:cs typeface="+mn-cs"/>
            </a:rPr>
            <a:t> of niet objectspecifike kosten)</a:t>
          </a:r>
          <a:r>
            <a:rPr lang="nl-NL" sz="1100">
              <a:solidFill>
                <a:schemeClr val="dk1"/>
              </a:solidFill>
              <a:effectLst/>
              <a:latin typeface="+mn-lt"/>
              <a:ea typeface="+mn-ea"/>
              <a:cs typeface="+mn-cs"/>
            </a:rPr>
            <a:t> leidt tot uitsluiting van de aanbesteding.</a:t>
          </a:r>
          <a:endParaRPr lang="nl-NL">
            <a:effectLst/>
          </a:endParaRPr>
        </a:p>
        <a:p>
          <a:r>
            <a:rPr lang="nl-NL" sz="1100">
              <a:solidFill>
                <a:schemeClr val="dk1"/>
              </a:solidFill>
              <a:effectLst/>
              <a:latin typeface="+mn-lt"/>
              <a:ea typeface="+mn-ea"/>
              <a:cs typeface="+mn-cs"/>
            </a:rPr>
            <a:t>4. De door u opgegeven prijzen zijn vanaf € 0,- en hoger. Er mogen geen negatieve prijzen worden opgegeven</a:t>
          </a:r>
          <a:endParaRPr lang="nl-NL">
            <a:effectLst/>
          </a:endParaRPr>
        </a:p>
        <a:p>
          <a:r>
            <a:rPr lang="nl-NL" sz="1100">
              <a:solidFill>
                <a:schemeClr val="dk1"/>
              </a:solidFill>
              <a:effectLst/>
              <a:latin typeface="+mn-lt"/>
              <a:ea typeface="+mn-ea"/>
              <a:cs typeface="+mn-cs"/>
            </a:rPr>
            <a:t>5. Alle prijzen zijn in Euro's en exclusief BTW.</a:t>
          </a:r>
          <a:endParaRPr lang="nl-NL">
            <a:effectLst/>
          </a:endParaRPr>
        </a:p>
        <a:p>
          <a:r>
            <a:rPr lang="nl-NL" sz="1100">
              <a:solidFill>
                <a:schemeClr val="dk1"/>
              </a:solidFill>
              <a:effectLst/>
              <a:latin typeface="+mn-lt"/>
              <a:ea typeface="+mn-ea"/>
              <a:cs typeface="+mn-cs"/>
            </a:rPr>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solidFill>
                <a:schemeClr val="dk1"/>
              </a:solidFill>
              <a:effectLst/>
              <a:latin typeface="+mn-lt"/>
              <a:ea typeface="+mn-ea"/>
              <a:cs typeface="+mn-cs"/>
            </a:rPr>
            <a:t> vastgelegd in de Overeenkomst. </a:t>
          </a:r>
          <a:endParaRPr lang="nl-NL">
            <a:effectLst/>
          </a:endParaRPr>
        </a:p>
        <a:p>
          <a:r>
            <a:rPr lang="nl-NL" sz="1100">
              <a:solidFill>
                <a:schemeClr val="dk1"/>
              </a:solidFill>
              <a:effectLst/>
              <a:latin typeface="+mn-lt"/>
              <a:ea typeface="+mn-ea"/>
              <a:cs typeface="+mn-cs"/>
            </a:rPr>
            <a:t>7. U dient het ingevulde prijzenblad in Excel format bij uw Inschrijving in te dienen.</a:t>
          </a:r>
          <a:endParaRPr lang="nl-NL">
            <a:effectLst/>
          </a:endParaRPr>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J21"/>
  <sheetViews>
    <sheetView showGridLines="0" tabSelected="1" zoomScaleNormal="100" workbookViewId="0">
      <selection activeCell="D1" sqref="D1"/>
    </sheetView>
  </sheetViews>
  <sheetFormatPr defaultRowHeight="12.6" x14ac:dyDescent="0.2"/>
  <cols>
    <col min="1" max="1" width="53" customWidth="1"/>
    <col min="2" max="2" width="14.7265625" customWidth="1"/>
    <col min="3" max="3" width="15.26953125" customWidth="1"/>
    <col min="4" max="4" width="22" customWidth="1"/>
    <col min="5" max="5" width="21.7265625" customWidth="1"/>
    <col min="6" max="6" width="12.26953125" customWidth="1"/>
    <col min="7" max="7" width="10.36328125" customWidth="1"/>
    <col min="8" max="8" width="10.90625" customWidth="1"/>
    <col min="9" max="9" width="23" customWidth="1"/>
    <col min="10" max="10" width="11" customWidth="1"/>
  </cols>
  <sheetData>
    <row r="1" spans="1:10" ht="94.5" customHeight="1" thickBot="1" x14ac:dyDescent="0.25">
      <c r="A1" s="70" t="s">
        <v>0</v>
      </c>
      <c r="B1" s="70"/>
      <c r="C1" s="61" t="s">
        <v>121</v>
      </c>
      <c r="D1" s="62" t="s">
        <v>123</v>
      </c>
      <c r="E1" s="43"/>
      <c r="F1" s="43"/>
      <c r="G1" s="43"/>
      <c r="H1" s="43"/>
      <c r="I1" s="7"/>
      <c r="J1" s="7"/>
    </row>
    <row r="2" spans="1:10" ht="16.2" thickTop="1" x14ac:dyDescent="0.2">
      <c r="A2" s="8" t="s">
        <v>1</v>
      </c>
      <c r="B2" s="9" t="s">
        <v>6</v>
      </c>
      <c r="C2" s="9" t="s">
        <v>70</v>
      </c>
      <c r="D2" s="8" t="s">
        <v>3</v>
      </c>
    </row>
    <row r="3" spans="1:10" ht="14.4" x14ac:dyDescent="0.2">
      <c r="A3" s="1" t="s">
        <v>5</v>
      </c>
      <c r="B3" s="11">
        <f>'P1-Eenmalige kosten'!G55</f>
        <v>0</v>
      </c>
      <c r="C3" s="4">
        <v>1</v>
      </c>
      <c r="D3" s="5">
        <f>B3*C3</f>
        <v>0</v>
      </c>
    </row>
    <row r="4" spans="1:10" ht="14.4" x14ac:dyDescent="0.2">
      <c r="A4" s="1" t="s">
        <v>141</v>
      </c>
      <c r="B4" s="11">
        <f>'P2-Jaarlijkse kosten'!D21</f>
        <v>0</v>
      </c>
      <c r="C4" s="4">
        <v>15</v>
      </c>
      <c r="D4" s="5">
        <f>C4*B4</f>
        <v>0</v>
      </c>
    </row>
    <row r="5" spans="1:10" ht="14.4" x14ac:dyDescent="0.2">
      <c r="A5" s="1" t="s">
        <v>140</v>
      </c>
      <c r="B5" s="11">
        <f>'P3-Fictieve kosten'!H24</f>
        <v>0</v>
      </c>
      <c r="C5" s="4">
        <v>1</v>
      </c>
      <c r="D5" s="5">
        <f>B5*C5</f>
        <v>0</v>
      </c>
    </row>
    <row r="6" spans="1:10" ht="20.25" customHeight="1" thickBot="1" x14ac:dyDescent="0.35">
      <c r="A6" s="3" t="s">
        <v>4</v>
      </c>
      <c r="B6" s="2"/>
      <c r="C6" s="2"/>
      <c r="D6" s="12">
        <f>SUM(D3:D5)</f>
        <v>0</v>
      </c>
    </row>
    <row r="7" spans="1:10" ht="13.2" thickTop="1" x14ac:dyDescent="0.2"/>
    <row r="21" ht="44.25" customHeight="1" x14ac:dyDescent="0.2"/>
  </sheetData>
  <sheetProtection algorithmName="SHA-512" hashValue="cLL3+2nbe3kc1N3mpqXHGZ9G5wa6Gv0ZzcS1HWIaqZQpt/ZshrgYiwj+bWHN534YQmApd8baRBfeDRoQdNpOsA==" saltValue="63yFtlsXYl6gQC5bcKThSQ==" spinCount="100000" sheet="1" objects="1" scenarios="1"/>
  <mergeCells count="1">
    <mergeCell ref="A1:B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022F-F473-4972-A340-60CDAC6859D0}">
  <sheetPr>
    <pageSetUpPr fitToPage="1"/>
  </sheetPr>
  <dimension ref="A1:J56"/>
  <sheetViews>
    <sheetView showGridLines="0" zoomScaleNormal="100" workbookViewId="0">
      <selection activeCell="G22" sqref="G22"/>
    </sheetView>
  </sheetViews>
  <sheetFormatPr defaultRowHeight="12.6" x14ac:dyDescent="0.2"/>
  <cols>
    <col min="1" max="1" width="13.08984375" customWidth="1"/>
    <col min="2" max="2" width="20.36328125" bestFit="1" customWidth="1"/>
    <col min="3" max="3" width="31" bestFit="1" customWidth="1"/>
    <col min="4" max="4" width="23.36328125" bestFit="1" customWidth="1"/>
    <col min="5" max="5" width="10" customWidth="1"/>
    <col min="6" max="6" width="15.26953125" customWidth="1"/>
    <col min="7" max="7" width="18.90625" style="17" bestFit="1" customWidth="1"/>
    <col min="8" max="8" width="10.90625" customWidth="1"/>
    <col min="9" max="9" width="23" customWidth="1"/>
    <col min="10" max="10" width="11" customWidth="1"/>
  </cols>
  <sheetData>
    <row r="1" spans="1:10" ht="94.5" customHeight="1" x14ac:dyDescent="0.2">
      <c r="A1" s="70" t="s">
        <v>7</v>
      </c>
      <c r="B1" s="70"/>
      <c r="C1" s="70"/>
      <c r="D1" s="70"/>
      <c r="E1" s="70"/>
      <c r="F1" s="80" t="str">
        <f>Prijzenblad!D1</f>
        <v>Vul hier de naam in van uw bedrijf!</v>
      </c>
      <c r="G1" s="81"/>
      <c r="H1" s="43"/>
      <c r="I1" s="7"/>
      <c r="J1" s="7"/>
    </row>
    <row r="2" spans="1:10" ht="15.75" customHeight="1" x14ac:dyDescent="0.2">
      <c r="A2" s="78" t="s">
        <v>69</v>
      </c>
      <c r="B2" s="78"/>
      <c r="C2" s="78"/>
      <c r="D2" s="78"/>
      <c r="E2" s="78"/>
      <c r="F2" s="78"/>
      <c r="G2" s="78"/>
      <c r="H2" s="10"/>
      <c r="I2" s="7"/>
      <c r="J2" s="7"/>
    </row>
    <row r="3" spans="1:10" ht="31.2" x14ac:dyDescent="0.2">
      <c r="A3" s="34" t="s">
        <v>8</v>
      </c>
      <c r="B3" s="8"/>
      <c r="C3" s="8"/>
      <c r="D3" s="8"/>
      <c r="E3" s="8" t="s">
        <v>70</v>
      </c>
      <c r="F3" s="9" t="s">
        <v>2</v>
      </c>
      <c r="G3" s="18" t="s">
        <v>3</v>
      </c>
    </row>
    <row r="4" spans="1:10" ht="115.5" customHeight="1" thickBot="1" x14ac:dyDescent="0.25">
      <c r="A4" s="75" t="s">
        <v>145</v>
      </c>
      <c r="B4" s="76"/>
      <c r="C4" s="76"/>
      <c r="D4" s="77"/>
      <c r="E4" s="16">
        <v>1</v>
      </c>
      <c r="F4" s="24">
        <v>0</v>
      </c>
      <c r="G4" s="19">
        <f>E4*F4</f>
        <v>0</v>
      </c>
    </row>
    <row r="5" spans="1:10" ht="18" customHeight="1" thickTop="1" x14ac:dyDescent="0.2">
      <c r="A5" s="79" t="s">
        <v>76</v>
      </c>
      <c r="B5" s="79"/>
      <c r="C5" s="79"/>
      <c r="D5" s="79"/>
      <c r="E5" s="79"/>
      <c r="F5" s="79"/>
      <c r="G5" s="33">
        <f>G4</f>
        <v>0</v>
      </c>
    </row>
    <row r="6" spans="1:10" x14ac:dyDescent="0.2">
      <c r="A6" s="13"/>
      <c r="B6" s="13"/>
      <c r="C6" s="13"/>
      <c r="D6" s="13"/>
      <c r="E6" s="14"/>
      <c r="F6" s="15"/>
      <c r="G6" s="20"/>
    </row>
    <row r="7" spans="1:10" ht="19.5" customHeight="1" x14ac:dyDescent="0.2">
      <c r="A7" s="78" t="s">
        <v>68</v>
      </c>
      <c r="B7" s="78"/>
      <c r="C7" s="78"/>
      <c r="D7" s="78"/>
      <c r="E7" s="78"/>
      <c r="F7" s="78"/>
      <c r="G7" s="78"/>
    </row>
    <row r="8" spans="1:10" ht="31.2" x14ac:dyDescent="0.2">
      <c r="A8" s="34" t="s">
        <v>10</v>
      </c>
      <c r="B8" s="34" t="s">
        <v>11</v>
      </c>
      <c r="C8" s="36" t="s">
        <v>12</v>
      </c>
      <c r="D8" s="36" t="s">
        <v>13</v>
      </c>
      <c r="E8" s="34" t="s">
        <v>70</v>
      </c>
      <c r="F8" s="9" t="s">
        <v>2</v>
      </c>
      <c r="G8" s="21" t="s">
        <v>3</v>
      </c>
    </row>
    <row r="9" spans="1:10" x14ac:dyDescent="0.2">
      <c r="A9" s="73" t="s">
        <v>14</v>
      </c>
      <c r="B9" s="1" t="s">
        <v>15</v>
      </c>
      <c r="C9" s="1" t="s">
        <v>16</v>
      </c>
      <c r="D9" s="1" t="s">
        <v>17</v>
      </c>
      <c r="E9" s="1">
        <v>2</v>
      </c>
      <c r="F9" s="25">
        <v>0</v>
      </c>
      <c r="G9" s="22">
        <f>E9*F9</f>
        <v>0</v>
      </c>
    </row>
    <row r="10" spans="1:10" x14ac:dyDescent="0.2">
      <c r="A10" s="71"/>
      <c r="B10" s="73" t="s">
        <v>18</v>
      </c>
      <c r="C10" s="1" t="s">
        <v>19</v>
      </c>
      <c r="D10" s="1" t="s">
        <v>20</v>
      </c>
      <c r="E10" s="1">
        <v>1</v>
      </c>
      <c r="F10" s="25">
        <v>0</v>
      </c>
      <c r="G10" s="22">
        <f t="shared" ref="G10:G52" si="0">E10*F10</f>
        <v>0</v>
      </c>
    </row>
    <row r="11" spans="1:10" x14ac:dyDescent="0.2">
      <c r="A11" s="72"/>
      <c r="B11" s="72"/>
      <c r="C11" s="1" t="s">
        <v>21</v>
      </c>
      <c r="D11" s="1" t="s">
        <v>20</v>
      </c>
      <c r="E11" s="1">
        <v>1</v>
      </c>
      <c r="F11" s="25">
        <v>0</v>
      </c>
      <c r="G11" s="22">
        <f t="shared" si="0"/>
        <v>0</v>
      </c>
    </row>
    <row r="12" spans="1:10" x14ac:dyDescent="0.2">
      <c r="A12" s="26" t="s">
        <v>22</v>
      </c>
      <c r="B12" s="26" t="s">
        <v>15</v>
      </c>
      <c r="C12" s="26" t="s">
        <v>23</v>
      </c>
      <c r="D12" s="26" t="s">
        <v>24</v>
      </c>
      <c r="E12" s="26">
        <v>1</v>
      </c>
      <c r="F12" s="27">
        <v>0</v>
      </c>
      <c r="G12" s="22">
        <f t="shared" si="0"/>
        <v>0</v>
      </c>
    </row>
    <row r="13" spans="1:10" x14ac:dyDescent="0.2">
      <c r="A13" s="73" t="s">
        <v>25</v>
      </c>
      <c r="B13" s="73" t="s">
        <v>9</v>
      </c>
      <c r="C13" s="1" t="s">
        <v>28</v>
      </c>
      <c r="D13" s="1" t="s">
        <v>27</v>
      </c>
      <c r="E13" s="1">
        <v>7</v>
      </c>
      <c r="F13" s="25">
        <v>0</v>
      </c>
      <c r="G13" s="22">
        <f t="shared" si="0"/>
        <v>0</v>
      </c>
    </row>
    <row r="14" spans="1:10" x14ac:dyDescent="0.2">
      <c r="A14" s="71"/>
      <c r="B14" s="71"/>
      <c r="C14" s="1" t="s">
        <v>26</v>
      </c>
      <c r="D14" s="1" t="s">
        <v>27</v>
      </c>
      <c r="E14" s="1">
        <v>5</v>
      </c>
      <c r="F14" s="25">
        <v>0</v>
      </c>
      <c r="G14" s="22">
        <f t="shared" si="0"/>
        <v>0</v>
      </c>
    </row>
    <row r="15" spans="1:10" x14ac:dyDescent="0.2">
      <c r="A15" s="71"/>
      <c r="B15" s="71"/>
      <c r="C15" s="1" t="s">
        <v>29</v>
      </c>
      <c r="D15" s="1" t="s">
        <v>30</v>
      </c>
      <c r="E15" s="1">
        <v>3</v>
      </c>
      <c r="F15" s="25">
        <v>0</v>
      </c>
      <c r="G15" s="22">
        <f t="shared" si="0"/>
        <v>0</v>
      </c>
    </row>
    <row r="16" spans="1:10" x14ac:dyDescent="0.2">
      <c r="A16" s="71"/>
      <c r="B16" s="72"/>
      <c r="C16" s="1" t="s">
        <v>31</v>
      </c>
      <c r="D16" s="1" t="s">
        <v>32</v>
      </c>
      <c r="E16" s="1">
        <v>2</v>
      </c>
      <c r="F16" s="25">
        <v>0</v>
      </c>
      <c r="G16" s="22">
        <f t="shared" si="0"/>
        <v>0</v>
      </c>
    </row>
    <row r="17" spans="1:7" x14ac:dyDescent="0.2">
      <c r="A17" s="71"/>
      <c r="B17" s="73" t="s">
        <v>33</v>
      </c>
      <c r="C17" s="1" t="s">
        <v>28</v>
      </c>
      <c r="D17" s="1" t="s">
        <v>27</v>
      </c>
      <c r="E17" s="1">
        <v>5</v>
      </c>
      <c r="F17" s="25">
        <v>0</v>
      </c>
      <c r="G17" s="22">
        <f t="shared" si="0"/>
        <v>0</v>
      </c>
    </row>
    <row r="18" spans="1:7" x14ac:dyDescent="0.2">
      <c r="A18" s="71"/>
      <c r="B18" s="71"/>
      <c r="C18" s="1" t="s">
        <v>26</v>
      </c>
      <c r="D18" s="1" t="s">
        <v>27</v>
      </c>
      <c r="E18" s="1">
        <v>1</v>
      </c>
      <c r="F18" s="25">
        <v>0</v>
      </c>
      <c r="G18" s="22">
        <f t="shared" si="0"/>
        <v>0</v>
      </c>
    </row>
    <row r="19" spans="1:7" x14ac:dyDescent="0.2">
      <c r="A19" s="71"/>
      <c r="B19" s="72"/>
      <c r="C19" s="1" t="s">
        <v>34</v>
      </c>
      <c r="D19" s="1" t="s">
        <v>27</v>
      </c>
      <c r="E19" s="1">
        <v>1</v>
      </c>
      <c r="F19" s="25">
        <v>0</v>
      </c>
      <c r="G19" s="22">
        <f t="shared" si="0"/>
        <v>0</v>
      </c>
    </row>
    <row r="20" spans="1:7" x14ac:dyDescent="0.2">
      <c r="A20" s="71"/>
      <c r="B20" s="73" t="s">
        <v>35</v>
      </c>
      <c r="C20" s="1" t="s">
        <v>36</v>
      </c>
      <c r="D20" s="1" t="s">
        <v>20</v>
      </c>
      <c r="E20" s="1">
        <v>1</v>
      </c>
      <c r="F20" s="25">
        <v>0</v>
      </c>
      <c r="G20" s="22">
        <f t="shared" si="0"/>
        <v>0</v>
      </c>
    </row>
    <row r="21" spans="1:7" x14ac:dyDescent="0.2">
      <c r="A21" s="71"/>
      <c r="B21" s="71"/>
      <c r="C21" s="1" t="s">
        <v>28</v>
      </c>
      <c r="D21" s="1" t="s">
        <v>27</v>
      </c>
      <c r="E21" s="1">
        <v>4</v>
      </c>
      <c r="F21" s="25">
        <v>0</v>
      </c>
      <c r="G21" s="22">
        <f t="shared" si="0"/>
        <v>0</v>
      </c>
    </row>
    <row r="22" spans="1:7" x14ac:dyDescent="0.2">
      <c r="A22" s="71"/>
      <c r="B22" s="71"/>
      <c r="C22" s="1" t="s">
        <v>29</v>
      </c>
      <c r="D22" s="1" t="s">
        <v>30</v>
      </c>
      <c r="E22" s="1">
        <v>1</v>
      </c>
      <c r="F22" s="25">
        <v>0</v>
      </c>
      <c r="G22" s="22">
        <f t="shared" si="0"/>
        <v>0</v>
      </c>
    </row>
    <row r="23" spans="1:7" x14ac:dyDescent="0.2">
      <c r="A23" s="71"/>
      <c r="B23" s="71"/>
      <c r="C23" s="1" t="s">
        <v>37</v>
      </c>
      <c r="D23" s="1" t="s">
        <v>27</v>
      </c>
      <c r="E23" s="1">
        <v>1</v>
      </c>
      <c r="F23" s="25">
        <v>0</v>
      </c>
      <c r="G23" s="22">
        <f t="shared" si="0"/>
        <v>0</v>
      </c>
    </row>
    <row r="24" spans="1:7" x14ac:dyDescent="0.2">
      <c r="A24" s="71"/>
      <c r="B24" s="71"/>
      <c r="C24" s="1" t="s">
        <v>38</v>
      </c>
      <c r="D24" s="1" t="s">
        <v>27</v>
      </c>
      <c r="E24" s="1">
        <v>2</v>
      </c>
      <c r="F24" s="25">
        <v>0</v>
      </c>
      <c r="G24" s="22">
        <f t="shared" si="0"/>
        <v>0</v>
      </c>
    </row>
    <row r="25" spans="1:7" x14ac:dyDescent="0.2">
      <c r="A25" s="71"/>
      <c r="B25" s="71"/>
      <c r="C25" s="1" t="s">
        <v>39</v>
      </c>
      <c r="D25" s="1" t="s">
        <v>27</v>
      </c>
      <c r="E25" s="1">
        <v>4</v>
      </c>
      <c r="F25" s="25">
        <v>0</v>
      </c>
      <c r="G25" s="22">
        <f t="shared" si="0"/>
        <v>0</v>
      </c>
    </row>
    <row r="26" spans="1:7" x14ac:dyDescent="0.2">
      <c r="A26" s="71"/>
      <c r="B26" s="72"/>
      <c r="C26" s="1" t="s">
        <v>40</v>
      </c>
      <c r="D26" s="1" t="s">
        <v>27</v>
      </c>
      <c r="E26" s="1">
        <v>1</v>
      </c>
      <c r="F26" s="25">
        <v>0</v>
      </c>
      <c r="G26" s="22">
        <f t="shared" si="0"/>
        <v>0</v>
      </c>
    </row>
    <row r="27" spans="1:7" x14ac:dyDescent="0.2">
      <c r="A27" s="71"/>
      <c r="B27" s="73" t="s">
        <v>15</v>
      </c>
      <c r="C27" s="1" t="s">
        <v>41</v>
      </c>
      <c r="D27" s="1" t="s">
        <v>42</v>
      </c>
      <c r="E27" s="1">
        <v>86</v>
      </c>
      <c r="F27" s="25">
        <v>0</v>
      </c>
      <c r="G27" s="22">
        <f t="shared" si="0"/>
        <v>0</v>
      </c>
    </row>
    <row r="28" spans="1:7" x14ac:dyDescent="0.2">
      <c r="A28" s="71"/>
      <c r="B28" s="72"/>
      <c r="C28" s="1" t="s">
        <v>43</v>
      </c>
      <c r="D28" s="1" t="s">
        <v>44</v>
      </c>
      <c r="E28" s="1">
        <v>11</v>
      </c>
      <c r="F28" s="25">
        <v>0</v>
      </c>
      <c r="G28" s="22">
        <f t="shared" si="0"/>
        <v>0</v>
      </c>
    </row>
    <row r="29" spans="1:7" x14ac:dyDescent="0.2">
      <c r="A29" s="71"/>
      <c r="B29" s="73" t="s">
        <v>45</v>
      </c>
      <c r="C29" s="1" t="s">
        <v>46</v>
      </c>
      <c r="D29" s="1" t="s">
        <v>47</v>
      </c>
      <c r="E29" s="1">
        <v>8</v>
      </c>
      <c r="F29" s="25">
        <v>0</v>
      </c>
      <c r="G29" s="22">
        <f t="shared" si="0"/>
        <v>0</v>
      </c>
    </row>
    <row r="30" spans="1:7" x14ac:dyDescent="0.2">
      <c r="A30" s="71"/>
      <c r="B30" s="72"/>
      <c r="C30" s="1" t="s">
        <v>48</v>
      </c>
      <c r="D30" s="1" t="s">
        <v>47</v>
      </c>
      <c r="E30" s="1">
        <v>3</v>
      </c>
      <c r="F30" s="25">
        <v>0</v>
      </c>
      <c r="G30" s="22">
        <f t="shared" si="0"/>
        <v>0</v>
      </c>
    </row>
    <row r="31" spans="1:7" x14ac:dyDescent="0.2">
      <c r="A31" s="71"/>
      <c r="B31" s="1" t="s">
        <v>49</v>
      </c>
      <c r="C31" s="1" t="s">
        <v>28</v>
      </c>
      <c r="D31" s="1" t="s">
        <v>27</v>
      </c>
      <c r="E31" s="1">
        <v>2</v>
      </c>
      <c r="F31" s="25">
        <v>0</v>
      </c>
      <c r="G31" s="22">
        <f t="shared" si="0"/>
        <v>0</v>
      </c>
    </row>
    <row r="32" spans="1:7" x14ac:dyDescent="0.2">
      <c r="A32" s="71"/>
      <c r="B32" s="73" t="s">
        <v>50</v>
      </c>
      <c r="C32" s="1" t="s">
        <v>28</v>
      </c>
      <c r="D32" s="1" t="s">
        <v>27</v>
      </c>
      <c r="E32" s="1">
        <v>1</v>
      </c>
      <c r="F32" s="25">
        <v>0</v>
      </c>
      <c r="G32" s="22">
        <f t="shared" si="0"/>
        <v>0</v>
      </c>
    </row>
    <row r="33" spans="1:7" x14ac:dyDescent="0.2">
      <c r="A33" s="71"/>
      <c r="B33" s="71"/>
      <c r="C33" s="1" t="s">
        <v>51</v>
      </c>
      <c r="D33" s="1" t="s">
        <v>27</v>
      </c>
      <c r="E33" s="1">
        <v>2</v>
      </c>
      <c r="F33" s="25">
        <v>0</v>
      </c>
      <c r="G33" s="22">
        <f t="shared" si="0"/>
        <v>0</v>
      </c>
    </row>
    <row r="34" spans="1:7" x14ac:dyDescent="0.2">
      <c r="A34" s="71"/>
      <c r="B34" s="71"/>
      <c r="C34" s="1" t="s">
        <v>52</v>
      </c>
      <c r="D34" s="1" t="s">
        <v>27</v>
      </c>
      <c r="E34" s="1">
        <v>1</v>
      </c>
      <c r="F34" s="25">
        <v>0</v>
      </c>
      <c r="G34" s="22">
        <f t="shared" si="0"/>
        <v>0</v>
      </c>
    </row>
    <row r="35" spans="1:7" x14ac:dyDescent="0.2">
      <c r="A35" s="71"/>
      <c r="B35" s="72"/>
      <c r="C35" s="1" t="s">
        <v>39</v>
      </c>
      <c r="D35" s="1" t="s">
        <v>27</v>
      </c>
      <c r="E35" s="1">
        <v>1</v>
      </c>
      <c r="F35" s="25">
        <v>0</v>
      </c>
      <c r="G35" s="22">
        <f t="shared" si="0"/>
        <v>0</v>
      </c>
    </row>
    <row r="36" spans="1:7" x14ac:dyDescent="0.2">
      <c r="A36" s="71"/>
      <c r="B36" s="71"/>
      <c r="C36" s="1" t="s">
        <v>28</v>
      </c>
      <c r="D36" s="1" t="s">
        <v>27</v>
      </c>
      <c r="E36" s="1">
        <v>22</v>
      </c>
      <c r="F36" s="25">
        <v>0</v>
      </c>
      <c r="G36" s="22">
        <f t="shared" si="0"/>
        <v>0</v>
      </c>
    </row>
    <row r="37" spans="1:7" x14ac:dyDescent="0.2">
      <c r="A37" s="71"/>
      <c r="B37" s="71"/>
      <c r="C37" s="1" t="s">
        <v>53</v>
      </c>
      <c r="D37" s="1" t="s">
        <v>27</v>
      </c>
      <c r="E37" s="1">
        <v>1</v>
      </c>
      <c r="F37" s="25">
        <v>0</v>
      </c>
      <c r="G37" s="22">
        <f t="shared" si="0"/>
        <v>0</v>
      </c>
    </row>
    <row r="38" spans="1:7" x14ac:dyDescent="0.2">
      <c r="A38" s="71"/>
      <c r="B38" s="71"/>
      <c r="C38" s="1" t="s">
        <v>54</v>
      </c>
      <c r="D38" s="1" t="s">
        <v>27</v>
      </c>
      <c r="E38" s="1">
        <v>2</v>
      </c>
      <c r="F38" s="25">
        <v>0</v>
      </c>
      <c r="G38" s="22">
        <f t="shared" si="0"/>
        <v>0</v>
      </c>
    </row>
    <row r="39" spans="1:7" x14ac:dyDescent="0.2">
      <c r="A39" s="71"/>
      <c r="B39" s="71"/>
      <c r="C39" s="1" t="s">
        <v>55</v>
      </c>
      <c r="D39" s="1" t="s">
        <v>27</v>
      </c>
      <c r="E39" s="1">
        <v>1</v>
      </c>
      <c r="F39" s="25">
        <v>0</v>
      </c>
      <c r="G39" s="22">
        <f t="shared" si="0"/>
        <v>0</v>
      </c>
    </row>
    <row r="40" spans="1:7" x14ac:dyDescent="0.2">
      <c r="A40" s="71"/>
      <c r="B40" s="71"/>
      <c r="C40" s="1" t="s">
        <v>26</v>
      </c>
      <c r="D40" s="1" t="s">
        <v>27</v>
      </c>
      <c r="E40" s="1">
        <v>37</v>
      </c>
      <c r="F40" s="25">
        <v>0</v>
      </c>
      <c r="G40" s="22">
        <f t="shared" si="0"/>
        <v>0</v>
      </c>
    </row>
    <row r="41" spans="1:7" x14ac:dyDescent="0.2">
      <c r="A41" s="71"/>
      <c r="B41" s="71"/>
      <c r="C41" s="1" t="s">
        <v>56</v>
      </c>
      <c r="D41" s="1" t="s">
        <v>27</v>
      </c>
      <c r="E41" s="1">
        <v>1</v>
      </c>
      <c r="F41" s="25">
        <v>0</v>
      </c>
      <c r="G41" s="22">
        <f t="shared" si="0"/>
        <v>0</v>
      </c>
    </row>
    <row r="42" spans="1:7" x14ac:dyDescent="0.2">
      <c r="A42" s="71"/>
      <c r="B42" s="71"/>
      <c r="C42" s="1" t="s">
        <v>57</v>
      </c>
      <c r="D42" s="1" t="s">
        <v>32</v>
      </c>
      <c r="E42" s="1">
        <v>3</v>
      </c>
      <c r="F42" s="25">
        <v>0</v>
      </c>
      <c r="G42" s="22">
        <f t="shared" si="0"/>
        <v>0</v>
      </c>
    </row>
    <row r="43" spans="1:7" x14ac:dyDescent="0.2">
      <c r="A43" s="71"/>
      <c r="B43" s="71"/>
      <c r="C43" s="1" t="s">
        <v>58</v>
      </c>
      <c r="D43" s="1" t="s">
        <v>32</v>
      </c>
      <c r="E43" s="1">
        <v>5</v>
      </c>
      <c r="F43" s="25">
        <v>0</v>
      </c>
      <c r="G43" s="22">
        <f t="shared" si="0"/>
        <v>0</v>
      </c>
    </row>
    <row r="44" spans="1:7" x14ac:dyDescent="0.2">
      <c r="A44" s="71"/>
      <c r="B44" s="71"/>
      <c r="C44" s="1" t="s">
        <v>59</v>
      </c>
      <c r="D44" s="1" t="s">
        <v>32</v>
      </c>
      <c r="E44" s="1">
        <v>6</v>
      </c>
      <c r="F44" s="25">
        <v>0</v>
      </c>
      <c r="G44" s="22">
        <f t="shared" si="0"/>
        <v>0</v>
      </c>
    </row>
    <row r="45" spans="1:7" x14ac:dyDescent="0.2">
      <c r="A45" s="71"/>
      <c r="B45" s="71"/>
      <c r="C45" s="1" t="s">
        <v>60</v>
      </c>
      <c r="D45" s="1" t="s">
        <v>61</v>
      </c>
      <c r="E45" s="1">
        <v>1</v>
      </c>
      <c r="F45" s="25">
        <v>0</v>
      </c>
      <c r="G45" s="22">
        <f t="shared" si="0"/>
        <v>0</v>
      </c>
    </row>
    <row r="46" spans="1:7" x14ac:dyDescent="0.2">
      <c r="A46" s="71"/>
      <c r="B46" s="71"/>
      <c r="C46" s="1" t="s">
        <v>62</v>
      </c>
      <c r="D46" s="1" t="s">
        <v>27</v>
      </c>
      <c r="E46" s="1">
        <v>1</v>
      </c>
      <c r="F46" s="25">
        <v>0</v>
      </c>
      <c r="G46" s="22">
        <f t="shared" si="0"/>
        <v>0</v>
      </c>
    </row>
    <row r="47" spans="1:7" x14ac:dyDescent="0.2">
      <c r="A47" s="71"/>
      <c r="B47" s="72"/>
      <c r="C47" s="1" t="s">
        <v>63</v>
      </c>
      <c r="D47" s="1" t="s">
        <v>27</v>
      </c>
      <c r="E47" s="1">
        <v>1</v>
      </c>
      <c r="F47" s="25">
        <v>0</v>
      </c>
      <c r="G47" s="22">
        <f t="shared" si="0"/>
        <v>0</v>
      </c>
    </row>
    <row r="48" spans="1:7" x14ac:dyDescent="0.2">
      <c r="A48" s="71"/>
      <c r="B48" s="73" t="s">
        <v>64</v>
      </c>
      <c r="C48" s="1" t="s">
        <v>28</v>
      </c>
      <c r="D48" s="1" t="s">
        <v>27</v>
      </c>
      <c r="E48" s="1">
        <v>2</v>
      </c>
      <c r="F48" s="25">
        <v>0</v>
      </c>
      <c r="G48" s="22">
        <f t="shared" si="0"/>
        <v>0</v>
      </c>
    </row>
    <row r="49" spans="1:7" x14ac:dyDescent="0.2">
      <c r="A49" s="71"/>
      <c r="B49" s="72"/>
      <c r="C49" s="1" t="s">
        <v>26</v>
      </c>
      <c r="D49" s="1" t="s">
        <v>27</v>
      </c>
      <c r="E49" s="1">
        <v>1</v>
      </c>
      <c r="F49" s="25">
        <v>0</v>
      </c>
      <c r="G49" s="22">
        <f t="shared" si="0"/>
        <v>0</v>
      </c>
    </row>
    <row r="50" spans="1:7" x14ac:dyDescent="0.2">
      <c r="A50" s="71"/>
      <c r="B50" s="73" t="s">
        <v>65</v>
      </c>
      <c r="C50" s="1" t="s">
        <v>28</v>
      </c>
      <c r="D50" s="1" t="s">
        <v>27</v>
      </c>
      <c r="E50" s="1">
        <v>1</v>
      </c>
      <c r="F50" s="25">
        <v>0</v>
      </c>
      <c r="G50" s="22">
        <f t="shared" si="0"/>
        <v>0</v>
      </c>
    </row>
    <row r="51" spans="1:7" x14ac:dyDescent="0.2">
      <c r="A51" s="71"/>
      <c r="B51" s="71"/>
      <c r="C51" s="1" t="s">
        <v>38</v>
      </c>
      <c r="D51" s="1" t="s">
        <v>27</v>
      </c>
      <c r="E51" s="1">
        <v>1</v>
      </c>
      <c r="F51" s="25">
        <v>0</v>
      </c>
      <c r="G51" s="22">
        <f t="shared" si="0"/>
        <v>0</v>
      </c>
    </row>
    <row r="52" spans="1:7" ht="13.2" thickBot="1" x14ac:dyDescent="0.25">
      <c r="A52" s="74"/>
      <c r="B52" s="74"/>
      <c r="C52" s="28" t="s">
        <v>66</v>
      </c>
      <c r="D52" s="28" t="s">
        <v>27</v>
      </c>
      <c r="E52" s="28">
        <v>1</v>
      </c>
      <c r="F52" s="29">
        <v>0</v>
      </c>
      <c r="G52" s="35">
        <f t="shared" si="0"/>
        <v>0</v>
      </c>
    </row>
    <row r="53" spans="1:7" ht="20.25" customHeight="1" thickTop="1" x14ac:dyDescent="0.2">
      <c r="A53" s="37" t="s">
        <v>77</v>
      </c>
      <c r="B53" s="37"/>
      <c r="C53" s="37"/>
      <c r="D53" s="37"/>
      <c r="E53" s="37"/>
      <c r="F53" s="38"/>
      <c r="G53" s="39">
        <f>SUM(G9:G52)</f>
        <v>0</v>
      </c>
    </row>
    <row r="54" spans="1:7" ht="13.2" thickBot="1" x14ac:dyDescent="0.25">
      <c r="A54" s="31"/>
      <c r="B54" s="31"/>
      <c r="C54" s="31"/>
      <c r="D54" s="31"/>
      <c r="E54" s="31"/>
      <c r="F54" s="31"/>
      <c r="G54" s="32"/>
    </row>
    <row r="55" spans="1:7" ht="21.75" customHeight="1" thickTop="1" thickBot="1" x14ac:dyDescent="0.25">
      <c r="A55" s="40" t="s">
        <v>67</v>
      </c>
      <c r="B55" s="40"/>
      <c r="C55" s="40"/>
      <c r="D55" s="40"/>
      <c r="E55" s="40"/>
      <c r="F55" s="41"/>
      <c r="G55" s="42">
        <f>G53+G5</f>
        <v>0</v>
      </c>
    </row>
    <row r="56" spans="1:7" ht="13.2" thickTop="1" x14ac:dyDescent="0.2"/>
  </sheetData>
  <sheetProtection algorithmName="SHA-512" hashValue="mkNZEA9M7muWFmIoDMWHto+/3JzsCEhnPXQJgObtlNcpWQ6I3zbAsnmMR2FhPrZ85cSoPar9PauOl78F6UFhxg==" saltValue="IE/QkRtXwCTtnPUAhlwPQA==" spinCount="100000" sheet="1" objects="1" scenarios="1"/>
  <mergeCells count="18">
    <mergeCell ref="A2:G2"/>
    <mergeCell ref="A5:F5"/>
    <mergeCell ref="B32:B35"/>
    <mergeCell ref="A1:E1"/>
    <mergeCell ref="F1:G1"/>
    <mergeCell ref="B36:B47"/>
    <mergeCell ref="B48:B49"/>
    <mergeCell ref="B50:B52"/>
    <mergeCell ref="A4:D4"/>
    <mergeCell ref="A9:A11"/>
    <mergeCell ref="A13:A52"/>
    <mergeCell ref="B10:B11"/>
    <mergeCell ref="B13:B16"/>
    <mergeCell ref="B17:B19"/>
    <mergeCell ref="B20:B26"/>
    <mergeCell ref="B27:B28"/>
    <mergeCell ref="B29:B30"/>
    <mergeCell ref="A7:G7"/>
  </mergeCells>
  <pageMargins left="0.25" right="0.25" top="0.75" bottom="0.75" header="0.3" footer="0.3"/>
  <pageSetup paperSize="9" scale="6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7F1BB-9523-4232-8CDA-B492B03F3D90}">
  <sheetPr>
    <pageSetUpPr fitToPage="1"/>
  </sheetPr>
  <dimension ref="A1:J22"/>
  <sheetViews>
    <sheetView showGridLines="0" zoomScaleNormal="100" workbookViewId="0">
      <selection activeCell="F19" sqref="F19"/>
    </sheetView>
  </sheetViews>
  <sheetFormatPr defaultRowHeight="12.6" x14ac:dyDescent="0.2"/>
  <cols>
    <col min="1" max="1" width="43.36328125" customWidth="1"/>
    <col min="2" max="2" width="7.90625" customWidth="1"/>
    <col min="3" max="3" width="18.36328125" customWidth="1"/>
    <col min="4" max="4" width="16.08984375" customWidth="1"/>
    <col min="5" max="5" width="10" customWidth="1"/>
    <col min="6" max="6" width="15.26953125" customWidth="1"/>
    <col min="7" max="7" width="18.90625" style="17" bestFit="1" customWidth="1"/>
    <col min="8" max="8" width="10.90625" customWidth="1"/>
    <col min="9" max="9" width="23" customWidth="1"/>
    <col min="10" max="10" width="11" customWidth="1"/>
  </cols>
  <sheetData>
    <row r="1" spans="1:10" ht="94.5" customHeight="1" x14ac:dyDescent="0.2">
      <c r="A1" s="82" t="s">
        <v>122</v>
      </c>
      <c r="B1" s="82"/>
      <c r="C1" s="83" t="str">
        <f>Prijzenblad!D1</f>
        <v>Vul hier de naam in van uw bedrijf!</v>
      </c>
      <c r="D1" s="84"/>
      <c r="E1" s="43"/>
      <c r="F1" s="43"/>
      <c r="G1" s="43"/>
      <c r="H1" s="43"/>
      <c r="I1" s="7"/>
      <c r="J1" s="7"/>
    </row>
    <row r="2" spans="1:10" ht="15.75" customHeight="1" x14ac:dyDescent="0.2">
      <c r="A2" s="78" t="s">
        <v>69</v>
      </c>
      <c r="B2" s="78"/>
      <c r="C2" s="78"/>
      <c r="D2" s="78"/>
      <c r="E2" s="10"/>
      <c r="F2" s="7"/>
      <c r="G2" s="7"/>
    </row>
    <row r="3" spans="1:10" ht="31.2" x14ac:dyDescent="0.2">
      <c r="A3" s="34" t="s">
        <v>8</v>
      </c>
      <c r="B3" s="8" t="s">
        <v>70</v>
      </c>
      <c r="C3" s="9" t="s">
        <v>72</v>
      </c>
      <c r="D3" s="21" t="s">
        <v>73</v>
      </c>
      <c r="G3"/>
    </row>
    <row r="4" spans="1:10" ht="42" customHeight="1" thickBot="1" x14ac:dyDescent="0.25">
      <c r="A4" s="44" t="s">
        <v>146</v>
      </c>
      <c r="B4" s="16">
        <v>1</v>
      </c>
      <c r="C4" s="24">
        <v>0</v>
      </c>
      <c r="D4" s="19">
        <f>B4*C4</f>
        <v>0</v>
      </c>
      <c r="G4"/>
    </row>
    <row r="5" spans="1:10" ht="18" customHeight="1" thickTop="1" x14ac:dyDescent="0.2">
      <c r="A5" s="79" t="s">
        <v>71</v>
      </c>
      <c r="B5" s="79"/>
      <c r="C5" s="79"/>
      <c r="D5" s="33">
        <f>D4</f>
        <v>0</v>
      </c>
      <c r="G5"/>
    </row>
    <row r="6" spans="1:10" x14ac:dyDescent="0.2">
      <c r="A6" s="13"/>
      <c r="B6" s="13"/>
      <c r="C6" s="13"/>
      <c r="D6" s="13"/>
      <c r="E6" s="14"/>
      <c r="F6" s="15"/>
      <c r="G6" s="20"/>
    </row>
    <row r="7" spans="1:10" ht="13.5" customHeight="1" x14ac:dyDescent="0.2">
      <c r="A7" s="78" t="s">
        <v>129</v>
      </c>
      <c r="B7" s="78"/>
      <c r="C7" s="78"/>
      <c r="D7" s="78"/>
      <c r="E7" s="45"/>
      <c r="F7" s="45"/>
      <c r="G7" s="45"/>
    </row>
    <row r="8" spans="1:10" ht="31.2" x14ac:dyDescent="0.2">
      <c r="A8" s="34" t="s">
        <v>11</v>
      </c>
      <c r="B8" s="34" t="s">
        <v>70</v>
      </c>
      <c r="C8" s="9" t="s">
        <v>72</v>
      </c>
      <c r="D8" s="21" t="s">
        <v>73</v>
      </c>
      <c r="G8"/>
    </row>
    <row r="9" spans="1:10" x14ac:dyDescent="0.2">
      <c r="A9" s="1" t="s">
        <v>128</v>
      </c>
      <c r="B9" s="1">
        <f>3+86+11</f>
        <v>100</v>
      </c>
      <c r="C9" s="25">
        <v>0</v>
      </c>
      <c r="D9" s="22">
        <f>B9*C9</f>
        <v>0</v>
      </c>
      <c r="G9"/>
    </row>
    <row r="10" spans="1:10" x14ac:dyDescent="0.2">
      <c r="A10" s="23" t="s">
        <v>127</v>
      </c>
      <c r="B10" s="1">
        <v>84</v>
      </c>
      <c r="C10" s="25">
        <v>0</v>
      </c>
      <c r="D10" s="22">
        <f t="shared" ref="D10:D18" si="0">B10*C10</f>
        <v>0</v>
      </c>
      <c r="G10"/>
    </row>
    <row r="11" spans="1:10" x14ac:dyDescent="0.2">
      <c r="A11" s="23" t="s">
        <v>126</v>
      </c>
      <c r="B11" s="1">
        <v>17</v>
      </c>
      <c r="C11" s="25">
        <v>0</v>
      </c>
      <c r="D11" s="22">
        <f t="shared" si="0"/>
        <v>0</v>
      </c>
      <c r="G11"/>
    </row>
    <row r="12" spans="1:10" x14ac:dyDescent="0.2">
      <c r="A12" s="23" t="s">
        <v>33</v>
      </c>
      <c r="B12" s="1">
        <v>7</v>
      </c>
      <c r="C12" s="25">
        <v>0</v>
      </c>
      <c r="D12" s="22">
        <f t="shared" si="0"/>
        <v>0</v>
      </c>
      <c r="G12"/>
    </row>
    <row r="13" spans="1:10" x14ac:dyDescent="0.2">
      <c r="A13" s="23" t="s">
        <v>35</v>
      </c>
      <c r="B13" s="1">
        <v>14</v>
      </c>
      <c r="C13" s="25">
        <v>0</v>
      </c>
      <c r="D13" s="22">
        <f t="shared" si="0"/>
        <v>0</v>
      </c>
      <c r="G13"/>
    </row>
    <row r="14" spans="1:10" x14ac:dyDescent="0.2">
      <c r="A14" s="23" t="s">
        <v>45</v>
      </c>
      <c r="B14" s="1">
        <v>11</v>
      </c>
      <c r="C14" s="25">
        <v>0</v>
      </c>
      <c r="D14" s="22">
        <f t="shared" si="0"/>
        <v>0</v>
      </c>
      <c r="G14"/>
    </row>
    <row r="15" spans="1:10" x14ac:dyDescent="0.2">
      <c r="A15" s="1" t="s">
        <v>49</v>
      </c>
      <c r="B15" s="1">
        <v>2</v>
      </c>
      <c r="C15" s="25">
        <v>0</v>
      </c>
      <c r="D15" s="22">
        <f t="shared" si="0"/>
        <v>0</v>
      </c>
      <c r="G15"/>
    </row>
    <row r="16" spans="1:10" x14ac:dyDescent="0.2">
      <c r="A16" s="23" t="s">
        <v>50</v>
      </c>
      <c r="B16" s="1">
        <v>5</v>
      </c>
      <c r="C16" s="25">
        <v>0</v>
      </c>
      <c r="D16" s="22">
        <f t="shared" si="0"/>
        <v>0</v>
      </c>
      <c r="G16"/>
    </row>
    <row r="17" spans="1:7" x14ac:dyDescent="0.2">
      <c r="A17" s="23" t="s">
        <v>64</v>
      </c>
      <c r="B17" s="1">
        <v>3</v>
      </c>
      <c r="C17" s="25">
        <v>0</v>
      </c>
      <c r="D17" s="22">
        <f t="shared" si="0"/>
        <v>0</v>
      </c>
      <c r="G17"/>
    </row>
    <row r="18" spans="1:7" ht="13.2" thickBot="1" x14ac:dyDescent="0.25">
      <c r="A18" s="46" t="s">
        <v>65</v>
      </c>
      <c r="B18" s="28">
        <v>3</v>
      </c>
      <c r="C18" s="29">
        <v>0</v>
      </c>
      <c r="D18" s="30">
        <f t="shared" si="0"/>
        <v>0</v>
      </c>
      <c r="G18"/>
    </row>
    <row r="19" spans="1:7" ht="20.25" customHeight="1" thickTop="1" x14ac:dyDescent="0.2">
      <c r="A19" s="37" t="s">
        <v>75</v>
      </c>
      <c r="B19" s="37"/>
      <c r="C19" s="37"/>
      <c r="D19" s="39">
        <f>SUM(D9:D18)</f>
        <v>0</v>
      </c>
      <c r="G19"/>
    </row>
    <row r="20" spans="1:7" ht="13.2" thickBot="1" x14ac:dyDescent="0.25">
      <c r="A20" s="31"/>
      <c r="B20" s="31"/>
      <c r="C20" s="31"/>
      <c r="D20" s="32"/>
      <c r="G20"/>
    </row>
    <row r="21" spans="1:7" ht="21.75" customHeight="1" thickTop="1" thickBot="1" x14ac:dyDescent="0.25">
      <c r="A21" s="40" t="s">
        <v>74</v>
      </c>
      <c r="B21" s="40"/>
      <c r="C21" s="40"/>
      <c r="D21" s="42">
        <f>D19+D5</f>
        <v>0</v>
      </c>
      <c r="G21"/>
    </row>
    <row r="22" spans="1:7" ht="13.2" thickTop="1" x14ac:dyDescent="0.2"/>
  </sheetData>
  <sheetProtection algorithmName="SHA-512" hashValue="Tf7UcxzNrztw7GvDh87sVwhJ9zARnXEAXsOpGNOg+zIKkCM+FOIB+12g51N1rnr1JXrhfherVjROBdt3W3CEKA==" saltValue="Cp1Rvd0j/V9UDv+y2lzknQ==" spinCount="100000" sheet="1" objects="1" scenarios="1"/>
  <mergeCells count="5">
    <mergeCell ref="A5:C5"/>
    <mergeCell ref="A2:D2"/>
    <mergeCell ref="A7:D7"/>
    <mergeCell ref="A1:B1"/>
    <mergeCell ref="C1:D1"/>
  </mergeCells>
  <pageMargins left="0.25" right="0.25" top="0.75" bottom="0.75" header="0.3" footer="0.3"/>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C1E8-F09B-426E-A512-6AACACC6BDEB}">
  <sheetPr>
    <pageSetUpPr fitToPage="1"/>
  </sheetPr>
  <dimension ref="A1:K24"/>
  <sheetViews>
    <sheetView showGridLines="0" zoomScaleNormal="100" workbookViewId="0">
      <selection activeCell="E15" sqref="E15"/>
    </sheetView>
  </sheetViews>
  <sheetFormatPr defaultRowHeight="12.6" x14ac:dyDescent="0.2"/>
  <cols>
    <col min="1" max="1" width="20.90625" customWidth="1"/>
    <col min="2" max="2" width="7.7265625" style="50" customWidth="1"/>
    <col min="3" max="3" width="51" customWidth="1"/>
    <col min="4" max="4" width="15.26953125" customWidth="1"/>
    <col min="5" max="5" width="15.7265625" customWidth="1"/>
    <col min="6" max="6" width="7.08984375" customWidth="1"/>
    <col min="7" max="7" width="6.453125" style="69" customWidth="1"/>
    <col min="8" max="8" width="16" customWidth="1"/>
    <col min="9" max="9" width="21.7265625" customWidth="1"/>
    <col min="10" max="10" width="23" customWidth="1"/>
    <col min="11" max="11" width="11" customWidth="1"/>
  </cols>
  <sheetData>
    <row r="1" spans="1:11" ht="94.5" customHeight="1" x14ac:dyDescent="0.2">
      <c r="B1" s="70" t="s">
        <v>144</v>
      </c>
      <c r="C1" s="70"/>
      <c r="D1" s="70"/>
      <c r="E1" s="70"/>
      <c r="F1" s="70"/>
      <c r="G1" s="70"/>
      <c r="H1" s="70"/>
      <c r="I1" s="43"/>
      <c r="J1" s="7"/>
      <c r="K1" s="7"/>
    </row>
    <row r="2" spans="1:11" ht="24.75" customHeight="1" x14ac:dyDescent="0.2">
      <c r="B2" s="10"/>
      <c r="C2" s="60" t="s">
        <v>143</v>
      </c>
      <c r="E2" s="10"/>
      <c r="F2" s="10"/>
      <c r="G2" s="63"/>
      <c r="H2" s="10"/>
      <c r="I2" s="10"/>
      <c r="J2" s="7"/>
      <c r="K2" s="7"/>
    </row>
    <row r="3" spans="1:11" ht="24.75" customHeight="1" x14ac:dyDescent="0.2">
      <c r="A3" s="56"/>
      <c r="B3" s="57"/>
      <c r="C3" s="57"/>
      <c r="D3" s="85" t="s">
        <v>120</v>
      </c>
      <c r="E3" s="85"/>
      <c r="F3" s="57"/>
      <c r="G3" s="64"/>
      <c r="H3" s="57"/>
      <c r="I3" s="10"/>
      <c r="J3" s="7"/>
      <c r="K3" s="7"/>
    </row>
    <row r="4" spans="1:11" ht="46.8" x14ac:dyDescent="0.2">
      <c r="A4" s="8" t="s">
        <v>1</v>
      </c>
      <c r="B4" s="34" t="s">
        <v>79</v>
      </c>
      <c r="C4" s="8" t="s">
        <v>78</v>
      </c>
      <c r="D4" s="9" t="s">
        <v>115</v>
      </c>
      <c r="E4" s="9" t="s">
        <v>116</v>
      </c>
      <c r="F4" s="9" t="s">
        <v>117</v>
      </c>
      <c r="G4" s="65" t="s">
        <v>118</v>
      </c>
      <c r="H4" s="9" t="s">
        <v>119</v>
      </c>
    </row>
    <row r="5" spans="1:11" ht="63" x14ac:dyDescent="0.2">
      <c r="A5" s="86" t="s">
        <v>98</v>
      </c>
      <c r="B5" s="47" t="s">
        <v>80</v>
      </c>
      <c r="C5" s="49" t="s">
        <v>81</v>
      </c>
      <c r="D5" s="51">
        <v>0</v>
      </c>
      <c r="E5" s="94" t="s">
        <v>130</v>
      </c>
      <c r="F5" s="55">
        <v>6</v>
      </c>
      <c r="G5" s="66">
        <v>10</v>
      </c>
      <c r="H5" s="54">
        <f>G5*((D5)+('P2-Jaarlijkse kosten'!C10*F5))</f>
        <v>0</v>
      </c>
    </row>
    <row r="6" spans="1:11" ht="25.2" x14ac:dyDescent="0.2">
      <c r="A6" s="86"/>
      <c r="B6" s="47" t="s">
        <v>82</v>
      </c>
      <c r="C6" s="49" t="s">
        <v>83</v>
      </c>
      <c r="D6" s="51">
        <v>0</v>
      </c>
      <c r="E6" s="95"/>
      <c r="F6" s="55">
        <v>6</v>
      </c>
      <c r="G6" s="66">
        <v>2.5</v>
      </c>
      <c r="H6" s="54">
        <f>G6*5*((D6)+('P2-Jaarlijkse kosten'!C10*F6))</f>
        <v>0</v>
      </c>
    </row>
    <row r="7" spans="1:11" ht="105" customHeight="1" x14ac:dyDescent="0.2">
      <c r="A7" s="86"/>
      <c r="B7" s="47" t="s">
        <v>84</v>
      </c>
      <c r="C7" s="49" t="s">
        <v>86</v>
      </c>
      <c r="D7" s="51">
        <v>0</v>
      </c>
      <c r="E7" s="96" t="s">
        <v>131</v>
      </c>
      <c r="F7" s="55">
        <v>6</v>
      </c>
      <c r="G7" s="66">
        <v>10</v>
      </c>
      <c r="H7" s="54">
        <f>G7*((D7)+('P2-Jaarlijkse kosten'!C11*F7))</f>
        <v>0</v>
      </c>
    </row>
    <row r="8" spans="1:11" ht="77.400000000000006" customHeight="1" x14ac:dyDescent="0.2">
      <c r="A8" s="86"/>
      <c r="B8" s="47" t="s">
        <v>85</v>
      </c>
      <c r="C8" s="49" t="s">
        <v>88</v>
      </c>
      <c r="D8" s="51">
        <v>0</v>
      </c>
      <c r="E8" s="96" t="s">
        <v>132</v>
      </c>
      <c r="F8" s="55">
        <v>6</v>
      </c>
      <c r="G8" s="66">
        <v>10</v>
      </c>
      <c r="H8" s="54">
        <f>G8*((D8)+('P2-Jaarlijkse kosten'!C13*F8))</f>
        <v>0</v>
      </c>
    </row>
    <row r="9" spans="1:11" ht="75.599999999999994" x14ac:dyDescent="0.2">
      <c r="A9" s="86"/>
      <c r="B9" s="47" t="s">
        <v>87</v>
      </c>
      <c r="C9" s="49" t="s">
        <v>90</v>
      </c>
      <c r="D9" s="51">
        <v>0</v>
      </c>
      <c r="E9" s="94" t="s">
        <v>133</v>
      </c>
      <c r="F9" s="55">
        <v>6</v>
      </c>
      <c r="G9" s="66">
        <v>10</v>
      </c>
      <c r="H9" s="54">
        <f>G9*((D9)+('P2-Jaarlijkse kosten'!C14*F9))</f>
        <v>0</v>
      </c>
    </row>
    <row r="10" spans="1:11" ht="25.2" x14ac:dyDescent="0.2">
      <c r="A10" s="86"/>
      <c r="B10" s="47" t="s">
        <v>89</v>
      </c>
      <c r="C10" s="49" t="s">
        <v>136</v>
      </c>
      <c r="D10" s="51">
        <v>0</v>
      </c>
      <c r="E10" s="95"/>
      <c r="F10" s="55">
        <v>6</v>
      </c>
      <c r="G10" s="66">
        <v>2.5</v>
      </c>
      <c r="H10" s="54">
        <f>G10*((D10)+('P2-Jaarlijkse kosten'!C14*F10))</f>
        <v>0</v>
      </c>
    </row>
    <row r="11" spans="1:11" ht="25.2" x14ac:dyDescent="0.2">
      <c r="A11" s="86"/>
      <c r="B11" s="48" t="s">
        <v>91</v>
      </c>
      <c r="C11" s="49" t="s">
        <v>137</v>
      </c>
      <c r="D11" s="51">
        <v>0</v>
      </c>
      <c r="E11" s="97"/>
      <c r="F11" s="55">
        <v>6</v>
      </c>
      <c r="G11" s="66">
        <v>1.5</v>
      </c>
      <c r="H11" s="54">
        <f>G11*((D11)+('P2-Jaarlijkse kosten'!C14*F11))</f>
        <v>0</v>
      </c>
    </row>
    <row r="12" spans="1:11" ht="50.4" x14ac:dyDescent="0.2">
      <c r="A12" s="86"/>
      <c r="B12" s="48" t="s">
        <v>92</v>
      </c>
      <c r="C12" s="49" t="s">
        <v>94</v>
      </c>
      <c r="D12" s="51">
        <v>0</v>
      </c>
      <c r="E12" s="94" t="s">
        <v>134</v>
      </c>
      <c r="F12" s="55">
        <v>6</v>
      </c>
      <c r="G12" s="66">
        <v>10</v>
      </c>
      <c r="H12" s="54">
        <f>G12*((D12)+('P2-Jaarlijkse kosten'!C9*F12))</f>
        <v>0</v>
      </c>
    </row>
    <row r="13" spans="1:11" ht="25.2" x14ac:dyDescent="0.2">
      <c r="A13" s="86"/>
      <c r="B13" s="48" t="s">
        <v>93</v>
      </c>
      <c r="C13" s="49" t="s">
        <v>138</v>
      </c>
      <c r="D13" s="51">
        <v>0</v>
      </c>
      <c r="E13" s="95"/>
      <c r="F13" s="55">
        <v>6</v>
      </c>
      <c r="G13" s="66">
        <v>2.5</v>
      </c>
      <c r="H13" s="54">
        <f>G13*((D13)+('P2-Jaarlijkse kosten'!C9*F13))</f>
        <v>0</v>
      </c>
    </row>
    <row r="14" spans="1:11" ht="25.2" x14ac:dyDescent="0.2">
      <c r="A14" s="86"/>
      <c r="B14" s="48" t="s">
        <v>95</v>
      </c>
      <c r="C14" s="49" t="s">
        <v>139</v>
      </c>
      <c r="D14" s="51">
        <v>0</v>
      </c>
      <c r="E14" s="97"/>
      <c r="F14" s="55">
        <v>6</v>
      </c>
      <c r="G14" s="66">
        <v>1.5</v>
      </c>
      <c r="H14" s="54">
        <f>G14*((D14)+('P2-Jaarlijkse kosten'!C9*F14))</f>
        <v>0</v>
      </c>
    </row>
    <row r="15" spans="1:11" ht="82.2" customHeight="1" x14ac:dyDescent="0.2">
      <c r="A15" s="86"/>
      <c r="B15" s="48" t="s">
        <v>96</v>
      </c>
      <c r="C15" s="49" t="s">
        <v>97</v>
      </c>
      <c r="D15" s="51">
        <v>0</v>
      </c>
      <c r="E15" s="96" t="s">
        <v>135</v>
      </c>
      <c r="F15" s="55">
        <v>6</v>
      </c>
      <c r="G15" s="66">
        <v>10</v>
      </c>
      <c r="H15" s="54">
        <f>G15*((D15)+('P2-Jaarlijkse kosten'!C155*F15))</f>
        <v>0</v>
      </c>
    </row>
    <row r="16" spans="1:11" ht="25.2" x14ac:dyDescent="0.2">
      <c r="A16" s="86" t="s">
        <v>111</v>
      </c>
      <c r="B16" s="47" t="s">
        <v>99</v>
      </c>
      <c r="C16" s="49" t="s">
        <v>100</v>
      </c>
      <c r="D16" s="51">
        <v>0</v>
      </c>
      <c r="E16" s="51">
        <v>0</v>
      </c>
      <c r="F16" s="55">
        <v>6</v>
      </c>
      <c r="G16" s="66">
        <v>10</v>
      </c>
      <c r="H16" s="54">
        <f t="shared" ref="H16:H21" si="0">G16*((D16)+(E16*F16))</f>
        <v>0</v>
      </c>
    </row>
    <row r="17" spans="1:8" ht="25.2" x14ac:dyDescent="0.2">
      <c r="A17" s="86"/>
      <c r="B17" s="47" t="s">
        <v>101</v>
      </c>
      <c r="C17" s="49" t="s">
        <v>102</v>
      </c>
      <c r="D17" s="51">
        <v>0</v>
      </c>
      <c r="E17" s="51">
        <v>0</v>
      </c>
      <c r="F17" s="55">
        <v>6</v>
      </c>
      <c r="G17" s="66">
        <v>10</v>
      </c>
      <c r="H17" s="54">
        <f t="shared" si="0"/>
        <v>0</v>
      </c>
    </row>
    <row r="18" spans="1:8" ht="25.2" x14ac:dyDescent="0.2">
      <c r="A18" s="86"/>
      <c r="B18" s="47" t="s">
        <v>103</v>
      </c>
      <c r="C18" s="49" t="s">
        <v>104</v>
      </c>
      <c r="D18" s="51">
        <v>0</v>
      </c>
      <c r="E18" s="51">
        <v>0</v>
      </c>
      <c r="F18" s="55">
        <v>6</v>
      </c>
      <c r="G18" s="66">
        <v>10</v>
      </c>
      <c r="H18" s="54">
        <f t="shared" si="0"/>
        <v>0</v>
      </c>
    </row>
    <row r="19" spans="1:8" ht="25.2" x14ac:dyDescent="0.2">
      <c r="A19" s="86"/>
      <c r="B19" s="47" t="s">
        <v>105</v>
      </c>
      <c r="C19" s="49" t="s">
        <v>106</v>
      </c>
      <c r="D19" s="51">
        <v>0</v>
      </c>
      <c r="E19" s="51">
        <v>0</v>
      </c>
      <c r="F19" s="55">
        <v>6</v>
      </c>
      <c r="G19" s="66">
        <v>10</v>
      </c>
      <c r="H19" s="54">
        <f t="shared" si="0"/>
        <v>0</v>
      </c>
    </row>
    <row r="20" spans="1:8" ht="25.2" x14ac:dyDescent="0.2">
      <c r="A20" s="86"/>
      <c r="B20" s="47" t="s">
        <v>107</v>
      </c>
      <c r="C20" s="49" t="s">
        <v>108</v>
      </c>
      <c r="D20" s="51">
        <v>0</v>
      </c>
      <c r="E20" s="51">
        <v>0</v>
      </c>
      <c r="F20" s="55">
        <v>6</v>
      </c>
      <c r="G20" s="66">
        <v>10</v>
      </c>
      <c r="H20" s="54">
        <f t="shared" si="0"/>
        <v>0</v>
      </c>
    </row>
    <row r="21" spans="1:8" ht="25.2" x14ac:dyDescent="0.2">
      <c r="A21" s="86"/>
      <c r="B21" s="47" t="s">
        <v>109</v>
      </c>
      <c r="C21" s="6" t="s">
        <v>110</v>
      </c>
      <c r="D21" s="51">
        <v>0</v>
      </c>
      <c r="E21" s="51">
        <v>0</v>
      </c>
      <c r="F21" s="55">
        <v>6</v>
      </c>
      <c r="G21" s="66">
        <v>10</v>
      </c>
      <c r="H21" s="54">
        <f t="shared" si="0"/>
        <v>0</v>
      </c>
    </row>
    <row r="22" spans="1:8" x14ac:dyDescent="0.2">
      <c r="A22" s="87" t="s">
        <v>112</v>
      </c>
      <c r="B22" s="48" t="s">
        <v>113</v>
      </c>
      <c r="C22" s="1" t="s">
        <v>125</v>
      </c>
      <c r="D22" s="25">
        <v>0</v>
      </c>
      <c r="E22" s="90"/>
      <c r="F22" s="91"/>
      <c r="G22" s="66">
        <v>50</v>
      </c>
      <c r="H22" s="58">
        <f>G22*((D22))</f>
        <v>0</v>
      </c>
    </row>
    <row r="23" spans="1:8" ht="13.2" thickBot="1" x14ac:dyDescent="0.25">
      <c r="A23" s="88"/>
      <c r="B23" s="52" t="s">
        <v>114</v>
      </c>
      <c r="C23" s="28" t="s">
        <v>124</v>
      </c>
      <c r="D23" s="29">
        <v>0</v>
      </c>
      <c r="E23" s="92"/>
      <c r="F23" s="93"/>
      <c r="G23" s="67">
        <v>50</v>
      </c>
      <c r="H23" s="59">
        <f>G23*((D23))</f>
        <v>0</v>
      </c>
    </row>
    <row r="24" spans="1:8" ht="20.25" customHeight="1" thickTop="1" x14ac:dyDescent="0.25">
      <c r="A24" s="89" t="s">
        <v>142</v>
      </c>
      <c r="B24" s="89"/>
      <c r="C24" s="89"/>
      <c r="D24" s="89"/>
      <c r="E24" s="89"/>
      <c r="F24" s="89"/>
      <c r="G24" s="68"/>
      <c r="H24" s="53">
        <f>SUM(H5:H23)</f>
        <v>0</v>
      </c>
    </row>
  </sheetData>
  <sheetProtection algorithmName="SHA-512" hashValue="YDQYIU+vQXkjqu/kOmpURt3xTtLHjzkRbwv4rMcTYYelRf/iqyY3Y+q+6ghlUMHNVW0fyn6Sym6Nx87wEwosYw==" saltValue="bAaBdaG5O9EEPx7r5UZETg==" spinCount="100000" sheet="1" objects="1" scenarios="1"/>
  <mergeCells count="10">
    <mergeCell ref="A24:F24"/>
    <mergeCell ref="E22:F23"/>
    <mergeCell ref="E5:E6"/>
    <mergeCell ref="E9:E11"/>
    <mergeCell ref="E12:E14"/>
    <mergeCell ref="D3:E3"/>
    <mergeCell ref="B1:H1"/>
    <mergeCell ref="A5:A15"/>
    <mergeCell ref="A16:A21"/>
    <mergeCell ref="A22:A23"/>
  </mergeCells>
  <pageMargins left="0.25" right="0.25" top="0.75" bottom="0.75" header="0.3" footer="0.3"/>
  <pageSetup paperSize="9" scale="6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84B919B4AE7549A6EF21B5038C7492" ma:contentTypeVersion="3" ma:contentTypeDescription="Een nieuw document maken." ma:contentTypeScope="" ma:versionID="87fdfa7b78f07cca9fa3512de2f636ff">
  <xsd:schema xmlns:xsd="http://www.w3.org/2001/XMLSchema" xmlns:xs="http://www.w3.org/2001/XMLSchema" xmlns:p="http://schemas.microsoft.com/office/2006/metadata/properties" xmlns:ns2="490c915c-4a3f-4816-91af-95a04c88b325" targetNamespace="http://schemas.microsoft.com/office/2006/metadata/properties" ma:root="true" ma:fieldsID="483407695163cc79de5c0c372546ac88" ns2:_="">
    <xsd:import namespace="490c915c-4a3f-4816-91af-95a04c88b32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0c915c-4a3f-4816-91af-95a04c88b3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8C8D71-CB06-4B10-BC7D-E563E0FC339F}"/>
</file>

<file path=customXml/itemProps2.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3.xml><?xml version="1.0" encoding="utf-8"?>
<ds:datastoreItem xmlns:ds="http://schemas.openxmlformats.org/officeDocument/2006/customXml" ds:itemID="{190419C9-EDC9-43DF-B694-3BD74C718C26}">
  <ds:schemaRefs>
    <ds:schemaRef ds:uri="http://schemas.microsoft.com/office/2006/metadata/properties"/>
    <ds:schemaRef ds:uri="http://schemas.microsoft.com/office/infopath/2007/PartnerControls"/>
    <ds:schemaRef ds:uri="13c3d94a-980d-4fba-a812-9ba96888e6e6"/>
    <ds:schemaRef ds:uri="08fbbfaa-d9f9-4905-aa6b-6864badca0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Prijzenblad</vt:lpstr>
      <vt:lpstr>P1-Eenmalige kosten</vt:lpstr>
      <vt:lpstr>P2-Jaarlijkse kosten</vt:lpstr>
      <vt:lpstr>P3-Fictieve kosten</vt:lpstr>
      <vt:lpstr>'P1-Eenmalige kosten'!Afdrukbereik</vt:lpstr>
      <vt:lpstr>'P2-Jaarlijkse kosten'!Afdrukbereik</vt:lpstr>
      <vt:lpstr>'P3-Fictieve kosten'!Afdrukbereik</vt:lpstr>
      <vt:lpstr>Prijzenblad!Afdrukbereik</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Arjan Leneman</cp:lastModifiedBy>
  <cp:revision/>
  <cp:lastPrinted>2025-07-22T11:56:48Z</cp:lastPrinted>
  <dcterms:created xsi:type="dcterms:W3CDTF">2020-03-25T09:02:17Z</dcterms:created>
  <dcterms:modified xsi:type="dcterms:W3CDTF">2025-10-20T14:55:54Z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0x0101008084B919B4AE7549A6EF21B5038C7492</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ies>
</file>