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6 Postdiensten/02 Aanbesteding/"/>
    </mc:Choice>
  </mc:AlternateContent>
  <xr:revisionPtr revIDLastSave="825" documentId="11_B4326A7400250D63FF7D941EF5143847355B4F4A" xr6:coauthVersionLast="47" xr6:coauthVersionMax="47" xr10:uidLastSave="{E01BCE7D-98D8-409D-94D5-D227DA37C81E}"/>
  <bookViews>
    <workbookView xWindow="-108" yWindow="-108" windowWidth="23256" windowHeight="12456" xr2:uid="{00000000-000D-0000-FFFF-FFFF00000000}"/>
  </bookViews>
  <sheets>
    <sheet name="Prijzenblad" sheetId="2" r:id="rId1"/>
    <sheet name="Afname 2023-2025" sheetId="3" r:id="rId2"/>
  </sheets>
  <definedNames>
    <definedName name="_xlnm.Print_Area" localSheetId="0">Prijzenblad!$A$1:$D$66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2" l="1"/>
  <c r="E24" i="3"/>
  <c r="C36" i="2" s="1"/>
  <c r="C22" i="2"/>
  <c r="C14" i="2"/>
  <c r="C16" i="2"/>
  <c r="C17" i="2"/>
  <c r="C18" i="2"/>
  <c r="E33" i="3"/>
  <c r="C47" i="2" s="1"/>
  <c r="E32" i="3"/>
  <c r="C46" i="2" s="1"/>
  <c r="E29" i="3"/>
  <c r="C42" i="2" s="1"/>
  <c r="E28" i="3"/>
  <c r="C41" i="2" s="1"/>
  <c r="E25" i="3"/>
  <c r="C37" i="2" s="1"/>
  <c r="E23" i="3"/>
  <c r="C35" i="2" s="1"/>
  <c r="E22" i="3"/>
  <c r="C34" i="2" s="1"/>
  <c r="E21" i="3"/>
  <c r="C33" i="2" s="1"/>
  <c r="E20" i="3"/>
  <c r="C32" i="2" s="1"/>
  <c r="E19" i="3"/>
  <c r="C31" i="2" s="1"/>
  <c r="E16" i="3"/>
  <c r="C27" i="2" s="1"/>
  <c r="E15" i="3"/>
  <c r="C26" i="2" s="1"/>
  <c r="E14" i="3"/>
  <c r="C25" i="2" s="1"/>
  <c r="E13" i="3"/>
  <c r="C24" i="2" s="1"/>
  <c r="E12" i="3"/>
  <c r="C23" i="2" s="1"/>
  <c r="E11" i="3"/>
  <c r="E4" i="3"/>
  <c r="E5" i="3"/>
  <c r="C15" i="2" s="1"/>
  <c r="E6" i="3"/>
  <c r="E7" i="3"/>
  <c r="E8" i="3"/>
  <c r="E3" i="3"/>
  <c r="C13" i="2" s="1"/>
  <c r="A60" i="2"/>
  <c r="A59" i="2"/>
  <c r="A58" i="2"/>
  <c r="A57" i="2"/>
  <c r="A56" i="2"/>
  <c r="D52" i="2"/>
  <c r="D47" i="2"/>
  <c r="D42" i="2"/>
  <c r="D37" i="2"/>
  <c r="D35" i="2"/>
  <c r="D34" i="2"/>
  <c r="D33" i="2"/>
  <c r="D32" i="2"/>
  <c r="D27" i="2"/>
  <c r="D26" i="2"/>
  <c r="D25" i="2"/>
  <c r="D24" i="2"/>
  <c r="D23" i="2"/>
  <c r="D22" i="2"/>
  <c r="D14" i="2"/>
  <c r="D15" i="2"/>
  <c r="D16" i="2"/>
  <c r="D17" i="2"/>
  <c r="D18" i="2"/>
  <c r="A55" i="2"/>
  <c r="D51" i="2"/>
  <c r="D46" i="2"/>
  <c r="D41" i="2"/>
  <c r="D31" i="2"/>
  <c r="D13" i="2"/>
  <c r="D53" i="2" l="1"/>
  <c r="D60" i="2" s="1"/>
  <c r="D43" i="2"/>
  <c r="D58" i="2" s="1"/>
  <c r="D48" i="2"/>
  <c r="D59" i="2" s="1"/>
  <c r="D28" i="2"/>
  <c r="D56" i="2" s="1"/>
  <c r="D38" i="2"/>
  <c r="D57" i="2" s="1"/>
  <c r="D19" i="2" l="1"/>
  <c r="D55" i="2" s="1"/>
  <c r="D61" i="2" s="1"/>
</calcChain>
</file>

<file path=xl/sharedStrings.xml><?xml version="1.0" encoding="utf-8"?>
<sst xmlns="http://schemas.openxmlformats.org/spreadsheetml/2006/main" count="105" uniqueCount="43">
  <si>
    <t>Door u in te vullen cellen</t>
  </si>
  <si>
    <t>Tarieven gedurende de uitvoering van de Opdracht</t>
  </si>
  <si>
    <t>Gewicht van poststuk in gram</t>
  </si>
  <si>
    <t>Tarief per poststuk</t>
  </si>
  <si>
    <t>Kosten</t>
  </si>
  <si>
    <t>0 - 20</t>
  </si>
  <si>
    <t>20 - 50</t>
  </si>
  <si>
    <t>50-100</t>
  </si>
  <si>
    <t>100 - 350</t>
  </si>
  <si>
    <t>Poststukken met een overkomstduur van 72 uur</t>
  </si>
  <si>
    <t>Totale fictieve kosten Poststukken met een overkomstduur van 72 uur</t>
  </si>
  <si>
    <t>Poststukken naar het buitenland</t>
  </si>
  <si>
    <t>Totale fictieve kosten Poststukken naar het buitenland</t>
  </si>
  <si>
    <t>Pakketpost</t>
  </si>
  <si>
    <t>Gewicht van pakketpost in kilogram</t>
  </si>
  <si>
    <t>&lt;10</t>
  </si>
  <si>
    <t>10 - &lt;30</t>
  </si>
  <si>
    <t>Totale fictieve kosten Pakketpost</t>
  </si>
  <si>
    <t>Aangetekende post</t>
  </si>
  <si>
    <t>Poststuk (0-2)</t>
  </si>
  <si>
    <t>Aangetekende post in kilogram</t>
  </si>
  <si>
    <t>Pakketpost (0-30)</t>
  </si>
  <si>
    <t>Totale fictieve kosten Aangetekende post</t>
  </si>
  <si>
    <t>Haal- en brengservice voor Campus Zwolle</t>
  </si>
  <si>
    <t>Service (3x per week)</t>
  </si>
  <si>
    <t>Haalservice</t>
  </si>
  <si>
    <t>Brengservice</t>
  </si>
  <si>
    <t>Tarief</t>
  </si>
  <si>
    <t>Totale fictieve kosten Service</t>
  </si>
  <si>
    <t>Fictieve afname*</t>
  </si>
  <si>
    <t>Afname**</t>
  </si>
  <si>
    <t>Overzicht van totale kosten</t>
  </si>
  <si>
    <t>Totale fictieve kosten (Inschrijfprijs)</t>
  </si>
  <si>
    <t>* fictieve afname is gebaseerd op de afname van 2023 t/m 2025 (zie tabblad Afname 2023-2025). Hieraan kunnen geen rechten worden ontleend.</t>
  </si>
  <si>
    <t>Poststukken met een overkomstduur van 48 uur</t>
  </si>
  <si>
    <t>Totale fictieve kosten Poststukken met een overkomstduur van 48 uur</t>
  </si>
  <si>
    <t>Totaal</t>
  </si>
  <si>
    <t>350 - 500</t>
  </si>
  <si>
    <t>350 - 1.000</t>
  </si>
  <si>
    <t>1.000 - 2.000</t>
  </si>
  <si>
    <t>500 - 1.000</t>
  </si>
  <si>
    <t>**  Afname is gebaseerd op driemaal halen en vijfmaal brengen per week voor 50 weken (kerstvakantie en feestdagen zijn niet meegerekend i.v.m. collectieve sluiting) voor de initieële looptijd van 3 jaar.</t>
  </si>
  <si>
    <t>Poststukken met een overkomstduur van 24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</si>
</sst>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sz val="10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i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0" xfId="0" applyFont="1"/>
    <xf numFmtId="0" fontId="7" fillId="0" borderId="0" xfId="0" applyFont="1"/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165" fontId="3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44" fontId="5" fillId="3" borderId="1" xfId="3" applyFont="1" applyFill="1" applyBorder="1" applyAlignment="1" applyProtection="1">
      <alignment horizontal="center"/>
    </xf>
    <xf numFmtId="0" fontId="5" fillId="0" borderId="20" xfId="0" applyFont="1" applyBorder="1" applyAlignment="1">
      <alignment horizontal="left"/>
    </xf>
    <xf numFmtId="44" fontId="5" fillId="0" borderId="21" xfId="3" applyFont="1" applyBorder="1" applyAlignment="1" applyProtection="1">
      <alignment wrapText="1"/>
      <protection hidden="1"/>
    </xf>
    <xf numFmtId="165" fontId="5" fillId="0" borderId="21" xfId="0" applyNumberFormat="1" applyFont="1" applyBorder="1"/>
    <xf numFmtId="165" fontId="8" fillId="2" borderId="24" xfId="0" applyNumberFormat="1" applyFont="1" applyFill="1" applyBorder="1"/>
    <xf numFmtId="0" fontId="5" fillId="0" borderId="28" xfId="0" applyFont="1" applyBorder="1" applyAlignment="1">
      <alignment horizontal="left"/>
    </xf>
    <xf numFmtId="44" fontId="5" fillId="0" borderId="29" xfId="3" applyFont="1" applyBorder="1" applyAlignment="1" applyProtection="1">
      <alignment wrapText="1"/>
      <protection hidden="1"/>
    </xf>
    <xf numFmtId="165" fontId="8" fillId="2" borderId="22" xfId="0" applyNumberFormat="1" applyFont="1" applyFill="1" applyBorder="1" applyAlignment="1">
      <alignment horizontal="left"/>
    </xf>
    <xf numFmtId="165" fontId="8" fillId="2" borderId="23" xfId="0" applyNumberFormat="1" applyFont="1" applyFill="1" applyBorder="1" applyAlignment="1">
      <alignment horizontal="left"/>
    </xf>
    <xf numFmtId="165" fontId="8" fillId="2" borderId="24" xfId="0" applyNumberFormat="1" applyFont="1" applyFill="1" applyBorder="1" applyAlignment="1">
      <alignment horizontal="left"/>
    </xf>
    <xf numFmtId="165" fontId="5" fillId="0" borderId="29" xfId="0" applyNumberFormat="1" applyFont="1" applyBorder="1"/>
    <xf numFmtId="165" fontId="5" fillId="0" borderId="26" xfId="0" applyNumberFormat="1" applyFont="1" applyBorder="1"/>
    <xf numFmtId="165" fontId="8" fillId="2" borderId="12" xfId="0" applyNumberFormat="1" applyFont="1" applyFill="1" applyBorder="1"/>
    <xf numFmtId="44" fontId="5" fillId="3" borderId="10" xfId="3" applyFont="1" applyFill="1" applyBorder="1" applyProtection="1">
      <protection locked="0"/>
    </xf>
    <xf numFmtId="44" fontId="5" fillId="3" borderId="1" xfId="3" applyFont="1" applyFill="1" applyBorder="1" applyProtection="1">
      <protection locked="0"/>
    </xf>
    <xf numFmtId="0" fontId="8" fillId="2" borderId="23" xfId="4" applyNumberFormat="1" applyFont="1" applyFill="1" applyBorder="1" applyAlignment="1">
      <alignment horizontal="center"/>
    </xf>
    <xf numFmtId="1" fontId="5" fillId="0" borderId="1" xfId="3" applyNumberFormat="1" applyFont="1" applyFill="1" applyBorder="1" applyAlignment="1" applyProtection="1">
      <alignment horizontal="center"/>
      <protection locked="0"/>
    </xf>
    <xf numFmtId="0" fontId="8" fillId="2" borderId="24" xfId="4" applyNumberFormat="1" applyFont="1" applyFill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8" fillId="2" borderId="31" xfId="4" applyNumberFormat="1" applyFont="1" applyFill="1" applyBorder="1" applyAlignment="1">
      <alignment horizontal="center"/>
    </xf>
    <xf numFmtId="0" fontId="8" fillId="2" borderId="24" xfId="4" applyNumberFormat="1" applyFont="1" applyFill="1" applyBorder="1" applyAlignment="1">
      <alignment horizontal="center" vertical="center"/>
    </xf>
    <xf numFmtId="1" fontId="5" fillId="0" borderId="29" xfId="3" applyNumberFormat="1" applyFont="1" applyFill="1" applyBorder="1" applyAlignment="1" applyProtection="1">
      <alignment horizontal="center" wrapText="1"/>
      <protection hidden="1"/>
    </xf>
    <xf numFmtId="1" fontId="5" fillId="0" borderId="29" xfId="3" applyNumberFormat="1" applyFont="1" applyFill="1" applyBorder="1" applyAlignment="1" applyProtection="1">
      <alignment horizontal="center" vertical="center" wrapText="1"/>
      <protection hidden="1"/>
    </xf>
    <xf numFmtId="166" fontId="5" fillId="0" borderId="10" xfId="4" applyNumberFormat="1" applyFont="1" applyFill="1" applyBorder="1" applyAlignment="1" applyProtection="1">
      <alignment wrapText="1"/>
      <protection hidden="1"/>
    </xf>
    <xf numFmtId="1" fontId="5" fillId="0" borderId="10" xfId="3" applyNumberFormat="1" applyFont="1" applyFill="1" applyBorder="1" applyAlignment="1" applyProtection="1">
      <alignment horizontal="center"/>
      <protection locked="0"/>
    </xf>
    <xf numFmtId="1" fontId="5" fillId="0" borderId="10" xfId="4" applyNumberFormat="1" applyFont="1" applyFill="1" applyBorder="1" applyAlignment="1" applyProtection="1">
      <alignment horizontal="center" wrapText="1"/>
      <protection hidden="1"/>
    </xf>
    <xf numFmtId="1" fontId="5" fillId="0" borderId="1" xfId="4" applyNumberFormat="1" applyFont="1" applyFill="1" applyBorder="1" applyAlignment="1" applyProtection="1">
      <alignment horizontal="center" wrapText="1"/>
      <protection hidden="1"/>
    </xf>
    <xf numFmtId="3" fontId="5" fillId="0" borderId="10" xfId="3" applyNumberFormat="1" applyFont="1" applyFill="1" applyBorder="1" applyAlignment="1" applyProtection="1">
      <alignment horizontal="center"/>
      <protection locked="0"/>
    </xf>
    <xf numFmtId="3" fontId="5" fillId="0" borderId="10" xfId="4" applyNumberFormat="1" applyFont="1" applyFill="1" applyBorder="1" applyAlignment="1" applyProtection="1">
      <alignment horizontal="center" wrapText="1"/>
      <protection hidden="1"/>
    </xf>
    <xf numFmtId="3" fontId="5" fillId="0" borderId="29" xfId="3" applyNumberFormat="1" applyFont="1" applyFill="1" applyBorder="1" applyAlignment="1" applyProtection="1">
      <alignment horizontal="center" wrapText="1"/>
      <protection hidden="1"/>
    </xf>
    <xf numFmtId="3" fontId="5" fillId="0" borderId="1" xfId="3" applyNumberFormat="1" applyFont="1" applyFill="1" applyBorder="1" applyAlignment="1" applyProtection="1">
      <alignment horizontal="center"/>
      <protection locked="0"/>
    </xf>
    <xf numFmtId="3" fontId="5" fillId="0" borderId="1" xfId="4" applyNumberFormat="1" applyFont="1" applyFill="1" applyBorder="1" applyAlignment="1" applyProtection="1">
      <alignment horizontal="center" wrapText="1"/>
      <protection hidden="1"/>
    </xf>
    <xf numFmtId="3" fontId="5" fillId="0" borderId="23" xfId="3" applyNumberFormat="1" applyFont="1" applyFill="1" applyBorder="1" applyAlignment="1" applyProtection="1">
      <alignment horizontal="center"/>
      <protection locked="0"/>
    </xf>
    <xf numFmtId="3" fontId="5" fillId="0" borderId="23" xfId="4" applyNumberFormat="1" applyFont="1" applyFill="1" applyBorder="1" applyAlignment="1" applyProtection="1">
      <alignment horizontal="center" wrapText="1"/>
      <protection hidden="1"/>
    </xf>
    <xf numFmtId="3" fontId="5" fillId="0" borderId="29" xfId="3" applyNumberFormat="1" applyFont="1" applyFill="1" applyBorder="1" applyAlignment="1" applyProtection="1">
      <alignment horizontal="center" vertical="center" wrapText="1"/>
      <protection hidden="1"/>
    </xf>
    <xf numFmtId="166" fontId="5" fillId="0" borderId="10" xfId="4" applyNumberFormat="1" applyFont="1" applyFill="1" applyBorder="1" applyAlignment="1" applyProtection="1">
      <alignment horizontal="center" vertical="center" wrapText="1"/>
      <protection hidden="1"/>
    </xf>
    <xf numFmtId="166" fontId="5" fillId="0" borderId="1" xfId="4" applyNumberFormat="1" applyFont="1" applyFill="1" applyBorder="1" applyAlignment="1" applyProtection="1">
      <alignment horizontal="center" vertical="center" wrapText="1"/>
      <protection hidden="1"/>
    </xf>
    <xf numFmtId="165" fontId="5" fillId="3" borderId="1" xfId="0" applyNumberFormat="1" applyFont="1" applyFill="1" applyBorder="1" applyAlignment="1" applyProtection="1">
      <alignment horizontal="center" vertical="center"/>
      <protection locked="0"/>
    </xf>
    <xf numFmtId="44" fontId="5" fillId="3" borderId="34" xfId="3" applyFont="1" applyFill="1" applyBorder="1" applyAlignment="1" applyProtection="1">
      <protection locked="0"/>
    </xf>
    <xf numFmtId="3" fontId="5" fillId="0" borderId="32" xfId="4" applyNumberFormat="1" applyFont="1" applyFill="1" applyBorder="1" applyAlignment="1" applyProtection="1">
      <alignment horizontal="center" wrapText="1"/>
      <protection hidden="1"/>
    </xf>
    <xf numFmtId="3" fontId="5" fillId="0" borderId="33" xfId="4" applyNumberFormat="1" applyFont="1" applyFill="1" applyBorder="1" applyAlignment="1" applyProtection="1">
      <alignment horizontal="center" wrapText="1"/>
      <protection hidden="1"/>
    </xf>
    <xf numFmtId="3" fontId="5" fillId="0" borderId="31" xfId="4" applyNumberFormat="1" applyFont="1" applyFill="1" applyBorder="1" applyAlignment="1" applyProtection="1">
      <alignment horizontal="center" wrapText="1"/>
      <protection hidden="1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wrapText="1"/>
    </xf>
    <xf numFmtId="0" fontId="8" fillId="2" borderId="1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</cellXfs>
  <cellStyles count="5">
    <cellStyle name="Komma" xfId="4" builtinId="3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7A500"/>
      <color rgb="FF009BDC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4</xdr:col>
      <xdr:colOff>0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FF57DD1-8A31-4037-AF2A-B58A3A01CBF9}"/>
            </a:ext>
          </a:extLst>
        </xdr:cNvPr>
        <xdr:cNvSpPr txBox="1"/>
      </xdr:nvSpPr>
      <xdr:spPr>
        <a:xfrm>
          <a:off x="0" y="16932"/>
          <a:ext cx="8534400" cy="1750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aanbestedingsprocedure Postdiensten 2026 – 2032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561518 - Hogeschool Windesheim</a:t>
          </a: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0</xdr:col>
      <xdr:colOff>2131059</xdr:colOff>
      <xdr:row>7</xdr:row>
      <xdr:rowOff>25351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A5780CCA-BBB9-454C-B1F9-103922A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11985" cy="1160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9EF-4E02-43FD-8E2B-9B233DF03B96}">
  <sheetPr>
    <pageSetUpPr fitToPage="1"/>
  </sheetPr>
  <dimension ref="A1:H66"/>
  <sheetViews>
    <sheetView showGridLines="0" tabSelected="1" zoomScaleNormal="100" workbookViewId="0">
      <selection activeCell="B13" sqref="B13"/>
    </sheetView>
  </sheetViews>
  <sheetFormatPr defaultColWidth="8.88671875" defaultRowHeight="13.2" x14ac:dyDescent="0.25"/>
  <cols>
    <col min="1" max="1" width="36.6640625" style="1" bestFit="1" customWidth="1"/>
    <col min="2" max="2" width="32.77734375" style="1" bestFit="1" customWidth="1"/>
    <col min="3" max="3" width="18.109375" style="1" bestFit="1" customWidth="1"/>
    <col min="4" max="4" width="28.5546875" style="1" customWidth="1"/>
    <col min="5" max="16384" width="8.88671875" style="1"/>
  </cols>
  <sheetData>
    <row r="1" spans="1:8" x14ac:dyDescent="0.25">
      <c r="A1" s="4"/>
      <c r="B1" s="5"/>
      <c r="C1" s="5"/>
      <c r="D1" s="6"/>
    </row>
    <row r="2" spans="1:8" x14ac:dyDescent="0.25">
      <c r="A2" s="7"/>
      <c r="D2" s="8"/>
    </row>
    <row r="3" spans="1:8" x14ac:dyDescent="0.25">
      <c r="A3" s="7"/>
      <c r="D3" s="8"/>
    </row>
    <row r="4" spans="1:8" x14ac:dyDescent="0.25">
      <c r="A4" s="7"/>
      <c r="D4" s="8"/>
    </row>
    <row r="5" spans="1:8" x14ac:dyDescent="0.25">
      <c r="A5" s="7"/>
      <c r="D5" s="8"/>
    </row>
    <row r="6" spans="1:8" x14ac:dyDescent="0.25">
      <c r="A6" s="7"/>
      <c r="D6" s="8"/>
    </row>
    <row r="7" spans="1:8" x14ac:dyDescent="0.25">
      <c r="A7" s="7"/>
      <c r="D7" s="8"/>
    </row>
    <row r="8" spans="1:8" ht="18" x14ac:dyDescent="0.35">
      <c r="A8" s="7"/>
      <c r="D8" s="8"/>
      <c r="H8" s="9"/>
    </row>
    <row r="9" spans="1:8" ht="30" customHeight="1" thickBot="1" x14ac:dyDescent="0.35">
      <c r="A9" s="7"/>
      <c r="D9" s="8"/>
      <c r="H9" s="10"/>
    </row>
    <row r="10" spans="1:8" ht="15" thickBot="1" x14ac:dyDescent="0.35">
      <c r="A10" s="72" t="s">
        <v>1</v>
      </c>
      <c r="B10" s="73"/>
      <c r="C10" s="73"/>
      <c r="D10" s="74"/>
      <c r="H10" s="10"/>
    </row>
    <row r="11" spans="1:8" ht="14.4" x14ac:dyDescent="0.3">
      <c r="A11" s="77" t="s">
        <v>34</v>
      </c>
      <c r="B11" s="78"/>
      <c r="C11" s="78"/>
      <c r="D11" s="79"/>
      <c r="H11" s="10"/>
    </row>
    <row r="12" spans="1:8" ht="15" thickBot="1" x14ac:dyDescent="0.35">
      <c r="A12" s="23" t="s">
        <v>2</v>
      </c>
      <c r="B12" s="24" t="s">
        <v>3</v>
      </c>
      <c r="C12" s="24" t="s">
        <v>29</v>
      </c>
      <c r="D12" s="25" t="s">
        <v>4</v>
      </c>
      <c r="H12" s="10"/>
    </row>
    <row r="13" spans="1:8" ht="14.4" x14ac:dyDescent="0.3">
      <c r="A13" s="21" t="s">
        <v>5</v>
      </c>
      <c r="B13" s="53"/>
      <c r="C13" s="39">
        <f>'Afname 2023-2025'!E3</f>
        <v>9366</v>
      </c>
      <c r="D13" s="22">
        <f>IF(B13="",0,(B13*C13))</f>
        <v>0</v>
      </c>
      <c r="H13" s="10"/>
    </row>
    <row r="14" spans="1:8" ht="14.4" x14ac:dyDescent="0.3">
      <c r="A14" s="17" t="s">
        <v>6</v>
      </c>
      <c r="B14" s="53"/>
      <c r="C14" s="39">
        <f>'Afname 2023-2025'!E4</f>
        <v>412</v>
      </c>
      <c r="D14" s="18">
        <f t="shared" ref="D14:D18" si="0">IF(B14="",0,(B14*C14))</f>
        <v>0</v>
      </c>
      <c r="H14" s="10"/>
    </row>
    <row r="15" spans="1:8" ht="14.4" x14ac:dyDescent="0.3">
      <c r="A15" s="17" t="s">
        <v>7</v>
      </c>
      <c r="B15" s="53"/>
      <c r="C15" s="39">
        <f>'Afname 2023-2025'!E5</f>
        <v>388</v>
      </c>
      <c r="D15" s="18">
        <f t="shared" si="0"/>
        <v>0</v>
      </c>
      <c r="H15" s="10"/>
    </row>
    <row r="16" spans="1:8" ht="14.4" x14ac:dyDescent="0.3">
      <c r="A16" s="17" t="s">
        <v>8</v>
      </c>
      <c r="B16" s="53"/>
      <c r="C16" s="39">
        <f>'Afname 2023-2025'!E6</f>
        <v>47</v>
      </c>
      <c r="D16" s="18">
        <f t="shared" si="0"/>
        <v>0</v>
      </c>
      <c r="H16" s="10"/>
    </row>
    <row r="17" spans="1:8" ht="14.4" x14ac:dyDescent="0.3">
      <c r="A17" s="17" t="s">
        <v>38</v>
      </c>
      <c r="B17" s="53"/>
      <c r="C17" s="39">
        <f>'Afname 2023-2025'!E7</f>
        <v>71</v>
      </c>
      <c r="D17" s="18">
        <f t="shared" si="0"/>
        <v>0</v>
      </c>
      <c r="H17" s="10"/>
    </row>
    <row r="18" spans="1:8" ht="14.4" x14ac:dyDescent="0.3">
      <c r="A18" s="17" t="s">
        <v>39</v>
      </c>
      <c r="B18" s="53"/>
      <c r="C18" s="39">
        <f>'Afname 2023-2025'!E8</f>
        <v>3</v>
      </c>
      <c r="D18" s="18">
        <f t="shared" si="0"/>
        <v>0</v>
      </c>
      <c r="H18" s="10"/>
    </row>
    <row r="19" spans="1:8" ht="15" thickBot="1" x14ac:dyDescent="0.35">
      <c r="A19" s="75" t="s">
        <v>35</v>
      </c>
      <c r="B19" s="76"/>
      <c r="C19" s="76"/>
      <c r="D19" s="20">
        <f>SUM(D13:D18)</f>
        <v>0</v>
      </c>
      <c r="H19" s="10"/>
    </row>
    <row r="20" spans="1:8" ht="14.4" x14ac:dyDescent="0.3">
      <c r="A20" s="77" t="s">
        <v>9</v>
      </c>
      <c r="B20" s="78"/>
      <c r="C20" s="78"/>
      <c r="D20" s="79"/>
      <c r="H20" s="10"/>
    </row>
    <row r="21" spans="1:8" ht="15" thickBot="1" x14ac:dyDescent="0.35">
      <c r="A21" s="23" t="s">
        <v>2</v>
      </c>
      <c r="B21" s="24" t="s">
        <v>3</v>
      </c>
      <c r="C21" s="24" t="s">
        <v>29</v>
      </c>
      <c r="D21" s="25" t="s">
        <v>4</v>
      </c>
      <c r="H21" s="10"/>
    </row>
    <row r="22" spans="1:8" ht="14.4" x14ac:dyDescent="0.3">
      <c r="A22" s="21" t="s">
        <v>5</v>
      </c>
      <c r="B22" s="53"/>
      <c r="C22" s="39">
        <f>'Afname 2023-2025'!E11</f>
        <v>55175</v>
      </c>
      <c r="D22" s="22">
        <f t="shared" ref="D22:D27" si="1">IF(B22="",0,(B22*C22))</f>
        <v>0</v>
      </c>
      <c r="H22" s="10"/>
    </row>
    <row r="23" spans="1:8" ht="14.4" x14ac:dyDescent="0.3">
      <c r="A23" s="17" t="s">
        <v>6</v>
      </c>
      <c r="B23" s="53"/>
      <c r="C23" s="39">
        <f>'Afname 2023-2025'!E12</f>
        <v>6523</v>
      </c>
      <c r="D23" s="18">
        <f t="shared" si="1"/>
        <v>0</v>
      </c>
      <c r="H23" s="10"/>
    </row>
    <row r="24" spans="1:8" ht="14.4" x14ac:dyDescent="0.3">
      <c r="A24" s="17" t="s">
        <v>7</v>
      </c>
      <c r="B24" s="53"/>
      <c r="C24" s="39">
        <f>'Afname 2023-2025'!E13</f>
        <v>3002</v>
      </c>
      <c r="D24" s="18">
        <f t="shared" si="1"/>
        <v>0</v>
      </c>
      <c r="H24" s="10"/>
    </row>
    <row r="25" spans="1:8" ht="14.4" x14ac:dyDescent="0.3">
      <c r="A25" s="17" t="s">
        <v>8</v>
      </c>
      <c r="B25" s="53"/>
      <c r="C25" s="39">
        <f>'Afname 2023-2025'!E14</f>
        <v>8271</v>
      </c>
      <c r="D25" s="18">
        <f t="shared" si="1"/>
        <v>0</v>
      </c>
      <c r="H25" s="10"/>
    </row>
    <row r="26" spans="1:8" ht="14.4" x14ac:dyDescent="0.3">
      <c r="A26" s="17" t="s">
        <v>38</v>
      </c>
      <c r="B26" s="53"/>
      <c r="C26" s="39">
        <f>'Afname 2023-2025'!E15</f>
        <v>1998</v>
      </c>
      <c r="D26" s="18">
        <f t="shared" si="1"/>
        <v>0</v>
      </c>
      <c r="H26" s="10"/>
    </row>
    <row r="27" spans="1:8" ht="14.4" x14ac:dyDescent="0.3">
      <c r="A27" s="17" t="s">
        <v>39</v>
      </c>
      <c r="B27" s="53"/>
      <c r="C27" s="39">
        <f>'Afname 2023-2025'!E16</f>
        <v>82</v>
      </c>
      <c r="D27" s="18">
        <f t="shared" si="1"/>
        <v>0</v>
      </c>
      <c r="H27" s="10"/>
    </row>
    <row r="28" spans="1:8" ht="15" thickBot="1" x14ac:dyDescent="0.35">
      <c r="A28" s="75" t="s">
        <v>10</v>
      </c>
      <c r="B28" s="76"/>
      <c r="C28" s="76"/>
      <c r="D28" s="20">
        <f>SUM(D22:D27)</f>
        <v>0</v>
      </c>
      <c r="H28" s="10"/>
    </row>
    <row r="29" spans="1:8" ht="14.4" x14ac:dyDescent="0.3">
      <c r="A29" s="77" t="s">
        <v>11</v>
      </c>
      <c r="B29" s="78"/>
      <c r="C29" s="78"/>
      <c r="D29" s="79"/>
      <c r="H29" s="10"/>
    </row>
    <row r="30" spans="1:8" ht="15" thickBot="1" x14ac:dyDescent="0.35">
      <c r="A30" s="23" t="s">
        <v>2</v>
      </c>
      <c r="B30" s="24" t="s">
        <v>3</v>
      </c>
      <c r="C30" s="24" t="s">
        <v>29</v>
      </c>
      <c r="D30" s="25" t="s">
        <v>4</v>
      </c>
      <c r="H30" s="10"/>
    </row>
    <row r="31" spans="1:8" ht="14.4" x14ac:dyDescent="0.3">
      <c r="A31" s="21" t="s">
        <v>5</v>
      </c>
      <c r="B31" s="54"/>
      <c r="C31" s="39">
        <f>'Afname 2023-2025'!E19</f>
        <v>306</v>
      </c>
      <c r="D31" s="22">
        <f>IF(B31="",0,(B31*C31))</f>
        <v>0</v>
      </c>
      <c r="H31" s="10"/>
    </row>
    <row r="32" spans="1:8" ht="14.4" x14ac:dyDescent="0.3">
      <c r="A32" s="17" t="s">
        <v>6</v>
      </c>
      <c r="B32" s="54"/>
      <c r="C32" s="39">
        <f>'Afname 2023-2025'!E20</f>
        <v>61</v>
      </c>
      <c r="D32" s="18">
        <f t="shared" ref="D32:D37" si="2">IF(B32="",0,(B32*C32))</f>
        <v>0</v>
      </c>
      <c r="H32" s="10"/>
    </row>
    <row r="33" spans="1:8" ht="14.4" x14ac:dyDescent="0.3">
      <c r="A33" s="17" t="s">
        <v>7</v>
      </c>
      <c r="B33" s="54"/>
      <c r="C33" s="39">
        <f>'Afname 2023-2025'!E21</f>
        <v>28</v>
      </c>
      <c r="D33" s="18">
        <f t="shared" si="2"/>
        <v>0</v>
      </c>
      <c r="H33" s="10"/>
    </row>
    <row r="34" spans="1:8" ht="14.4" x14ac:dyDescent="0.3">
      <c r="A34" s="17" t="s">
        <v>8</v>
      </c>
      <c r="B34" s="54"/>
      <c r="C34" s="39">
        <f>'Afname 2023-2025'!E22</f>
        <v>40</v>
      </c>
      <c r="D34" s="18">
        <f t="shared" si="2"/>
        <v>0</v>
      </c>
      <c r="H34" s="10"/>
    </row>
    <row r="35" spans="1:8" ht="14.4" x14ac:dyDescent="0.3">
      <c r="A35" s="17" t="s">
        <v>37</v>
      </c>
      <c r="B35" s="54"/>
      <c r="C35" s="39">
        <f>'Afname 2023-2025'!E23</f>
        <v>37</v>
      </c>
      <c r="D35" s="18">
        <f t="shared" si="2"/>
        <v>0</v>
      </c>
      <c r="H35" s="10"/>
    </row>
    <row r="36" spans="1:8" ht="14.4" x14ac:dyDescent="0.3">
      <c r="A36" s="17" t="s">
        <v>40</v>
      </c>
      <c r="B36" s="54"/>
      <c r="C36" s="39">
        <f>'Afname 2023-2025'!E24</f>
        <v>42</v>
      </c>
      <c r="D36" s="18">
        <f t="shared" si="2"/>
        <v>0</v>
      </c>
      <c r="H36" s="10"/>
    </row>
    <row r="37" spans="1:8" ht="14.4" x14ac:dyDescent="0.3">
      <c r="A37" s="17" t="s">
        <v>39</v>
      </c>
      <c r="B37" s="54"/>
      <c r="C37" s="39">
        <f>'Afname 2023-2025'!E25</f>
        <v>2</v>
      </c>
      <c r="D37" s="18">
        <f t="shared" si="2"/>
        <v>0</v>
      </c>
      <c r="H37" s="10"/>
    </row>
    <row r="38" spans="1:8" ht="15" thickBot="1" x14ac:dyDescent="0.35">
      <c r="A38" s="75" t="s">
        <v>12</v>
      </c>
      <c r="B38" s="76"/>
      <c r="C38" s="76"/>
      <c r="D38" s="20">
        <f>SUM(D31:D37)</f>
        <v>0</v>
      </c>
      <c r="H38" s="10"/>
    </row>
    <row r="39" spans="1:8" ht="14.4" x14ac:dyDescent="0.3">
      <c r="A39" s="77" t="s">
        <v>13</v>
      </c>
      <c r="B39" s="78"/>
      <c r="C39" s="78"/>
      <c r="D39" s="79"/>
      <c r="H39" s="10"/>
    </row>
    <row r="40" spans="1:8" ht="15" thickBot="1" x14ac:dyDescent="0.35">
      <c r="A40" s="23" t="s">
        <v>14</v>
      </c>
      <c r="B40" s="24" t="s">
        <v>3</v>
      </c>
      <c r="C40" s="24" t="s">
        <v>29</v>
      </c>
      <c r="D40" s="25" t="s">
        <v>4</v>
      </c>
      <c r="H40" s="10"/>
    </row>
    <row r="41" spans="1:8" ht="14.4" x14ac:dyDescent="0.3">
      <c r="A41" s="21" t="s">
        <v>15</v>
      </c>
      <c r="B41" s="29"/>
      <c r="C41" s="39">
        <f>'Afname 2023-2025'!E28</f>
        <v>981</v>
      </c>
      <c r="D41" s="22">
        <f>IF(B41="",0,(B41*C41))</f>
        <v>0</v>
      </c>
      <c r="H41" s="10"/>
    </row>
    <row r="42" spans="1:8" ht="14.4" x14ac:dyDescent="0.3">
      <c r="A42" s="17" t="s">
        <v>16</v>
      </c>
      <c r="B42" s="30"/>
      <c r="C42" s="39">
        <f>'Afname 2023-2025'!E29</f>
        <v>46</v>
      </c>
      <c r="D42" s="18">
        <f t="shared" ref="D42" si="3">IF(B42="",0,(B42*C42))</f>
        <v>0</v>
      </c>
      <c r="H42" s="10"/>
    </row>
    <row r="43" spans="1:8" ht="15" thickBot="1" x14ac:dyDescent="0.35">
      <c r="A43" s="75" t="s">
        <v>17</v>
      </c>
      <c r="B43" s="76"/>
      <c r="C43" s="76"/>
      <c r="D43" s="20">
        <f>SUM(D41:D42)</f>
        <v>0</v>
      </c>
      <c r="H43" s="10"/>
    </row>
    <row r="44" spans="1:8" ht="14.4" x14ac:dyDescent="0.3">
      <c r="A44" s="77" t="s">
        <v>18</v>
      </c>
      <c r="B44" s="78"/>
      <c r="C44" s="78"/>
      <c r="D44" s="79"/>
      <c r="H44" s="10"/>
    </row>
    <row r="45" spans="1:8" ht="15" thickBot="1" x14ac:dyDescent="0.35">
      <c r="A45" s="23" t="s">
        <v>20</v>
      </c>
      <c r="B45" s="24" t="s">
        <v>3</v>
      </c>
      <c r="C45" s="24" t="s">
        <v>29</v>
      </c>
      <c r="D45" s="25" t="s">
        <v>4</v>
      </c>
      <c r="H45" s="10"/>
    </row>
    <row r="46" spans="1:8" ht="14.4" x14ac:dyDescent="0.3">
      <c r="A46" s="21" t="s">
        <v>19</v>
      </c>
      <c r="B46" s="29"/>
      <c r="C46" s="39">
        <f>'Afname 2023-2025'!E32</f>
        <v>370</v>
      </c>
      <c r="D46" s="22">
        <f>IF(B46="",0,(B46*C46))</f>
        <v>0</v>
      </c>
      <c r="H46" s="10"/>
    </row>
    <row r="47" spans="1:8" ht="14.4" x14ac:dyDescent="0.3">
      <c r="A47" s="17" t="s">
        <v>21</v>
      </c>
      <c r="B47" s="30"/>
      <c r="C47" s="39">
        <f>'Afname 2023-2025'!E33</f>
        <v>36</v>
      </c>
      <c r="D47" s="18">
        <f t="shared" ref="D47" si="4">IF(B47="",0,(B47*C47))</f>
        <v>0</v>
      </c>
      <c r="H47" s="10"/>
    </row>
    <row r="48" spans="1:8" ht="15" thickBot="1" x14ac:dyDescent="0.35">
      <c r="A48" s="75" t="s">
        <v>22</v>
      </c>
      <c r="B48" s="76"/>
      <c r="C48" s="76"/>
      <c r="D48" s="20">
        <f>SUM(D46:D47)</f>
        <v>0</v>
      </c>
      <c r="H48" s="10"/>
    </row>
    <row r="49" spans="1:8" ht="14.4" x14ac:dyDescent="0.3">
      <c r="A49" s="77" t="s">
        <v>23</v>
      </c>
      <c r="B49" s="78"/>
      <c r="C49" s="78"/>
      <c r="D49" s="79"/>
      <c r="H49" s="10"/>
    </row>
    <row r="50" spans="1:8" ht="15" thickBot="1" x14ac:dyDescent="0.35">
      <c r="A50" s="23" t="s">
        <v>24</v>
      </c>
      <c r="B50" s="24" t="s">
        <v>27</v>
      </c>
      <c r="C50" s="24" t="s">
        <v>30</v>
      </c>
      <c r="D50" s="25" t="s">
        <v>4</v>
      </c>
      <c r="H50" s="10"/>
    </row>
    <row r="51" spans="1:8" ht="14.4" x14ac:dyDescent="0.3">
      <c r="A51" s="21" t="s">
        <v>25</v>
      </c>
      <c r="B51" s="29"/>
      <c r="C51" s="51">
        <v>450</v>
      </c>
      <c r="D51" s="22">
        <f>IF(B51="",0,(B51*C51))</f>
        <v>0</v>
      </c>
      <c r="H51" s="10"/>
    </row>
    <row r="52" spans="1:8" ht="14.4" x14ac:dyDescent="0.3">
      <c r="A52" s="17" t="s">
        <v>26</v>
      </c>
      <c r="B52" s="30"/>
      <c r="C52" s="52">
        <v>720</v>
      </c>
      <c r="D52" s="18">
        <f t="shared" ref="D52" si="5">IF(B52="",0,(B52*C52))</f>
        <v>0</v>
      </c>
      <c r="H52" s="10"/>
    </row>
    <row r="53" spans="1:8" ht="15" thickBot="1" x14ac:dyDescent="0.35">
      <c r="A53" s="75" t="s">
        <v>28</v>
      </c>
      <c r="B53" s="76"/>
      <c r="C53" s="76"/>
      <c r="D53" s="20">
        <f>SUM(D51:D52)</f>
        <v>0</v>
      </c>
      <c r="H53" s="10"/>
    </row>
    <row r="54" spans="1:8" ht="15" thickBot="1" x14ac:dyDescent="0.35">
      <c r="A54" s="61" t="s">
        <v>31</v>
      </c>
      <c r="B54" s="62"/>
      <c r="C54" s="62"/>
      <c r="D54" s="63"/>
      <c r="H54" s="10"/>
    </row>
    <row r="55" spans="1:8" ht="14.4" x14ac:dyDescent="0.3">
      <c r="A55" s="64" t="str">
        <f>A19</f>
        <v>Totale fictieve kosten Poststukken met een overkomstduur van 48 uur</v>
      </c>
      <c r="B55" s="65"/>
      <c r="C55" s="65"/>
      <c r="D55" s="26">
        <f>D19</f>
        <v>0</v>
      </c>
      <c r="H55" s="10"/>
    </row>
    <row r="56" spans="1:8" ht="14.4" x14ac:dyDescent="0.3">
      <c r="A56" s="68" t="str">
        <f>A28</f>
        <v>Totale fictieve kosten Poststukken met een overkomstduur van 72 uur</v>
      </c>
      <c r="B56" s="69"/>
      <c r="C56" s="69"/>
      <c r="D56" s="19">
        <f>D28</f>
        <v>0</v>
      </c>
      <c r="H56" s="10"/>
    </row>
    <row r="57" spans="1:8" ht="14.4" x14ac:dyDescent="0.3">
      <c r="A57" s="68" t="str">
        <f>A38</f>
        <v>Totale fictieve kosten Poststukken naar het buitenland</v>
      </c>
      <c r="B57" s="69"/>
      <c r="C57" s="69"/>
      <c r="D57" s="19">
        <f>D38</f>
        <v>0</v>
      </c>
      <c r="H57" s="10"/>
    </row>
    <row r="58" spans="1:8" ht="14.4" x14ac:dyDescent="0.3">
      <c r="A58" s="68" t="str">
        <f>A43</f>
        <v>Totale fictieve kosten Pakketpost</v>
      </c>
      <c r="B58" s="69"/>
      <c r="C58" s="69"/>
      <c r="D58" s="19">
        <f>D43</f>
        <v>0</v>
      </c>
      <c r="H58" s="10"/>
    </row>
    <row r="59" spans="1:8" ht="14.4" x14ac:dyDescent="0.3">
      <c r="A59" s="68" t="str">
        <f>A48</f>
        <v>Totale fictieve kosten Aangetekende post</v>
      </c>
      <c r="B59" s="69"/>
      <c r="C59" s="69"/>
      <c r="D59" s="19">
        <f>D48</f>
        <v>0</v>
      </c>
      <c r="H59" s="10"/>
    </row>
    <row r="60" spans="1:8" ht="15" thickBot="1" x14ac:dyDescent="0.35">
      <c r="A60" s="70" t="str">
        <f>A53</f>
        <v>Totale fictieve kosten Service</v>
      </c>
      <c r="B60" s="71"/>
      <c r="C60" s="71"/>
      <c r="D60" s="27">
        <f>D53</f>
        <v>0</v>
      </c>
      <c r="H60" s="10"/>
    </row>
    <row r="61" spans="1:8" ht="15" thickBot="1" x14ac:dyDescent="0.35">
      <c r="A61" s="66" t="s">
        <v>32</v>
      </c>
      <c r="B61" s="67"/>
      <c r="C61" s="67"/>
      <c r="D61" s="28">
        <f>SUM(D55:D60)</f>
        <v>0</v>
      </c>
      <c r="H61" s="10"/>
    </row>
    <row r="62" spans="1:8" ht="27" customHeight="1" x14ac:dyDescent="0.3">
      <c r="A62" s="58" t="s">
        <v>33</v>
      </c>
      <c r="B62" s="59"/>
      <c r="C62" s="59"/>
      <c r="D62" s="60"/>
      <c r="H62" s="10"/>
    </row>
    <row r="63" spans="1:8" ht="29.4" customHeight="1" x14ac:dyDescent="0.3">
      <c r="A63" s="58" t="s">
        <v>41</v>
      </c>
      <c r="B63" s="59"/>
      <c r="C63" s="59"/>
      <c r="D63" s="60"/>
      <c r="H63" s="10"/>
    </row>
    <row r="64" spans="1:8" ht="14.4" x14ac:dyDescent="0.3">
      <c r="A64" s="11"/>
      <c r="B64" s="12"/>
      <c r="C64" s="12"/>
      <c r="D64" s="13"/>
      <c r="H64" s="10"/>
    </row>
    <row r="65" spans="1:8" ht="14.4" x14ac:dyDescent="0.3">
      <c r="A65" s="11"/>
      <c r="B65" s="15" t="s">
        <v>0</v>
      </c>
      <c r="C65" s="16"/>
      <c r="D65" s="13"/>
      <c r="H65" s="10"/>
    </row>
    <row r="66" spans="1:8" ht="15" thickBot="1" x14ac:dyDescent="0.35">
      <c r="A66" s="2"/>
      <c r="B66" s="3"/>
      <c r="C66" s="3"/>
      <c r="D66" s="14"/>
      <c r="H66" s="10"/>
    </row>
  </sheetData>
  <sheetProtection algorithmName="SHA-512" hashValue="9yBeB7dtVVeVxnjW6cQAoDaTgkve/h9jRACjcwTJOagwUZk1Ch3lNxvlJjiiOqR5Oiay1UF95X4OCaXO5pFjBQ==" saltValue="fr/FeESq2MPZo9I5FxS1Pw==" spinCount="100000" sheet="1" objects="1" scenarios="1"/>
  <mergeCells count="23">
    <mergeCell ref="A10:D10"/>
    <mergeCell ref="A19:C19"/>
    <mergeCell ref="A62:D62"/>
    <mergeCell ref="A11:D11"/>
    <mergeCell ref="A20:D20"/>
    <mergeCell ref="A28:C28"/>
    <mergeCell ref="A29:D29"/>
    <mergeCell ref="A38:C38"/>
    <mergeCell ref="A39:D39"/>
    <mergeCell ref="A43:C43"/>
    <mergeCell ref="A44:D44"/>
    <mergeCell ref="A48:C48"/>
    <mergeCell ref="A49:D49"/>
    <mergeCell ref="A53:C53"/>
    <mergeCell ref="A63:D63"/>
    <mergeCell ref="A54:D54"/>
    <mergeCell ref="A55:C55"/>
    <mergeCell ref="A61:C61"/>
    <mergeCell ref="A56:C56"/>
    <mergeCell ref="A57:C57"/>
    <mergeCell ref="A58:C58"/>
    <mergeCell ref="A59:C59"/>
    <mergeCell ref="A60:C60"/>
  </mergeCells>
  <conditionalFormatting sqref="C65">
    <cfRule type="cellIs" dxfId="1" priority="1" operator="greaterThan">
      <formula>110</formula>
    </cfRule>
    <cfRule type="cellIs" dxfId="0" priority="2" operator="between">
      <formula>69.99</formula>
      <formula>0.01</formula>
    </cfRule>
  </conditionalFormatting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3925-2C11-4260-B73E-63B88C9D8820}">
  <dimension ref="A1:I33"/>
  <sheetViews>
    <sheetView showGridLines="0" workbookViewId="0">
      <selection activeCell="B3" sqref="B3"/>
    </sheetView>
  </sheetViews>
  <sheetFormatPr defaultColWidth="8.88671875" defaultRowHeight="13.2" x14ac:dyDescent="0.25"/>
  <cols>
    <col min="1" max="1" width="36.6640625" style="1" bestFit="1" customWidth="1"/>
    <col min="2" max="5" width="7.6640625" style="1" customWidth="1"/>
    <col min="6" max="16384" width="8.88671875" style="1"/>
  </cols>
  <sheetData>
    <row r="1" spans="1:9" ht="14.4" x14ac:dyDescent="0.3">
      <c r="A1" s="77" t="s">
        <v>42</v>
      </c>
      <c r="B1" s="78"/>
      <c r="C1" s="78"/>
      <c r="D1" s="80"/>
      <c r="E1" s="79"/>
      <c r="I1" s="10"/>
    </row>
    <row r="2" spans="1:9" ht="15" thickBot="1" x14ac:dyDescent="0.35">
      <c r="A2" s="23" t="s">
        <v>2</v>
      </c>
      <c r="B2" s="31">
        <v>2023</v>
      </c>
      <c r="C2" s="31">
        <v>2024</v>
      </c>
      <c r="D2" s="35">
        <v>2025</v>
      </c>
      <c r="E2" s="33" t="s">
        <v>36</v>
      </c>
      <c r="I2" s="10"/>
    </row>
    <row r="3" spans="1:9" ht="14.4" x14ac:dyDescent="0.3">
      <c r="A3" s="21" t="s">
        <v>5</v>
      </c>
      <c r="B3" s="43">
        <v>8527</v>
      </c>
      <c r="C3" s="44">
        <v>737</v>
      </c>
      <c r="D3" s="55">
        <v>102</v>
      </c>
      <c r="E3" s="45">
        <f>SUM(B3:D3)</f>
        <v>9366</v>
      </c>
      <c r="I3" s="10"/>
    </row>
    <row r="4" spans="1:9" ht="14.4" x14ac:dyDescent="0.3">
      <c r="A4" s="17" t="s">
        <v>6</v>
      </c>
      <c r="B4" s="46">
        <v>312</v>
      </c>
      <c r="C4" s="47">
        <v>48</v>
      </c>
      <c r="D4" s="56">
        <v>52</v>
      </c>
      <c r="E4" s="45">
        <f t="shared" ref="E4:E8" si="0">SUM(B4:D4)</f>
        <v>412</v>
      </c>
      <c r="I4" s="10"/>
    </row>
    <row r="5" spans="1:9" ht="14.4" x14ac:dyDescent="0.3">
      <c r="A5" s="17" t="s">
        <v>7</v>
      </c>
      <c r="B5" s="46">
        <v>369</v>
      </c>
      <c r="C5" s="47">
        <v>14</v>
      </c>
      <c r="D5" s="56">
        <v>5</v>
      </c>
      <c r="E5" s="45">
        <f t="shared" si="0"/>
        <v>388</v>
      </c>
      <c r="I5" s="10"/>
    </row>
    <row r="6" spans="1:9" ht="14.4" x14ac:dyDescent="0.3">
      <c r="A6" s="17" t="s">
        <v>8</v>
      </c>
      <c r="B6" s="46">
        <v>37</v>
      </c>
      <c r="C6" s="47">
        <v>10</v>
      </c>
      <c r="D6" s="56">
        <v>0</v>
      </c>
      <c r="E6" s="45">
        <f t="shared" si="0"/>
        <v>47</v>
      </c>
      <c r="I6" s="10"/>
    </row>
    <row r="7" spans="1:9" ht="14.4" x14ac:dyDescent="0.3">
      <c r="A7" s="17" t="s">
        <v>38</v>
      </c>
      <c r="B7" s="46">
        <v>58</v>
      </c>
      <c r="C7" s="47">
        <v>11</v>
      </c>
      <c r="D7" s="56">
        <v>2</v>
      </c>
      <c r="E7" s="45">
        <f t="shared" si="0"/>
        <v>71</v>
      </c>
      <c r="I7" s="10"/>
    </row>
    <row r="8" spans="1:9" ht="15" thickBot="1" x14ac:dyDescent="0.35">
      <c r="A8" s="34" t="s">
        <v>39</v>
      </c>
      <c r="B8" s="48">
        <v>3</v>
      </c>
      <c r="C8" s="49">
        <v>0</v>
      </c>
      <c r="D8" s="57">
        <v>0</v>
      </c>
      <c r="E8" s="45">
        <f t="shared" si="0"/>
        <v>3</v>
      </c>
      <c r="I8" s="10"/>
    </row>
    <row r="9" spans="1:9" ht="14.4" x14ac:dyDescent="0.3">
      <c r="A9" s="77" t="s">
        <v>9</v>
      </c>
      <c r="B9" s="78"/>
      <c r="C9" s="78"/>
      <c r="D9" s="80"/>
      <c r="E9" s="79"/>
      <c r="I9" s="10"/>
    </row>
    <row r="10" spans="1:9" ht="15" thickBot="1" x14ac:dyDescent="0.35">
      <c r="A10" s="23" t="s">
        <v>2</v>
      </c>
      <c r="B10" s="31">
        <v>2023</v>
      </c>
      <c r="C10" s="31">
        <v>2024</v>
      </c>
      <c r="D10" s="35">
        <v>2025</v>
      </c>
      <c r="E10" s="36" t="s">
        <v>36</v>
      </c>
      <c r="I10" s="10"/>
    </row>
    <row r="11" spans="1:9" ht="14.4" x14ac:dyDescent="0.3">
      <c r="A11" s="21" t="s">
        <v>5</v>
      </c>
      <c r="B11" s="43">
        <v>18988</v>
      </c>
      <c r="C11" s="44">
        <v>17850</v>
      </c>
      <c r="D11" s="55">
        <v>18337</v>
      </c>
      <c r="E11" s="50">
        <f>SUM(B11:D11)</f>
        <v>55175</v>
      </c>
      <c r="I11" s="10"/>
    </row>
    <row r="12" spans="1:9" ht="14.4" x14ac:dyDescent="0.3">
      <c r="A12" s="17" t="s">
        <v>6</v>
      </c>
      <c r="B12" s="46">
        <v>2689</v>
      </c>
      <c r="C12" s="47">
        <v>2221</v>
      </c>
      <c r="D12" s="56">
        <v>1613</v>
      </c>
      <c r="E12" s="50">
        <f t="shared" ref="E12:E16" si="1">SUM(B12:D12)</f>
        <v>6523</v>
      </c>
      <c r="I12" s="10"/>
    </row>
    <row r="13" spans="1:9" ht="14.4" x14ac:dyDescent="0.3">
      <c r="A13" s="17" t="s">
        <v>7</v>
      </c>
      <c r="B13" s="46">
        <v>1322</v>
      </c>
      <c r="C13" s="47">
        <v>1049</v>
      </c>
      <c r="D13" s="56">
        <v>631</v>
      </c>
      <c r="E13" s="50">
        <f t="shared" si="1"/>
        <v>3002</v>
      </c>
      <c r="I13" s="10"/>
    </row>
    <row r="14" spans="1:9" ht="14.4" x14ac:dyDescent="0.3">
      <c r="A14" s="17" t="s">
        <v>8</v>
      </c>
      <c r="B14" s="46">
        <v>2145</v>
      </c>
      <c r="C14" s="47">
        <v>2285</v>
      </c>
      <c r="D14" s="56">
        <v>3841</v>
      </c>
      <c r="E14" s="50">
        <f t="shared" si="1"/>
        <v>8271</v>
      </c>
      <c r="I14" s="10"/>
    </row>
    <row r="15" spans="1:9" ht="14.4" x14ac:dyDescent="0.3">
      <c r="A15" s="17" t="s">
        <v>38</v>
      </c>
      <c r="B15" s="46">
        <v>679</v>
      </c>
      <c r="C15" s="47">
        <v>634</v>
      </c>
      <c r="D15" s="56">
        <v>685</v>
      </c>
      <c r="E15" s="50">
        <f t="shared" si="1"/>
        <v>1998</v>
      </c>
      <c r="I15" s="10"/>
    </row>
    <row r="16" spans="1:9" ht="15" thickBot="1" x14ac:dyDescent="0.35">
      <c r="A16" s="34" t="s">
        <v>39</v>
      </c>
      <c r="B16" s="46">
        <v>30</v>
      </c>
      <c r="C16" s="47">
        <v>13</v>
      </c>
      <c r="D16" s="56">
        <v>39</v>
      </c>
      <c r="E16" s="50">
        <f t="shared" si="1"/>
        <v>82</v>
      </c>
      <c r="I16" s="10"/>
    </row>
    <row r="17" spans="1:9" ht="14.4" x14ac:dyDescent="0.3">
      <c r="A17" s="77" t="s">
        <v>11</v>
      </c>
      <c r="B17" s="78"/>
      <c r="C17" s="78"/>
      <c r="D17" s="80"/>
      <c r="E17" s="79"/>
      <c r="I17" s="10"/>
    </row>
    <row r="18" spans="1:9" ht="15" thickBot="1" x14ac:dyDescent="0.35">
      <c r="A18" s="23" t="s">
        <v>2</v>
      </c>
      <c r="B18" s="31">
        <v>2023</v>
      </c>
      <c r="C18" s="31">
        <v>2024</v>
      </c>
      <c r="D18" s="35">
        <v>2025</v>
      </c>
      <c r="E18" s="36" t="s">
        <v>36</v>
      </c>
      <c r="I18" s="10"/>
    </row>
    <row r="19" spans="1:9" ht="14.4" x14ac:dyDescent="0.3">
      <c r="A19" s="21" t="s">
        <v>5</v>
      </c>
      <c r="B19" s="40">
        <v>149</v>
      </c>
      <c r="C19" s="41">
        <v>49</v>
      </c>
      <c r="D19" s="55">
        <v>108</v>
      </c>
      <c r="E19" s="38">
        <f>SUM(B19:D19)</f>
        <v>306</v>
      </c>
      <c r="I19" s="10"/>
    </row>
    <row r="20" spans="1:9" ht="14.4" x14ac:dyDescent="0.3">
      <c r="A20" s="17" t="s">
        <v>6</v>
      </c>
      <c r="B20" s="32">
        <v>32</v>
      </c>
      <c r="C20" s="42">
        <v>14</v>
      </c>
      <c r="D20" s="56">
        <v>15</v>
      </c>
      <c r="E20" s="38">
        <f t="shared" ref="E20:E25" si="2">SUM(B20:D20)</f>
        <v>61</v>
      </c>
      <c r="I20" s="10"/>
    </row>
    <row r="21" spans="1:9" ht="14.4" x14ac:dyDescent="0.3">
      <c r="A21" s="17" t="s">
        <v>7</v>
      </c>
      <c r="B21" s="32">
        <v>14</v>
      </c>
      <c r="C21" s="42">
        <v>5</v>
      </c>
      <c r="D21" s="56">
        <v>9</v>
      </c>
      <c r="E21" s="38">
        <f t="shared" si="2"/>
        <v>28</v>
      </c>
      <c r="I21" s="10"/>
    </row>
    <row r="22" spans="1:9" ht="14.4" x14ac:dyDescent="0.3">
      <c r="A22" s="17" t="s">
        <v>8</v>
      </c>
      <c r="B22" s="32">
        <v>11</v>
      </c>
      <c r="C22" s="42">
        <v>11</v>
      </c>
      <c r="D22" s="56">
        <v>18</v>
      </c>
      <c r="E22" s="38">
        <f t="shared" si="2"/>
        <v>40</v>
      </c>
      <c r="I22" s="10"/>
    </row>
    <row r="23" spans="1:9" ht="14.4" x14ac:dyDescent="0.3">
      <c r="A23" s="17" t="s">
        <v>37</v>
      </c>
      <c r="B23" s="32">
        <v>18</v>
      </c>
      <c r="C23" s="42">
        <v>6</v>
      </c>
      <c r="D23" s="56">
        <v>13</v>
      </c>
      <c r="E23" s="38">
        <f t="shared" si="2"/>
        <v>37</v>
      </c>
      <c r="I23" s="10"/>
    </row>
    <row r="24" spans="1:9" ht="14.4" x14ac:dyDescent="0.3">
      <c r="A24" s="17" t="s">
        <v>40</v>
      </c>
      <c r="B24" s="32">
        <v>25</v>
      </c>
      <c r="C24" s="42">
        <v>17</v>
      </c>
      <c r="D24" s="56">
        <v>0</v>
      </c>
      <c r="E24" s="38">
        <f t="shared" si="2"/>
        <v>42</v>
      </c>
      <c r="I24" s="10"/>
    </row>
    <row r="25" spans="1:9" ht="15" thickBot="1" x14ac:dyDescent="0.35">
      <c r="A25" s="34" t="s">
        <v>39</v>
      </c>
      <c r="B25" s="32">
        <v>1</v>
      </c>
      <c r="C25" s="42">
        <v>1</v>
      </c>
      <c r="D25" s="55">
        <v>0</v>
      </c>
      <c r="E25" s="38">
        <f t="shared" si="2"/>
        <v>2</v>
      </c>
      <c r="I25" s="10"/>
    </row>
    <row r="26" spans="1:9" ht="14.4" x14ac:dyDescent="0.3">
      <c r="A26" s="77" t="s">
        <v>13</v>
      </c>
      <c r="B26" s="78"/>
      <c r="C26" s="78"/>
      <c r="D26" s="80"/>
      <c r="E26" s="79"/>
      <c r="I26" s="10"/>
    </row>
    <row r="27" spans="1:9" ht="15" thickBot="1" x14ac:dyDescent="0.35">
      <c r="A27" s="23" t="s">
        <v>14</v>
      </c>
      <c r="B27" s="31">
        <v>2023</v>
      </c>
      <c r="C27" s="31">
        <v>2024</v>
      </c>
      <c r="D27" s="35">
        <v>2025</v>
      </c>
      <c r="E27" s="33" t="s">
        <v>36</v>
      </c>
      <c r="I27" s="10"/>
    </row>
    <row r="28" spans="1:9" ht="14.4" x14ac:dyDescent="0.3">
      <c r="A28" s="21" t="s">
        <v>15</v>
      </c>
      <c r="B28" s="40">
        <v>479</v>
      </c>
      <c r="C28" s="41">
        <v>310</v>
      </c>
      <c r="D28" s="55">
        <v>192</v>
      </c>
      <c r="E28" s="37">
        <f>SUM(B28:D28)</f>
        <v>981</v>
      </c>
      <c r="I28" s="10"/>
    </row>
    <row r="29" spans="1:9" ht="15" thickBot="1" x14ac:dyDescent="0.35">
      <c r="A29" s="17" t="s">
        <v>16</v>
      </c>
      <c r="B29" s="32">
        <v>25</v>
      </c>
      <c r="C29" s="42">
        <v>21</v>
      </c>
      <c r="D29" s="56">
        <v>0</v>
      </c>
      <c r="E29" s="37">
        <f>SUM(B29:D29)</f>
        <v>46</v>
      </c>
      <c r="I29" s="10"/>
    </row>
    <row r="30" spans="1:9" ht="14.4" x14ac:dyDescent="0.3">
      <c r="A30" s="77" t="s">
        <v>18</v>
      </c>
      <c r="B30" s="78"/>
      <c r="C30" s="78"/>
      <c r="D30" s="80"/>
      <c r="E30" s="79"/>
      <c r="I30" s="10"/>
    </row>
    <row r="31" spans="1:9" ht="15" thickBot="1" x14ac:dyDescent="0.35">
      <c r="A31" s="23" t="s">
        <v>20</v>
      </c>
      <c r="B31" s="31">
        <v>2023</v>
      </c>
      <c r="C31" s="31">
        <v>2024</v>
      </c>
      <c r="D31" s="35">
        <v>2025</v>
      </c>
      <c r="E31" s="33" t="s">
        <v>36</v>
      </c>
      <c r="I31" s="10"/>
    </row>
    <row r="32" spans="1:9" ht="14.4" x14ac:dyDescent="0.3">
      <c r="A32" s="21" t="s">
        <v>19</v>
      </c>
      <c r="B32" s="40">
        <v>104</v>
      </c>
      <c r="C32" s="41">
        <v>137</v>
      </c>
      <c r="D32" s="55">
        <v>129</v>
      </c>
      <c r="E32" s="37">
        <f>SUM(B32:D32)</f>
        <v>370</v>
      </c>
      <c r="I32" s="10"/>
    </row>
    <row r="33" spans="1:9" ht="14.4" x14ac:dyDescent="0.3">
      <c r="A33" s="17" t="s">
        <v>21</v>
      </c>
      <c r="B33" s="32">
        <v>10</v>
      </c>
      <c r="C33" s="42">
        <v>14</v>
      </c>
      <c r="D33" s="56">
        <v>12</v>
      </c>
      <c r="E33" s="37">
        <f>SUM(B33:D33)</f>
        <v>36</v>
      </c>
      <c r="I33" s="10"/>
    </row>
  </sheetData>
  <sheetProtection algorithmName="SHA-512" hashValue="+DmB8JmO7zOa6XcHeIjXyNYr+i2H3/k9BsIkePm0kEaMCCroLkAoxaBf49z1lv87hA9kO9LhHJjQyUfsDpth7w==" saltValue="qTZJT6xe4LozT4iMfrLD9g==" spinCount="100000" sheet="1" objects="1" scenarios="1"/>
  <mergeCells count="5">
    <mergeCell ref="A26:E26"/>
    <mergeCell ref="A30:E30"/>
    <mergeCell ref="A1:E1"/>
    <mergeCell ref="A9:E9"/>
    <mergeCell ref="A17:E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3c545d18c6aefccbad3220aa68701759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086b8964e52189ff5af2cdb1ad3309e4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FC622-3681-4489-9804-3AC9537F2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61B22C-8BFB-4520-BA0D-FE89C72C4596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a75c600-de72-4b84-8782-43289b62f2fb"/>
    <ds:schemaRef ds:uri="http://purl.org/dc/terms/"/>
    <ds:schemaRef ds:uri="6b6665c2-859a-459f-bbb8-da9d311de12a"/>
    <ds:schemaRef ds:uri="67401006-2d92-48f7-8e25-f3404037b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Afname 2023-2025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Joostens</dc:creator>
  <cp:lastModifiedBy>Bart Ankersmit</cp:lastModifiedBy>
  <cp:lastPrinted>2017-09-26T07:54:04Z</cp:lastPrinted>
  <dcterms:created xsi:type="dcterms:W3CDTF">2017-01-12T16:26:26Z</dcterms:created>
  <dcterms:modified xsi:type="dcterms:W3CDTF">2026-01-07T07:01:27Z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