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5/Groningen, Provincie Wagenpark/Nota van Inlichtingen/"/>
    </mc:Choice>
  </mc:AlternateContent>
  <xr:revisionPtr revIDLastSave="26" documentId="8_{C8568283-31E8-429F-84A7-610A013C9FAE}" xr6:coauthVersionLast="47" xr6:coauthVersionMax="47" xr10:uidLastSave="{DEB5EE2E-E9D8-48C0-956E-2524A1221B09}"/>
  <bookViews>
    <workbookView xWindow="-28920" yWindow="-120" windowWidth="29040" windowHeight="15720" xr2:uid="{AAE43F0A-0F5F-4E4A-8A97-FEE82ABCB239}"/>
  </bookViews>
  <sheets>
    <sheet name="Prijsblad 1.0 Provincie Groning" sheetId="3" r:id="rId1"/>
  </sheets>
  <definedNames>
    <definedName name="_xlnm._FilterDatabase" localSheetId="0" hidden="1">'Prijsblad 1.0 Provincie Groning'!$B$1:$B$145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4" i="3" l="1"/>
  <c r="Q125" i="3"/>
  <c r="Q118" i="3"/>
  <c r="Q119" i="3"/>
  <c r="Q120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65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3" i="3"/>
  <c r="E121" i="3"/>
  <c r="M85" i="3"/>
  <c r="O85" i="3"/>
  <c r="O77" i="3"/>
  <c r="O78" i="3"/>
  <c r="O79" i="3"/>
  <c r="O80" i="3"/>
  <c r="O81" i="3"/>
  <c r="O82" i="3"/>
  <c r="O83" i="3"/>
  <c r="O84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M77" i="3"/>
  <c r="M78" i="3"/>
  <c r="M79" i="3"/>
  <c r="M80" i="3"/>
  <c r="M81" i="3"/>
  <c r="M82" i="3"/>
  <c r="M83" i="3"/>
  <c r="M84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O72" i="3"/>
  <c r="M72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76" i="3"/>
  <c r="O76" i="3"/>
  <c r="M75" i="3"/>
  <c r="O75" i="3"/>
  <c r="M74" i="3"/>
  <c r="O74" i="3"/>
  <c r="O123" i="3"/>
  <c r="O125" i="3"/>
  <c r="O124" i="3"/>
  <c r="M125" i="3"/>
  <c r="M124" i="3"/>
  <c r="M123" i="3"/>
  <c r="O120" i="3"/>
  <c r="O119" i="3"/>
  <c r="O118" i="3"/>
  <c r="O117" i="3"/>
  <c r="M120" i="3"/>
  <c r="M119" i="3"/>
  <c r="M118" i="3"/>
  <c r="M117" i="3"/>
  <c r="O66" i="3"/>
  <c r="O67" i="3"/>
  <c r="O68" i="3"/>
  <c r="O69" i="3"/>
  <c r="O70" i="3"/>
  <c r="O71" i="3"/>
  <c r="O73" i="3"/>
  <c r="M66" i="3"/>
  <c r="M67" i="3"/>
  <c r="M68" i="3"/>
  <c r="M69" i="3"/>
  <c r="M70" i="3"/>
  <c r="M71" i="3"/>
  <c r="M73" i="3"/>
  <c r="O65" i="3"/>
  <c r="M65" i="3"/>
  <c r="O62" i="3"/>
  <c r="O6" i="3"/>
  <c r="O5" i="3"/>
  <c r="O4" i="3"/>
  <c r="M4" i="3"/>
  <c r="M5" i="3"/>
  <c r="M6" i="3"/>
  <c r="M62" i="3"/>
  <c r="O3" i="3"/>
  <c r="M3" i="3"/>
  <c r="E126" i="3" l="1"/>
  <c r="Q117" i="3"/>
  <c r="Q123" i="3"/>
  <c r="Q63" i="3" l="1"/>
  <c r="Q115" i="3"/>
  <c r="Q121" i="3"/>
  <c r="Q126" i="3"/>
  <c r="Q127" i="3" l="1"/>
</calcChain>
</file>

<file path=xl/sharedStrings.xml><?xml version="1.0" encoding="utf-8"?>
<sst xmlns="http://schemas.openxmlformats.org/spreadsheetml/2006/main" count="425" uniqueCount="218">
  <si>
    <t>1. Personen</t>
  </si>
  <si>
    <t>3. Vracht</t>
  </si>
  <si>
    <t>2. Bestel</t>
  </si>
  <si>
    <t>Gewicht massa ledig voertuig</t>
  </si>
  <si>
    <t>Laadvermogen</t>
  </si>
  <si>
    <t>Cataloguswaarde</t>
  </si>
  <si>
    <t>Categorie</t>
  </si>
  <si>
    <t>kenteken</t>
  </si>
  <si>
    <t>type</t>
  </si>
  <si>
    <t>bouwjaar</t>
  </si>
  <si>
    <t>Premie in € beperkt casco</t>
  </si>
  <si>
    <t xml:space="preserve">Premie in € volledig casco </t>
  </si>
  <si>
    <t>Premie in % beperkt casco</t>
  </si>
  <si>
    <t>Premie in % volledig casco</t>
  </si>
  <si>
    <t>Vaste premie WA</t>
  </si>
  <si>
    <t>Totaalprijs per categorie</t>
  </si>
  <si>
    <t>Totaalprijs voor gunning</t>
  </si>
  <si>
    <t>Totaalprijs categorie 1</t>
  </si>
  <si>
    <t>Totaalprijs categorie 2</t>
  </si>
  <si>
    <t>Totaalprijs categorie 3</t>
  </si>
  <si>
    <t>Totaalprijs categorie 4</t>
  </si>
  <si>
    <t xml:space="preserve">Naam: </t>
  </si>
  <si>
    <t xml:space="preserve">Functie: </t>
  </si>
  <si>
    <t xml:space="preserve">Naam bedrijf: </t>
  </si>
  <si>
    <t>Plaats en datum:</t>
  </si>
  <si>
    <t>Handtekening:</t>
  </si>
  <si>
    <t>HGV-93-T</t>
  </si>
  <si>
    <t>Renault</t>
  </si>
  <si>
    <t>MEGANE E-TECH</t>
  </si>
  <si>
    <t>HGV-92-T</t>
  </si>
  <si>
    <t>Volkswagen</t>
  </si>
  <si>
    <t>HKN-56-J</t>
  </si>
  <si>
    <t>ID.3</t>
  </si>
  <si>
    <t>HLD-64-S</t>
  </si>
  <si>
    <t>HLD-65-S</t>
  </si>
  <si>
    <t>Skoda</t>
  </si>
  <si>
    <t>HRN-74-Z</t>
  </si>
  <si>
    <t>Elroq</t>
  </si>
  <si>
    <t>Nissan</t>
  </si>
  <si>
    <t>HTB-15-R</t>
  </si>
  <si>
    <t>Ariya</t>
  </si>
  <si>
    <t>GTF-57-F</t>
  </si>
  <si>
    <t>GZP-73-R</t>
  </si>
  <si>
    <t>HHZ-79-G</t>
  </si>
  <si>
    <t>HJS-82-V</t>
  </si>
  <si>
    <t>HJS-81-V</t>
  </si>
  <si>
    <t>GFT-18-F</t>
  </si>
  <si>
    <t>ID.4</t>
  </si>
  <si>
    <t>GTH-80-L</t>
  </si>
  <si>
    <t>Toyota</t>
  </si>
  <si>
    <t>GVJ-44-F</t>
  </si>
  <si>
    <t>BZ4x</t>
  </si>
  <si>
    <t>MG</t>
  </si>
  <si>
    <t>S-577-ZL</t>
  </si>
  <si>
    <t>S-849-LJ</t>
  </si>
  <si>
    <t>Peugeot</t>
  </si>
  <si>
    <t>T-091-XG</t>
  </si>
  <si>
    <t>E-208</t>
  </si>
  <si>
    <t>E-209</t>
  </si>
  <si>
    <t>T-092-XG</t>
  </si>
  <si>
    <t>X-741-PN</t>
  </si>
  <si>
    <t>ariya</t>
  </si>
  <si>
    <t>Audi</t>
  </si>
  <si>
    <t>P-605-FL</t>
  </si>
  <si>
    <t>E-tron</t>
  </si>
  <si>
    <t>S-030-KR</t>
  </si>
  <si>
    <t>X-710-DP</t>
  </si>
  <si>
    <t>X-711-DP</t>
  </si>
  <si>
    <t>X-712-DP</t>
  </si>
  <si>
    <t>X-713-DP</t>
  </si>
  <si>
    <t>Hyundai</t>
  </si>
  <si>
    <t>S-876-LK</t>
  </si>
  <si>
    <t>Ioniq5</t>
  </si>
  <si>
    <t>T-787-TD</t>
  </si>
  <si>
    <t>X-707-DP</t>
  </si>
  <si>
    <t>X-708-DP</t>
  </si>
  <si>
    <t>X-709-DP</t>
  </si>
  <si>
    <t>P-293-PN</t>
  </si>
  <si>
    <t>Kona</t>
  </si>
  <si>
    <t>J-317-KL</t>
  </si>
  <si>
    <t>H-317-XT</t>
  </si>
  <si>
    <t>Zoe</t>
  </si>
  <si>
    <t>K-006-FN</t>
  </si>
  <si>
    <t>K-024-FN</t>
  </si>
  <si>
    <t>J-141-RB</t>
  </si>
  <si>
    <t>Volvo</t>
  </si>
  <si>
    <t>ZF-111-S</t>
  </si>
  <si>
    <t>S90L</t>
  </si>
  <si>
    <t>ZF-114-S</t>
  </si>
  <si>
    <t>J-906-FV</t>
  </si>
  <si>
    <t>ZS</t>
  </si>
  <si>
    <t>J-908-FV</t>
  </si>
  <si>
    <t>J-913-FV</t>
  </si>
  <si>
    <t>J-914-FV</t>
  </si>
  <si>
    <t>XB-552-J</t>
  </si>
  <si>
    <t>ZF-116-S</t>
  </si>
  <si>
    <t>Dacia</t>
  </si>
  <si>
    <t>G-352-PN</t>
  </si>
  <si>
    <t>Duster</t>
  </si>
  <si>
    <t>G-353-PN</t>
  </si>
  <si>
    <t>G-963-RH</t>
  </si>
  <si>
    <t>G-462-LD</t>
  </si>
  <si>
    <t>SR-340-F</t>
  </si>
  <si>
    <t>ST-657-L</t>
  </si>
  <si>
    <t>Polo</t>
  </si>
  <si>
    <t>NB-087-T</t>
  </si>
  <si>
    <t>NB-090-T</t>
  </si>
  <si>
    <t>PG-688-D</t>
  </si>
  <si>
    <t>Sandero</t>
  </si>
  <si>
    <t>Seat</t>
  </si>
  <si>
    <t>KP-320-P</t>
  </si>
  <si>
    <t>Leon</t>
  </si>
  <si>
    <t>leon</t>
  </si>
  <si>
    <t>HL-073-P</t>
  </si>
  <si>
    <t>JD-606-V</t>
  </si>
  <si>
    <t>JZ-574-F</t>
  </si>
  <si>
    <t>JX-177-D</t>
  </si>
  <si>
    <t>Auris</t>
  </si>
  <si>
    <t>9-TGG-15</t>
  </si>
  <si>
    <t>V-60-LKV</t>
  </si>
  <si>
    <t>Crafter</t>
  </si>
  <si>
    <t>V-77-LDG</t>
  </si>
  <si>
    <t>Kangoo</t>
  </si>
  <si>
    <t>V-21-LPK</t>
  </si>
  <si>
    <t>V-14-LVJ</t>
  </si>
  <si>
    <t>Master</t>
  </si>
  <si>
    <t>V-16-LVJ</t>
  </si>
  <si>
    <t>V-19-LVJ</t>
  </si>
  <si>
    <t>V-13-LVJ</t>
  </si>
  <si>
    <t>V-17-LVJ</t>
  </si>
  <si>
    <t>V-18-LVJ</t>
  </si>
  <si>
    <t>V-21-LKr</t>
  </si>
  <si>
    <t>V-22-LKR</t>
  </si>
  <si>
    <t>V-58-DLV</t>
  </si>
  <si>
    <t>E-Expert</t>
  </si>
  <si>
    <t>V-59-DLV</t>
  </si>
  <si>
    <t>VZX-46-L</t>
  </si>
  <si>
    <t>ID.Buzz</t>
  </si>
  <si>
    <t>V-66-FNX</t>
  </si>
  <si>
    <t>VZK-08-H</t>
  </si>
  <si>
    <t>e-partner</t>
  </si>
  <si>
    <t>Citroen</t>
  </si>
  <si>
    <t>VPF-03-R</t>
  </si>
  <si>
    <t>E-Jumpy</t>
  </si>
  <si>
    <t>VT-769-R</t>
  </si>
  <si>
    <t>Amarok</t>
  </si>
  <si>
    <t>VT-653-X</t>
  </si>
  <si>
    <t>VT-651-X</t>
  </si>
  <si>
    <t>Fiat</t>
  </si>
  <si>
    <t>VRT-82-V</t>
  </si>
  <si>
    <t>E-Scudo</t>
  </si>
  <si>
    <t>Ford</t>
  </si>
  <si>
    <t>9-VZD-96</t>
  </si>
  <si>
    <t>Transit</t>
  </si>
  <si>
    <t>VDD-13-T</t>
  </si>
  <si>
    <t>VDL-37-V</t>
  </si>
  <si>
    <t>Ducato</t>
  </si>
  <si>
    <t>VDL-36-V</t>
  </si>
  <si>
    <t>VDN-95-F</t>
  </si>
  <si>
    <t>Caddy</t>
  </si>
  <si>
    <t>V-650-DF</t>
  </si>
  <si>
    <t>Expert</t>
  </si>
  <si>
    <t>V-347-KF</t>
  </si>
  <si>
    <t>V-159-BF</t>
  </si>
  <si>
    <t>Ranger</t>
  </si>
  <si>
    <t>V-160-BF</t>
  </si>
  <si>
    <t>V-161-BF</t>
  </si>
  <si>
    <t>VS-386-K</t>
  </si>
  <si>
    <t>VS-046-V</t>
  </si>
  <si>
    <t>VZ-166-Z</t>
  </si>
  <si>
    <t>V-677-D</t>
  </si>
  <si>
    <t>VF-314-F</t>
  </si>
  <si>
    <t>VR-538-G</t>
  </si>
  <si>
    <t>Transit Custom</t>
  </si>
  <si>
    <t>VG-901-L</t>
  </si>
  <si>
    <t>VJ-956-Z</t>
  </si>
  <si>
    <t>VJ-954-Z</t>
  </si>
  <si>
    <t>VK-715-K</t>
  </si>
  <si>
    <t>VL-192-B</t>
  </si>
  <si>
    <t>VP-697-J</t>
  </si>
  <si>
    <t>VR-540-G</t>
  </si>
  <si>
    <t>VR-539-G</t>
  </si>
  <si>
    <t>VR-537-G</t>
  </si>
  <si>
    <t>VR-603-P</t>
  </si>
  <si>
    <t>VH-949-T</t>
  </si>
  <si>
    <t>93-BXT-8</t>
  </si>
  <si>
    <t>Master H2-Tech</t>
  </si>
  <si>
    <t>CT Holthausen</t>
  </si>
  <si>
    <t>82-BXV-7</t>
  </si>
  <si>
    <t>Holthausen CT C</t>
  </si>
  <si>
    <t>Daf</t>
  </si>
  <si>
    <t>68-BGD-2</t>
  </si>
  <si>
    <t>LF250 FA</t>
  </si>
  <si>
    <t>Ravo</t>
  </si>
  <si>
    <t>35-BHT-6</t>
  </si>
  <si>
    <t>4. Bromfiets</t>
  </si>
  <si>
    <t>Stromer</t>
  </si>
  <si>
    <t>DRF-80-L</t>
  </si>
  <si>
    <t>ST2</t>
  </si>
  <si>
    <t xml:space="preserve">De genoemde cellen zijn gevuld met  formules, u bent zelf verantwoordelijk voor de juiste doorrekening en controle van de optelling van de totaalprijs. </t>
  </si>
  <si>
    <t xml:space="preserve">Bruto premie WA in € </t>
  </si>
  <si>
    <t>Bruto Premie in % beperkt casco</t>
  </si>
  <si>
    <t>Bruto Premie in € beperkt casco</t>
  </si>
  <si>
    <t>Bruto Premie in % volledig casco</t>
  </si>
  <si>
    <t xml:space="preserve">Bruto Premie in € volledig casco </t>
  </si>
  <si>
    <t>Zuivere Schadevrije jaren</t>
  </si>
  <si>
    <t>VS-371-P</t>
  </si>
  <si>
    <t>VS-369-P</t>
  </si>
  <si>
    <t>Pechhulp</t>
  </si>
  <si>
    <t>Opbouw/inbouw</t>
  </si>
  <si>
    <t>v</t>
  </si>
  <si>
    <t>vaste prijs Pechhulp dekking</t>
  </si>
  <si>
    <t xml:space="preserve">U dient de blauwe kolommen K. L, N, P in te vullen. De witte kolommen zijn gevuld met formules die de percentages omrekenen naar €. </t>
  </si>
  <si>
    <t xml:space="preserve">U dient de lichtoranje kolommen te vullen met een vaste prijs per object. </t>
  </si>
  <si>
    <t xml:space="preserve">In kolom Q tellen de bedragen uit  de kolommen "K", "M", "O",  "P"bij elkaar op. </t>
  </si>
  <si>
    <t>In cellen "Q63", "Q115", Q121", "Q126" tellen de bedragen per categorie bij elkaar op</t>
  </si>
  <si>
    <t xml:space="preserve">In cel "N127" tellen de totalen uit "Q63, "Q115", "Q121", "Q126" bij elkaar op tot de totaalprijs voor gunning. </t>
  </si>
  <si>
    <t>Zuivere schadevrije jaren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</si>
</sst>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 x14ac:knownFonts="1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sz val="10"/>
      <color rgb="FF000000"/>
      <name val="Museo Sans 300"/>
    </font>
    <font>
      <sz val="9.5"/>
      <color rgb="FF000000"/>
      <name val="Arial"/>
      <family val="2"/>
    </font>
    <font>
      <sz val="8"/>
      <name val="Arial"/>
      <family val="2"/>
    </font>
    <font>
      <sz val="9.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" fillId="26" borderId="1" applyNumberFormat="0" applyFont="0" applyAlignment="0" applyProtection="0"/>
    <xf numFmtId="0" fontId="1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</cellStyleXfs>
  <cellXfs count="174">
    <xf numFmtId="0" fontId="0" fillId="0" borderId="0" xfId="0"/>
    <xf numFmtId="0" fontId="5" fillId="0" borderId="0" xfId="0" applyFont="1"/>
    <xf numFmtId="44" fontId="0" fillId="0" borderId="0" xfId="0" applyNumberFormat="1"/>
    <xf numFmtId="0" fontId="7" fillId="0" borderId="0" xfId="26" applyFont="1" applyAlignment="1">
      <alignment horizontal="left"/>
    </xf>
    <xf numFmtId="0" fontId="8" fillId="0" borderId="0" xfId="0" applyFont="1"/>
    <xf numFmtId="0" fontId="0" fillId="0" borderId="0" xfId="0" applyAlignment="1">
      <alignment vertical="top"/>
    </xf>
    <xf numFmtId="0" fontId="9" fillId="0" borderId="0" xfId="0" applyFont="1"/>
    <xf numFmtId="44" fontId="9" fillId="0" borderId="0" xfId="0" applyNumberFormat="1" applyFont="1"/>
    <xf numFmtId="0" fontId="0" fillId="0" borderId="3" xfId="0" applyBorder="1"/>
    <xf numFmtId="0" fontId="8" fillId="0" borderId="4" xfId="0" applyFont="1" applyBorder="1" applyAlignment="1">
      <alignment horizontal="left"/>
    </xf>
    <xf numFmtId="0" fontId="8" fillId="0" borderId="4" xfId="0" applyFont="1" applyBorder="1"/>
    <xf numFmtId="44" fontId="0" fillId="0" borderId="4" xfId="0" applyNumberFormat="1" applyBorder="1"/>
    <xf numFmtId="0" fontId="1" fillId="0" borderId="4" xfId="0" applyFont="1" applyBorder="1"/>
    <xf numFmtId="0" fontId="0" fillId="0" borderId="4" xfId="0" applyBorder="1"/>
    <xf numFmtId="44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27" borderId="2" xfId="0" applyFont="1" applyFill="1" applyBorder="1" applyAlignment="1">
      <alignment vertical="top" wrapText="1"/>
    </xf>
    <xf numFmtId="0" fontId="1" fillId="0" borderId="7" xfId="26" applyBorder="1" applyAlignment="1">
      <alignment horizontal="left"/>
    </xf>
    <xf numFmtId="0" fontId="1" fillId="0" borderId="8" xfId="26" applyBorder="1"/>
    <xf numFmtId="0" fontId="1" fillId="0" borderId="8" xfId="0" applyFont="1" applyBorder="1"/>
    <xf numFmtId="44" fontId="0" fillId="0" borderId="8" xfId="0" applyNumberFormat="1" applyBorder="1"/>
    <xf numFmtId="0" fontId="0" fillId="0" borderId="8" xfId="0" applyBorder="1"/>
    <xf numFmtId="0" fontId="1" fillId="0" borderId="10" xfId="26" applyBorder="1" applyAlignment="1">
      <alignment horizontal="left"/>
    </xf>
    <xf numFmtId="0" fontId="1" fillId="0" borderId="11" xfId="26" applyBorder="1"/>
    <xf numFmtId="0" fontId="1" fillId="0" borderId="11" xfId="0" applyFont="1" applyBorder="1"/>
    <xf numFmtId="44" fontId="0" fillId="0" borderId="11" xfId="0" applyNumberFormat="1" applyBorder="1"/>
    <xf numFmtId="0" fontId="0" fillId="0" borderId="11" xfId="0" applyBorder="1"/>
    <xf numFmtId="164" fontId="0" fillId="27" borderId="11" xfId="0" applyNumberFormat="1" applyFill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0" xfId="0" applyBorder="1"/>
    <xf numFmtId="0" fontId="0" fillId="0" borderId="13" xfId="0" applyBorder="1"/>
    <xf numFmtId="44" fontId="0" fillId="0" borderId="14" xfId="0" applyNumberFormat="1" applyBorder="1"/>
    <xf numFmtId="0" fontId="1" fillId="0" borderId="14" xfId="0" applyFont="1" applyBorder="1"/>
    <xf numFmtId="0" fontId="0" fillId="0" borderId="14" xfId="0" applyBorder="1"/>
    <xf numFmtId="164" fontId="0" fillId="27" borderId="14" xfId="0" applyNumberFormat="1" applyFill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26" applyBorder="1" applyAlignment="1">
      <alignment horizontal="left"/>
    </xf>
    <xf numFmtId="0" fontId="1" fillId="0" borderId="14" xfId="26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28" borderId="2" xfId="0" applyFont="1" applyFill="1" applyBorder="1" applyAlignment="1">
      <alignment vertical="top" wrapText="1"/>
    </xf>
    <xf numFmtId="0" fontId="1" fillId="0" borderId="3" xfId="26" applyBorder="1" applyAlignment="1">
      <alignment horizontal="left"/>
    </xf>
    <xf numFmtId="0" fontId="1" fillId="0" borderId="4" xfId="26" applyBorder="1"/>
    <xf numFmtId="164" fontId="6" fillId="29" borderId="18" xfId="0" applyNumberFormat="1" applyFont="1" applyFill="1" applyBorder="1"/>
    <xf numFmtId="0" fontId="0" fillId="27" borderId="10" xfId="0" applyFill="1" applyBorder="1"/>
    <xf numFmtId="0" fontId="0" fillId="27" borderId="13" xfId="0" applyFill="1" applyBorder="1"/>
    <xf numFmtId="164" fontId="0" fillId="28" borderId="12" xfId="0" applyNumberFormat="1" applyFill="1" applyBorder="1"/>
    <xf numFmtId="164" fontId="0" fillId="28" borderId="2" xfId="0" applyNumberFormat="1" applyFill="1" applyBorder="1"/>
    <xf numFmtId="44" fontId="0" fillId="27" borderId="7" xfId="29" applyFont="1" applyFill="1" applyBorder="1"/>
    <xf numFmtId="0" fontId="9" fillId="27" borderId="20" xfId="0" applyFont="1" applyFill="1" applyBorder="1" applyAlignment="1">
      <alignment vertical="top" wrapText="1"/>
    </xf>
    <xf numFmtId="0" fontId="9" fillId="28" borderId="20" xfId="0" applyFont="1" applyFill="1" applyBorder="1" applyAlignment="1">
      <alignment vertical="top" wrapText="1"/>
    </xf>
    <xf numFmtId="164" fontId="9" fillId="28" borderId="4" xfId="0" applyNumberFormat="1" applyFont="1" applyFill="1" applyBorder="1"/>
    <xf numFmtId="164" fontId="9" fillId="28" borderId="5" xfId="0" applyNumberFormat="1" applyFont="1" applyFill="1" applyBorder="1"/>
    <xf numFmtId="0" fontId="0" fillId="28" borderId="4" xfId="0" applyFill="1" applyBorder="1"/>
    <xf numFmtId="0" fontId="0" fillId="28" borderId="3" xfId="0" applyFill="1" applyBorder="1"/>
    <xf numFmtId="164" fontId="0" fillId="28" borderId="4" xfId="0" applyNumberFormat="1" applyFill="1" applyBorder="1"/>
    <xf numFmtId="164" fontId="0" fillId="28" borderId="6" xfId="0" applyNumberFormat="1" applyFill="1" applyBorder="1"/>
    <xf numFmtId="164" fontId="9" fillId="27" borderId="19" xfId="0" applyNumberFormat="1" applyFont="1" applyFill="1" applyBorder="1"/>
    <xf numFmtId="164" fontId="9" fillId="27" borderId="21" xfId="0" applyNumberFormat="1" applyFont="1" applyFill="1" applyBorder="1"/>
    <xf numFmtId="164" fontId="9" fillId="27" borderId="22" xfId="0" applyNumberFormat="1" applyFont="1" applyFill="1" applyBorder="1"/>
    <xf numFmtId="44" fontId="0" fillId="27" borderId="7" xfId="0" applyNumberFormat="1" applyFill="1" applyBorder="1"/>
    <xf numFmtId="44" fontId="0" fillId="27" borderId="10" xfId="0" applyNumberFormat="1" applyFill="1" applyBorder="1"/>
    <xf numFmtId="44" fontId="0" fillId="27" borderId="13" xfId="0" applyNumberFormat="1" applyFill="1" applyBorder="1"/>
    <xf numFmtId="44" fontId="0" fillId="27" borderId="24" xfId="0" applyNumberFormat="1" applyFill="1" applyBorder="1"/>
    <xf numFmtId="0" fontId="0" fillId="28" borderId="16" xfId="0" applyFill="1" applyBorder="1"/>
    <xf numFmtId="0" fontId="0" fillId="28" borderId="17" xfId="0" applyFill="1" applyBorder="1"/>
    <xf numFmtId="164" fontId="0" fillId="28" borderId="17" xfId="0" applyNumberFormat="1" applyFill="1" applyBorder="1"/>
    <xf numFmtId="164" fontId="9" fillId="28" borderId="17" xfId="0" applyNumberFormat="1" applyFont="1" applyFill="1" applyBorder="1"/>
    <xf numFmtId="164" fontId="9" fillId="28" borderId="18" xfId="0" applyNumberFormat="1" applyFont="1" applyFill="1" applyBorder="1"/>
    <xf numFmtId="10" fontId="0" fillId="0" borderId="0" xfId="0" applyNumberFormat="1" applyAlignment="1">
      <alignment vertical="top"/>
    </xf>
    <xf numFmtId="10" fontId="9" fillId="27" borderId="11" xfId="0" applyNumberFormat="1" applyFont="1" applyFill="1" applyBorder="1"/>
    <xf numFmtId="10" fontId="0" fillId="27" borderId="11" xfId="0" applyNumberFormat="1" applyFill="1" applyBorder="1"/>
    <xf numFmtId="164" fontId="0" fillId="0" borderId="11" xfId="0" applyNumberFormat="1" applyBorder="1"/>
    <xf numFmtId="10" fontId="9" fillId="27" borderId="25" xfId="0" applyNumberFormat="1" applyFont="1" applyFill="1" applyBorder="1"/>
    <xf numFmtId="10" fontId="0" fillId="27" borderId="25" xfId="0" applyNumberFormat="1" applyFill="1" applyBorder="1"/>
    <xf numFmtId="164" fontId="0" fillId="0" borderId="8" xfId="0" applyNumberFormat="1" applyBorder="1"/>
    <xf numFmtId="10" fontId="0" fillId="27" borderId="8" xfId="0" applyNumberFormat="1" applyFill="1" applyBorder="1"/>
    <xf numFmtId="0" fontId="0" fillId="27" borderId="11" xfId="0" applyFill="1" applyBorder="1"/>
    <xf numFmtId="0" fontId="0" fillId="27" borderId="14" xfId="0" applyFill="1" applyBorder="1"/>
    <xf numFmtId="10" fontId="0" fillId="27" borderId="14" xfId="0" applyNumberFormat="1" applyFill="1" applyBorder="1"/>
    <xf numFmtId="44" fontId="0" fillId="0" borderId="25" xfId="0" applyNumberFormat="1" applyBorder="1"/>
    <xf numFmtId="0" fontId="10" fillId="0" borderId="2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44" fontId="9" fillId="0" borderId="20" xfId="0" applyNumberFormat="1" applyFont="1" applyBorder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11" fillId="30" borderId="8" xfId="0" applyFont="1" applyFill="1" applyBorder="1" applyAlignment="1">
      <alignment horizontal="left"/>
    </xf>
    <xf numFmtId="0" fontId="11" fillId="30" borderId="8" xfId="0" applyFont="1" applyFill="1" applyBorder="1"/>
    <xf numFmtId="0" fontId="0" fillId="0" borderId="24" xfId="0" applyBorder="1"/>
    <xf numFmtId="0" fontId="0" fillId="0" borderId="25" xfId="0" applyBorder="1"/>
    <xf numFmtId="164" fontId="9" fillId="27" borderId="32" xfId="0" applyNumberFormat="1" applyFont="1" applyFill="1" applyBorder="1"/>
    <xf numFmtId="0" fontId="1" fillId="0" borderId="25" xfId="0" applyFont="1" applyBorder="1" applyAlignment="1">
      <alignment horizontal="left"/>
    </xf>
    <xf numFmtId="0" fontId="1" fillId="0" borderId="25" xfId="0" applyFont="1" applyBorder="1"/>
    <xf numFmtId="0" fontId="13" fillId="30" borderId="11" xfId="0" applyFont="1" applyFill="1" applyBorder="1" applyAlignment="1">
      <alignment horizontal="left"/>
    </xf>
    <xf numFmtId="0" fontId="13" fillId="30" borderId="25" xfId="0" applyFont="1" applyFill="1" applyBorder="1" applyAlignment="1">
      <alignment horizontal="left"/>
    </xf>
    <xf numFmtId="0" fontId="1" fillId="0" borderId="33" xfId="0" applyFont="1" applyBorder="1"/>
    <xf numFmtId="0" fontId="1" fillId="0" borderId="24" xfId="26" applyBorder="1" applyAlignment="1">
      <alignment horizontal="left"/>
    </xf>
    <xf numFmtId="0" fontId="1" fillId="0" borderId="25" xfId="26" applyBorder="1"/>
    <xf numFmtId="4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" fillId="0" borderId="11" xfId="26" applyBorder="1" applyAlignment="1">
      <alignment horizontal="left"/>
    </xf>
    <xf numFmtId="44" fontId="0" fillId="28" borderId="23" xfId="0" applyNumberFormat="1" applyFill="1" applyBorder="1"/>
    <xf numFmtId="0" fontId="7" fillId="29" borderId="17" xfId="0" applyFont="1" applyFill="1" applyBorder="1" applyAlignment="1">
      <alignment horizontal="left" wrapText="1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9" fillId="27" borderId="16" xfId="0" applyFont="1" applyFill="1" applyBorder="1" applyAlignment="1">
      <alignment vertical="top" wrapText="1"/>
    </xf>
    <xf numFmtId="0" fontId="9" fillId="31" borderId="2" xfId="0" applyFont="1" applyFill="1" applyBorder="1" applyAlignment="1">
      <alignment vertical="top" wrapText="1"/>
    </xf>
    <xf numFmtId="44" fontId="0" fillId="31" borderId="35" xfId="0" applyNumberFormat="1" applyFill="1" applyBorder="1"/>
    <xf numFmtId="44" fontId="0" fillId="31" borderId="39" xfId="0" applyNumberFormat="1" applyFill="1" applyBorder="1"/>
    <xf numFmtId="44" fontId="0" fillId="31" borderId="40" xfId="0" applyNumberFormat="1" applyFill="1" applyBorder="1"/>
    <xf numFmtId="44" fontId="0" fillId="31" borderId="41" xfId="0" applyNumberFormat="1" applyFill="1" applyBorder="1"/>
    <xf numFmtId="0" fontId="0" fillId="0" borderId="26" xfId="0" applyBorder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2" xfId="0" applyBorder="1" applyAlignment="1">
      <alignment horizontal="center"/>
    </xf>
    <xf numFmtId="0" fontId="9" fillId="32" borderId="2" xfId="0" applyFont="1" applyFill="1" applyBorder="1" applyAlignment="1">
      <alignment vertical="top" wrapText="1"/>
    </xf>
    <xf numFmtId="164" fontId="0" fillId="32" borderId="26" xfId="0" applyNumberFormat="1" applyFill="1" applyBorder="1"/>
    <xf numFmtId="164" fontId="0" fillId="32" borderId="11" xfId="0" applyNumberFormat="1" applyFill="1" applyBorder="1"/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29" xfId="26" applyFont="1" applyBorder="1" applyAlignment="1">
      <alignment horizontal="left" vertical="top"/>
    </xf>
    <xf numFmtId="0" fontId="7" fillId="0" borderId="31" xfId="26" applyFont="1" applyBorder="1" applyAlignment="1">
      <alignment horizontal="left" vertical="top"/>
    </xf>
    <xf numFmtId="0" fontId="7" fillId="0" borderId="30" xfId="26" applyFont="1" applyBorder="1" applyAlignment="1">
      <alignment horizontal="left" vertical="top"/>
    </xf>
    <xf numFmtId="0" fontId="7" fillId="0" borderId="16" xfId="26" applyFont="1" applyBorder="1" applyAlignment="1">
      <alignment horizontal="left"/>
    </xf>
    <xf numFmtId="0" fontId="7" fillId="0" borderId="17" xfId="26" applyFont="1" applyBorder="1" applyAlignment="1">
      <alignment horizontal="left"/>
    </xf>
    <xf numFmtId="0" fontId="7" fillId="0" borderId="18" xfId="26" applyFont="1" applyBorder="1" applyAlignment="1">
      <alignment horizontal="left"/>
    </xf>
    <xf numFmtId="0" fontId="7" fillId="0" borderId="3" xfId="26" applyFont="1" applyBorder="1" applyAlignment="1">
      <alignment horizontal="left"/>
    </xf>
    <xf numFmtId="0" fontId="7" fillId="0" borderId="4" xfId="26" applyFont="1" applyBorder="1" applyAlignment="1">
      <alignment horizontal="left"/>
    </xf>
    <xf numFmtId="0" fontId="7" fillId="0" borderId="5" xfId="26" applyFont="1" applyBorder="1" applyAlignment="1">
      <alignment horizontal="left"/>
    </xf>
    <xf numFmtId="0" fontId="7" fillId="29" borderId="16" xfId="0" applyFont="1" applyFill="1" applyBorder="1" applyAlignment="1">
      <alignment horizontal="left" wrapText="1"/>
    </xf>
    <xf numFmtId="0" fontId="7" fillId="29" borderId="17" xfId="0" applyFont="1" applyFill="1" applyBorder="1" applyAlignment="1">
      <alignment horizontal="left" wrapText="1"/>
    </xf>
    <xf numFmtId="0" fontId="9" fillId="0" borderId="16" xfId="0" applyFont="1" applyBorder="1" applyAlignment="1">
      <alignment vertical="top" wrapText="1"/>
    </xf>
    <xf numFmtId="0" fontId="0" fillId="0" borderId="38" xfId="0" applyBorder="1"/>
    <xf numFmtId="0" fontId="0" fillId="0" borderId="11" xfId="0" applyBorder="1" applyAlignment="1">
      <alignment horizontal="center"/>
    </xf>
    <xf numFmtId="0" fontId="9" fillId="0" borderId="18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6" xfId="0" applyFont="1" applyBorder="1" applyAlignment="1">
      <alignment horizontal="left" vertical="justify"/>
    </xf>
    <xf numFmtId="44" fontId="0" fillId="0" borderId="26" xfId="0" applyNumberFormat="1" applyBorder="1"/>
    <xf numFmtId="0" fontId="1" fillId="0" borderId="14" xfId="0" applyFont="1" applyBorder="1" applyAlignment="1">
      <alignment horizontal="center"/>
    </xf>
    <xf numFmtId="164" fontId="0" fillId="28" borderId="9" xfId="0" applyNumberFormat="1" applyFont="1" applyFill="1" applyBorder="1"/>
    <xf numFmtId="0" fontId="0" fillId="0" borderId="26" xfId="0" applyBorder="1" applyAlignment="1">
      <alignment horizontal="center"/>
    </xf>
    <xf numFmtId="10" fontId="9" fillId="27" borderId="8" xfId="0" applyNumberFormat="1" applyFont="1" applyFill="1" applyBorder="1"/>
    <xf numFmtId="164" fontId="0" fillId="32" borderId="8" xfId="0" applyNumberFormat="1" applyFill="1" applyBorder="1"/>
    <xf numFmtId="164" fontId="0" fillId="28" borderId="12" xfId="0" applyNumberFormat="1" applyFont="1" applyFill="1" applyBorder="1"/>
    <xf numFmtId="10" fontId="9" fillId="27" borderId="14" xfId="0" applyNumberFormat="1" applyFont="1" applyFill="1" applyBorder="1"/>
    <xf numFmtId="164" fontId="0" fillId="0" borderId="14" xfId="0" applyNumberFormat="1" applyBorder="1"/>
    <xf numFmtId="164" fontId="0" fillId="32" borderId="43" xfId="0" applyNumberFormat="1" applyFill="1" applyBorder="1"/>
    <xf numFmtId="164" fontId="0" fillId="28" borderId="15" xfId="0" applyNumberFormat="1" applyFont="1" applyFill="1" applyBorder="1"/>
    <xf numFmtId="164" fontId="0" fillId="28" borderId="9" xfId="0" applyNumberFormat="1" applyFill="1" applyBorder="1"/>
    <xf numFmtId="164" fontId="0" fillId="32" borderId="14" xfId="0" applyNumberFormat="1" applyFill="1" applyBorder="1"/>
    <xf numFmtId="164" fontId="0" fillId="28" borderId="15" xfId="0" applyNumberFormat="1" applyFill="1" applyBorder="1"/>
    <xf numFmtId="44" fontId="0" fillId="31" borderId="34" xfId="0" applyNumberFormat="1" applyFill="1" applyBorder="1"/>
    <xf numFmtId="44" fontId="0" fillId="31" borderId="37" xfId="0" applyNumberFormat="1" applyFill="1" applyBorder="1"/>
  </cellXfs>
  <cellStyles count="3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Notitie 2" xfId="25" xr:uid="{F35F0EAD-9C11-4AD0-B025-57652CDD6CA7}"/>
    <cellStyle name="Standaard" xfId="0" builtinId="0"/>
    <cellStyle name="Standaard 2" xfId="26" xr:uid="{57E99722-6B1E-48A6-A79E-94AC2E6773B5}"/>
    <cellStyle name="Standaard 3" xfId="27" xr:uid="{9329C1C2-F1F6-4246-AA44-345E2CA0289C}"/>
    <cellStyle name="Standaard 4" xfId="28" xr:uid="{EECC5B0F-928A-4C40-B7AE-161DCC939AC9}"/>
    <cellStyle name="Valuta" xfId="29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A41E-B9E1-4697-8227-45B708B91882}">
  <dimension ref="A1:Q145"/>
  <sheetViews>
    <sheetView tabSelected="1" topLeftCell="A64" zoomScale="60" zoomScaleNormal="60" workbookViewId="0">
      <selection activeCell="AJ113" sqref="AJ113"/>
    </sheetView>
  </sheetViews>
  <sheetFormatPr defaultRowHeight="12.75" x14ac:dyDescent="0.2"/>
  <cols>
    <col min="1" max="1" width="25.28515625" customWidth="1"/>
    <col min="2" max="2" width="13.28515625" customWidth="1"/>
    <col min="3" max="3" width="35.28515625" customWidth="1"/>
    <col min="4" max="4" width="15.5703125" customWidth="1"/>
    <col min="5" max="5" width="17.140625" style="2" customWidth="1"/>
    <col min="6" max="6" width="15.85546875" customWidth="1"/>
    <col min="7" max="7" width="10.28515625" customWidth="1"/>
    <col min="8" max="8" width="12.140625" customWidth="1"/>
    <col min="9" max="9" width="15.7109375" style="118" customWidth="1"/>
    <col min="10" max="10" width="12.85546875" bestFit="1" customWidth="1"/>
    <col min="11" max="11" width="13.7109375" bestFit="1" customWidth="1"/>
    <col min="12" max="12" width="13.7109375" customWidth="1"/>
    <col min="13" max="13" width="19.42578125" customWidth="1"/>
    <col min="14" max="14" width="22" customWidth="1"/>
    <col min="15" max="16" width="10.5703125" customWidth="1"/>
    <col min="17" max="17" width="14.85546875" customWidth="1"/>
  </cols>
  <sheetData>
    <row r="1" spans="1:17" ht="15.75" thickBot="1" x14ac:dyDescent="0.3">
      <c r="A1" s="3" t="s">
        <v>6</v>
      </c>
      <c r="B1" s="6" t="s">
        <v>7</v>
      </c>
      <c r="C1" s="6" t="s">
        <v>8</v>
      </c>
      <c r="D1" s="6" t="s">
        <v>9</v>
      </c>
      <c r="E1" s="7"/>
      <c r="F1" s="6"/>
      <c r="G1" s="6"/>
      <c r="H1" s="6"/>
      <c r="I1" s="116"/>
    </row>
    <row r="2" spans="1:17" s="5" customFormat="1" ht="51.75" thickBot="1" x14ac:dyDescent="0.25">
      <c r="A2" s="135" t="s">
        <v>0</v>
      </c>
      <c r="B2" s="136"/>
      <c r="C2" s="136"/>
      <c r="D2" s="137"/>
      <c r="E2" s="86" t="s">
        <v>5</v>
      </c>
      <c r="F2" s="87" t="s">
        <v>3</v>
      </c>
      <c r="G2" s="87" t="s">
        <v>4</v>
      </c>
      <c r="H2" s="146" t="s">
        <v>205</v>
      </c>
      <c r="I2" s="117" t="s">
        <v>209</v>
      </c>
      <c r="J2" s="71"/>
      <c r="K2" s="51" t="s">
        <v>200</v>
      </c>
      <c r="L2" s="16" t="s">
        <v>201</v>
      </c>
      <c r="M2" s="16" t="s">
        <v>202</v>
      </c>
      <c r="N2" s="16" t="s">
        <v>203</v>
      </c>
      <c r="O2" s="109" t="s">
        <v>204</v>
      </c>
      <c r="P2" s="120" t="s">
        <v>211</v>
      </c>
      <c r="Q2" s="42" t="s">
        <v>15</v>
      </c>
    </row>
    <row r="3" spans="1:17" ht="13.5" thickBot="1" x14ac:dyDescent="0.25">
      <c r="A3" s="17" t="s">
        <v>27</v>
      </c>
      <c r="B3" s="88" t="s">
        <v>26</v>
      </c>
      <c r="C3" s="88" t="s">
        <v>28</v>
      </c>
      <c r="D3" s="89">
        <v>2025</v>
      </c>
      <c r="E3" s="20">
        <v>36395</v>
      </c>
      <c r="F3" s="19">
        <v>1625</v>
      </c>
      <c r="G3" s="105"/>
      <c r="H3" s="147">
        <v>0</v>
      </c>
      <c r="I3" s="161"/>
      <c r="J3" s="2"/>
      <c r="K3" s="59"/>
      <c r="L3" s="162"/>
      <c r="M3" s="77">
        <f t="shared" ref="M3:M34" si="0">E3*L3</f>
        <v>0</v>
      </c>
      <c r="N3" s="78"/>
      <c r="O3" s="77">
        <f>E3*N3</f>
        <v>0</v>
      </c>
      <c r="P3" s="163">
        <v>0</v>
      </c>
      <c r="Q3" s="160">
        <f>SUM(K3+M3+O3+P3)</f>
        <v>0</v>
      </c>
    </row>
    <row r="4" spans="1:17" x14ac:dyDescent="0.2">
      <c r="A4" s="17" t="s">
        <v>27</v>
      </c>
      <c r="B4" s="23" t="s">
        <v>29</v>
      </c>
      <c r="C4" s="88" t="s">
        <v>28</v>
      </c>
      <c r="D4" s="89">
        <v>2025</v>
      </c>
      <c r="E4" s="20">
        <v>36395</v>
      </c>
      <c r="F4" s="19">
        <v>1625</v>
      </c>
      <c r="G4" s="106"/>
      <c r="H4" s="106">
        <v>0</v>
      </c>
      <c r="I4" s="148"/>
      <c r="K4" s="60"/>
      <c r="L4" s="72"/>
      <c r="M4" s="74">
        <f t="shared" si="0"/>
        <v>0</v>
      </c>
      <c r="N4" s="73"/>
      <c r="O4" s="74">
        <f t="shared" ref="O4:O35" si="1">E4*N4</f>
        <v>0</v>
      </c>
      <c r="P4" s="121">
        <v>0</v>
      </c>
      <c r="Q4" s="164">
        <f t="shared" ref="Q4:Q62" si="2">SUM(K4+M4+O4+P4)</f>
        <v>0</v>
      </c>
    </row>
    <row r="5" spans="1:17" x14ac:dyDescent="0.2">
      <c r="A5" s="30" t="s">
        <v>30</v>
      </c>
      <c r="B5" s="29" t="s">
        <v>31</v>
      </c>
      <c r="C5" s="24" t="s">
        <v>32</v>
      </c>
      <c r="D5" s="24">
        <v>2025</v>
      </c>
      <c r="E5" s="25">
        <v>40850</v>
      </c>
      <c r="F5" s="26">
        <v>1715</v>
      </c>
      <c r="G5" s="106"/>
      <c r="H5" s="106">
        <v>0</v>
      </c>
      <c r="I5" s="148"/>
      <c r="K5" s="60"/>
      <c r="L5" s="72"/>
      <c r="M5" s="74">
        <f t="shared" si="0"/>
        <v>0</v>
      </c>
      <c r="N5" s="73"/>
      <c r="O5" s="74">
        <f t="shared" si="1"/>
        <v>0</v>
      </c>
      <c r="P5" s="121">
        <v>0</v>
      </c>
      <c r="Q5" s="164">
        <f t="shared" si="2"/>
        <v>0</v>
      </c>
    </row>
    <row r="6" spans="1:17" x14ac:dyDescent="0.2">
      <c r="A6" s="30" t="s">
        <v>30</v>
      </c>
      <c r="B6" s="29" t="s">
        <v>33</v>
      </c>
      <c r="C6" s="24" t="s">
        <v>32</v>
      </c>
      <c r="D6" s="24">
        <v>2025</v>
      </c>
      <c r="E6" s="25">
        <v>40850</v>
      </c>
      <c r="F6" s="26">
        <v>1715</v>
      </c>
      <c r="G6" s="106"/>
      <c r="H6" s="106">
        <v>0</v>
      </c>
      <c r="I6" s="148"/>
      <c r="K6" s="60"/>
      <c r="L6" s="72"/>
      <c r="M6" s="74">
        <f t="shared" si="0"/>
        <v>0</v>
      </c>
      <c r="N6" s="73"/>
      <c r="O6" s="74">
        <f t="shared" si="1"/>
        <v>0</v>
      </c>
      <c r="P6" s="121">
        <v>0</v>
      </c>
      <c r="Q6" s="164">
        <f t="shared" si="2"/>
        <v>0</v>
      </c>
    </row>
    <row r="7" spans="1:17" x14ac:dyDescent="0.2">
      <c r="A7" s="90" t="s">
        <v>30</v>
      </c>
      <c r="B7" s="93" t="s">
        <v>34</v>
      </c>
      <c r="C7" s="94" t="s">
        <v>32</v>
      </c>
      <c r="D7" s="94">
        <v>2025</v>
      </c>
      <c r="E7" s="25">
        <v>40850</v>
      </c>
      <c r="F7" s="26">
        <v>1715</v>
      </c>
      <c r="G7" s="107"/>
      <c r="H7" s="106">
        <v>0</v>
      </c>
      <c r="I7" s="148"/>
      <c r="K7" s="92"/>
      <c r="L7" s="75"/>
      <c r="M7" s="74">
        <f t="shared" si="0"/>
        <v>0</v>
      </c>
      <c r="N7" s="76"/>
      <c r="O7" s="74">
        <f t="shared" si="1"/>
        <v>0</v>
      </c>
      <c r="P7" s="121">
        <v>0</v>
      </c>
      <c r="Q7" s="164">
        <f t="shared" si="2"/>
        <v>0</v>
      </c>
    </row>
    <row r="8" spans="1:17" x14ac:dyDescent="0.2">
      <c r="A8" s="90" t="s">
        <v>35</v>
      </c>
      <c r="B8" s="93" t="s">
        <v>36</v>
      </c>
      <c r="C8" s="94" t="s">
        <v>37</v>
      </c>
      <c r="D8" s="94">
        <v>2025</v>
      </c>
      <c r="E8" s="82">
        <v>44220</v>
      </c>
      <c r="F8" s="91">
        <v>2019</v>
      </c>
      <c r="G8" s="107"/>
      <c r="H8" s="106">
        <v>0</v>
      </c>
      <c r="I8" s="148"/>
      <c r="K8" s="92"/>
      <c r="L8" s="75"/>
      <c r="M8" s="74">
        <f t="shared" si="0"/>
        <v>0</v>
      </c>
      <c r="N8" s="76"/>
      <c r="O8" s="74">
        <f t="shared" si="1"/>
        <v>0</v>
      </c>
      <c r="P8" s="121">
        <v>0</v>
      </c>
      <c r="Q8" s="164">
        <f t="shared" si="2"/>
        <v>0</v>
      </c>
    </row>
    <row r="9" spans="1:17" x14ac:dyDescent="0.2">
      <c r="A9" s="90" t="s">
        <v>38</v>
      </c>
      <c r="B9" s="93" t="s">
        <v>39</v>
      </c>
      <c r="C9" s="94" t="s">
        <v>40</v>
      </c>
      <c r="D9" s="94">
        <v>2025</v>
      </c>
      <c r="E9" s="82">
        <v>50735</v>
      </c>
      <c r="F9" s="91">
        <v>2193</v>
      </c>
      <c r="G9" s="107"/>
      <c r="H9" s="106">
        <v>0</v>
      </c>
      <c r="I9" s="148"/>
      <c r="K9" s="92"/>
      <c r="L9" s="75"/>
      <c r="M9" s="74">
        <f t="shared" si="0"/>
        <v>0</v>
      </c>
      <c r="N9" s="76"/>
      <c r="O9" s="74">
        <f t="shared" si="1"/>
        <v>0</v>
      </c>
      <c r="P9" s="121">
        <v>0</v>
      </c>
      <c r="Q9" s="164">
        <f t="shared" si="2"/>
        <v>0</v>
      </c>
    </row>
    <row r="10" spans="1:17" x14ac:dyDescent="0.2">
      <c r="A10" s="90" t="s">
        <v>30</v>
      </c>
      <c r="B10" s="93" t="s">
        <v>41</v>
      </c>
      <c r="C10" s="94" t="s">
        <v>32</v>
      </c>
      <c r="D10" s="94">
        <v>2025</v>
      </c>
      <c r="E10" s="82">
        <v>42000</v>
      </c>
      <c r="F10" s="91">
        <v>1715</v>
      </c>
      <c r="G10" s="107"/>
      <c r="H10" s="106">
        <v>0</v>
      </c>
      <c r="I10" s="148"/>
      <c r="K10" s="92"/>
      <c r="L10" s="75"/>
      <c r="M10" s="74">
        <f t="shared" si="0"/>
        <v>0</v>
      </c>
      <c r="N10" s="76"/>
      <c r="O10" s="74">
        <f t="shared" si="1"/>
        <v>0</v>
      </c>
      <c r="P10" s="121">
        <v>0</v>
      </c>
      <c r="Q10" s="164">
        <f t="shared" si="2"/>
        <v>0</v>
      </c>
    </row>
    <row r="11" spans="1:17" x14ac:dyDescent="0.2">
      <c r="A11" s="90" t="s">
        <v>30</v>
      </c>
      <c r="B11" s="93" t="s">
        <v>42</v>
      </c>
      <c r="C11" s="94" t="s">
        <v>32</v>
      </c>
      <c r="D11" s="94">
        <v>2025</v>
      </c>
      <c r="E11" s="82">
        <v>40880</v>
      </c>
      <c r="F11" s="91">
        <v>1715</v>
      </c>
      <c r="G11" s="107"/>
      <c r="H11" s="106">
        <v>0</v>
      </c>
      <c r="I11" s="148"/>
      <c r="K11" s="92"/>
      <c r="L11" s="75"/>
      <c r="M11" s="74">
        <f t="shared" si="0"/>
        <v>0</v>
      </c>
      <c r="N11" s="76"/>
      <c r="O11" s="74">
        <f t="shared" si="1"/>
        <v>0</v>
      </c>
      <c r="P11" s="121">
        <v>0</v>
      </c>
      <c r="Q11" s="164">
        <f t="shared" si="2"/>
        <v>0</v>
      </c>
    </row>
    <row r="12" spans="1:17" x14ac:dyDescent="0.2">
      <c r="A12" s="90" t="s">
        <v>27</v>
      </c>
      <c r="B12" s="93" t="s">
        <v>43</v>
      </c>
      <c r="C12" s="94" t="s">
        <v>28</v>
      </c>
      <c r="D12" s="94">
        <v>2025</v>
      </c>
      <c r="E12" s="82">
        <v>36395</v>
      </c>
      <c r="F12" s="91">
        <v>1625</v>
      </c>
      <c r="G12" s="107"/>
      <c r="H12" s="106">
        <v>8</v>
      </c>
      <c r="I12" s="148"/>
      <c r="K12" s="92"/>
      <c r="L12" s="75"/>
      <c r="M12" s="74">
        <f t="shared" si="0"/>
        <v>0</v>
      </c>
      <c r="N12" s="76"/>
      <c r="O12" s="74">
        <f t="shared" si="1"/>
        <v>0</v>
      </c>
      <c r="P12" s="121">
        <v>0</v>
      </c>
      <c r="Q12" s="164">
        <f t="shared" si="2"/>
        <v>0</v>
      </c>
    </row>
    <row r="13" spans="1:17" x14ac:dyDescent="0.2">
      <c r="A13" s="90" t="s">
        <v>38</v>
      </c>
      <c r="B13" s="29" t="s">
        <v>44</v>
      </c>
      <c r="C13" s="94" t="s">
        <v>40</v>
      </c>
      <c r="D13" s="94">
        <v>2025</v>
      </c>
      <c r="E13" s="82">
        <v>45735</v>
      </c>
      <c r="F13" s="91">
        <v>2159</v>
      </c>
      <c r="G13" s="107"/>
      <c r="H13" s="106">
        <v>31</v>
      </c>
      <c r="I13" s="148"/>
      <c r="K13" s="92"/>
      <c r="L13" s="75"/>
      <c r="M13" s="74">
        <f t="shared" si="0"/>
        <v>0</v>
      </c>
      <c r="N13" s="76"/>
      <c r="O13" s="74">
        <f t="shared" si="1"/>
        <v>0</v>
      </c>
      <c r="P13" s="121">
        <v>0</v>
      </c>
      <c r="Q13" s="164">
        <f t="shared" si="2"/>
        <v>0</v>
      </c>
    </row>
    <row r="14" spans="1:17" x14ac:dyDescent="0.2">
      <c r="A14" s="90" t="s">
        <v>38</v>
      </c>
      <c r="B14" s="29" t="s">
        <v>45</v>
      </c>
      <c r="C14" s="94" t="s">
        <v>40</v>
      </c>
      <c r="D14" s="94">
        <v>2025</v>
      </c>
      <c r="E14" s="82">
        <v>45735</v>
      </c>
      <c r="F14" s="91">
        <v>2159</v>
      </c>
      <c r="G14" s="107"/>
      <c r="H14" s="106">
        <v>14</v>
      </c>
      <c r="I14" s="148"/>
      <c r="K14" s="92"/>
      <c r="L14" s="75"/>
      <c r="M14" s="74">
        <f t="shared" si="0"/>
        <v>0</v>
      </c>
      <c r="N14" s="76"/>
      <c r="O14" s="74">
        <f t="shared" si="1"/>
        <v>0</v>
      </c>
      <c r="P14" s="121">
        <v>0</v>
      </c>
      <c r="Q14" s="164">
        <f t="shared" si="2"/>
        <v>0</v>
      </c>
    </row>
    <row r="15" spans="1:17" x14ac:dyDescent="0.2">
      <c r="A15" s="90" t="s">
        <v>30</v>
      </c>
      <c r="B15" s="95" t="s">
        <v>46</v>
      </c>
      <c r="C15" s="94" t="s">
        <v>47</v>
      </c>
      <c r="D15" s="94">
        <v>2024</v>
      </c>
      <c r="E15" s="82">
        <v>49805</v>
      </c>
      <c r="F15" s="91">
        <v>2056</v>
      </c>
      <c r="G15" s="107"/>
      <c r="H15" s="106">
        <v>1</v>
      </c>
      <c r="I15" s="148"/>
      <c r="K15" s="92"/>
      <c r="L15" s="75"/>
      <c r="M15" s="74">
        <f t="shared" si="0"/>
        <v>0</v>
      </c>
      <c r="N15" s="76"/>
      <c r="O15" s="74">
        <f t="shared" si="1"/>
        <v>0</v>
      </c>
      <c r="P15" s="121">
        <v>0</v>
      </c>
      <c r="Q15" s="164">
        <f t="shared" si="2"/>
        <v>0</v>
      </c>
    </row>
    <row r="16" spans="1:17" x14ac:dyDescent="0.2">
      <c r="A16" s="90" t="s">
        <v>38</v>
      </c>
      <c r="B16" s="95" t="s">
        <v>48</v>
      </c>
      <c r="C16" s="94" t="s">
        <v>40</v>
      </c>
      <c r="D16" s="94">
        <v>2024</v>
      </c>
      <c r="E16" s="82">
        <v>46900</v>
      </c>
      <c r="F16" s="91">
        <v>1880</v>
      </c>
      <c r="G16" s="107"/>
      <c r="H16" s="106">
        <v>25</v>
      </c>
      <c r="I16" s="148"/>
      <c r="K16" s="92"/>
      <c r="L16" s="75"/>
      <c r="M16" s="74">
        <f t="shared" si="0"/>
        <v>0</v>
      </c>
      <c r="N16" s="76"/>
      <c r="O16" s="74">
        <f t="shared" si="1"/>
        <v>0</v>
      </c>
      <c r="P16" s="121">
        <v>0</v>
      </c>
      <c r="Q16" s="164">
        <f t="shared" si="2"/>
        <v>0</v>
      </c>
    </row>
    <row r="17" spans="1:17" x14ac:dyDescent="0.2">
      <c r="A17" s="90" t="s">
        <v>49</v>
      </c>
      <c r="B17" s="95" t="s">
        <v>50</v>
      </c>
      <c r="C17" s="94" t="s">
        <v>51</v>
      </c>
      <c r="D17" s="94">
        <v>2024</v>
      </c>
      <c r="E17" s="82">
        <v>44850</v>
      </c>
      <c r="F17" s="91">
        <v>1870</v>
      </c>
      <c r="G17" s="107"/>
      <c r="H17" s="106">
        <v>14</v>
      </c>
      <c r="I17" s="148"/>
      <c r="K17" s="92"/>
      <c r="L17" s="75"/>
      <c r="M17" s="74">
        <f t="shared" si="0"/>
        <v>0</v>
      </c>
      <c r="N17" s="76"/>
      <c r="O17" s="74">
        <f t="shared" si="1"/>
        <v>0</v>
      </c>
      <c r="P17" s="121">
        <v>0</v>
      </c>
      <c r="Q17" s="164">
        <f t="shared" si="2"/>
        <v>0</v>
      </c>
    </row>
    <row r="18" spans="1:17" x14ac:dyDescent="0.2">
      <c r="A18" s="90" t="s">
        <v>52</v>
      </c>
      <c r="B18" s="95" t="s">
        <v>53</v>
      </c>
      <c r="C18" s="94">
        <v>4</v>
      </c>
      <c r="D18" s="94">
        <v>2023</v>
      </c>
      <c r="E18" s="82">
        <v>34990</v>
      </c>
      <c r="F18" s="91">
        <v>1685</v>
      </c>
      <c r="G18" s="107"/>
      <c r="H18" s="106">
        <v>2</v>
      </c>
      <c r="I18" s="148"/>
      <c r="K18" s="92"/>
      <c r="L18" s="75"/>
      <c r="M18" s="74">
        <f t="shared" si="0"/>
        <v>0</v>
      </c>
      <c r="N18" s="76"/>
      <c r="O18" s="74">
        <f t="shared" si="1"/>
        <v>0</v>
      </c>
      <c r="P18" s="121">
        <v>0</v>
      </c>
      <c r="Q18" s="164">
        <f t="shared" si="2"/>
        <v>0</v>
      </c>
    </row>
    <row r="19" spans="1:17" x14ac:dyDescent="0.2">
      <c r="A19" s="90" t="s">
        <v>52</v>
      </c>
      <c r="B19" s="95" t="s">
        <v>54</v>
      </c>
      <c r="C19" s="94">
        <v>5</v>
      </c>
      <c r="D19" s="94">
        <v>2023</v>
      </c>
      <c r="E19" s="82">
        <v>38090</v>
      </c>
      <c r="F19" s="91">
        <v>1562</v>
      </c>
      <c r="G19" s="107"/>
      <c r="H19" s="106">
        <v>26</v>
      </c>
      <c r="I19" s="148"/>
      <c r="K19" s="92"/>
      <c r="L19" s="75"/>
      <c r="M19" s="74">
        <f t="shared" si="0"/>
        <v>0</v>
      </c>
      <c r="N19" s="76"/>
      <c r="O19" s="74">
        <f t="shared" si="1"/>
        <v>0</v>
      </c>
      <c r="P19" s="121">
        <v>0</v>
      </c>
      <c r="Q19" s="164">
        <f t="shared" si="2"/>
        <v>0</v>
      </c>
    </row>
    <row r="20" spans="1:17" x14ac:dyDescent="0.2">
      <c r="A20" s="90" t="s">
        <v>55</v>
      </c>
      <c r="B20" s="95" t="s">
        <v>56</v>
      </c>
      <c r="C20" s="94" t="s">
        <v>57</v>
      </c>
      <c r="D20" s="94">
        <v>2023</v>
      </c>
      <c r="E20" s="82">
        <v>33000</v>
      </c>
      <c r="F20" s="91">
        <v>1430</v>
      </c>
      <c r="G20" s="107"/>
      <c r="H20" s="106">
        <v>28</v>
      </c>
      <c r="I20" s="148"/>
      <c r="K20" s="92"/>
      <c r="L20" s="75"/>
      <c r="M20" s="74">
        <f t="shared" si="0"/>
        <v>0</v>
      </c>
      <c r="N20" s="76"/>
      <c r="O20" s="74">
        <f t="shared" si="1"/>
        <v>0</v>
      </c>
      <c r="P20" s="121">
        <v>0</v>
      </c>
      <c r="Q20" s="164">
        <f t="shared" si="2"/>
        <v>0</v>
      </c>
    </row>
    <row r="21" spans="1:17" x14ac:dyDescent="0.2">
      <c r="A21" s="90" t="s">
        <v>55</v>
      </c>
      <c r="B21" s="95" t="s">
        <v>59</v>
      </c>
      <c r="C21" s="94" t="s">
        <v>58</v>
      </c>
      <c r="D21" s="94">
        <v>2023</v>
      </c>
      <c r="E21" s="82">
        <v>33000</v>
      </c>
      <c r="F21" s="91">
        <v>1430</v>
      </c>
      <c r="G21" s="107"/>
      <c r="H21" s="106"/>
      <c r="I21" s="148"/>
      <c r="K21" s="92"/>
      <c r="L21" s="75"/>
      <c r="M21" s="74">
        <f t="shared" si="0"/>
        <v>0</v>
      </c>
      <c r="N21" s="76"/>
      <c r="O21" s="74">
        <f t="shared" si="1"/>
        <v>0</v>
      </c>
      <c r="P21" s="121">
        <v>0</v>
      </c>
      <c r="Q21" s="164">
        <f t="shared" si="2"/>
        <v>0</v>
      </c>
    </row>
    <row r="22" spans="1:17" x14ac:dyDescent="0.2">
      <c r="A22" s="90" t="s">
        <v>38</v>
      </c>
      <c r="B22" s="95" t="s">
        <v>60</v>
      </c>
      <c r="C22" s="94" t="s">
        <v>61</v>
      </c>
      <c r="D22" s="94">
        <v>2024</v>
      </c>
      <c r="E22" s="82">
        <v>60900</v>
      </c>
      <c r="F22" s="91">
        <v>2159</v>
      </c>
      <c r="G22" s="107"/>
      <c r="H22" s="106">
        <v>1</v>
      </c>
      <c r="I22" s="148"/>
      <c r="K22" s="92"/>
      <c r="L22" s="75"/>
      <c r="M22" s="74">
        <f t="shared" si="0"/>
        <v>0</v>
      </c>
      <c r="N22" s="76"/>
      <c r="O22" s="74">
        <f t="shared" si="1"/>
        <v>0</v>
      </c>
      <c r="P22" s="121">
        <v>0</v>
      </c>
      <c r="Q22" s="164">
        <f t="shared" si="2"/>
        <v>0</v>
      </c>
    </row>
    <row r="23" spans="1:17" x14ac:dyDescent="0.2">
      <c r="A23" s="90" t="s">
        <v>62</v>
      </c>
      <c r="B23" s="95" t="s">
        <v>63</v>
      </c>
      <c r="C23" s="94" t="s">
        <v>64</v>
      </c>
      <c r="D23" s="94">
        <v>2022</v>
      </c>
      <c r="E23" s="82">
        <v>100000</v>
      </c>
      <c r="F23" s="91">
        <v>2465</v>
      </c>
      <c r="G23" s="107"/>
      <c r="H23" s="106">
        <v>43</v>
      </c>
      <c r="I23" s="148"/>
      <c r="K23" s="92"/>
      <c r="L23" s="75"/>
      <c r="M23" s="74">
        <f t="shared" si="0"/>
        <v>0</v>
      </c>
      <c r="N23" s="76"/>
      <c r="O23" s="74">
        <f t="shared" si="1"/>
        <v>0</v>
      </c>
      <c r="P23" s="121">
        <v>0</v>
      </c>
      <c r="Q23" s="164">
        <f t="shared" si="2"/>
        <v>0</v>
      </c>
    </row>
    <row r="24" spans="1:17" x14ac:dyDescent="0.2">
      <c r="A24" s="90" t="s">
        <v>52</v>
      </c>
      <c r="B24" s="95" t="s">
        <v>65</v>
      </c>
      <c r="C24" s="94">
        <v>5</v>
      </c>
      <c r="D24" s="94">
        <v>2023</v>
      </c>
      <c r="E24" s="82">
        <v>38090</v>
      </c>
      <c r="F24" s="91">
        <v>1562</v>
      </c>
      <c r="G24" s="107"/>
      <c r="H24" s="106">
        <v>2</v>
      </c>
      <c r="I24" s="148"/>
      <c r="K24" s="92"/>
      <c r="L24" s="75"/>
      <c r="M24" s="74">
        <f t="shared" si="0"/>
        <v>0</v>
      </c>
      <c r="N24" s="76"/>
      <c r="O24" s="74">
        <f t="shared" si="1"/>
        <v>0</v>
      </c>
      <c r="P24" s="121">
        <v>0</v>
      </c>
      <c r="Q24" s="164">
        <f t="shared" si="2"/>
        <v>0</v>
      </c>
    </row>
    <row r="25" spans="1:17" x14ac:dyDescent="0.2">
      <c r="A25" s="90" t="s">
        <v>27</v>
      </c>
      <c r="B25" s="95" t="s">
        <v>66</v>
      </c>
      <c r="C25" s="94" t="s">
        <v>28</v>
      </c>
      <c r="D25" s="94">
        <v>2023</v>
      </c>
      <c r="E25" s="82">
        <v>43000</v>
      </c>
      <c r="F25" s="91">
        <v>1611</v>
      </c>
      <c r="G25" s="107"/>
      <c r="H25" s="106">
        <v>-4</v>
      </c>
      <c r="I25" s="148"/>
      <c r="K25" s="92"/>
      <c r="L25" s="75"/>
      <c r="M25" s="74">
        <f t="shared" si="0"/>
        <v>0</v>
      </c>
      <c r="N25" s="76"/>
      <c r="O25" s="74">
        <f t="shared" si="1"/>
        <v>0</v>
      </c>
      <c r="P25" s="121">
        <v>0</v>
      </c>
      <c r="Q25" s="164">
        <f t="shared" si="2"/>
        <v>0</v>
      </c>
    </row>
    <row r="26" spans="1:17" x14ac:dyDescent="0.2">
      <c r="A26" s="90" t="s">
        <v>27</v>
      </c>
      <c r="B26" s="95" t="s">
        <v>67</v>
      </c>
      <c r="C26" s="94" t="s">
        <v>28</v>
      </c>
      <c r="D26" s="94">
        <v>2023</v>
      </c>
      <c r="E26" s="82">
        <v>43000</v>
      </c>
      <c r="F26" s="91">
        <v>1611</v>
      </c>
      <c r="G26" s="107"/>
      <c r="H26" s="106">
        <v>2</v>
      </c>
      <c r="I26" s="148"/>
      <c r="K26" s="92"/>
      <c r="L26" s="75"/>
      <c r="M26" s="74">
        <f t="shared" si="0"/>
        <v>0</v>
      </c>
      <c r="N26" s="76"/>
      <c r="O26" s="74">
        <f t="shared" si="1"/>
        <v>0</v>
      </c>
      <c r="P26" s="121">
        <v>0</v>
      </c>
      <c r="Q26" s="164">
        <f t="shared" si="2"/>
        <v>0</v>
      </c>
    </row>
    <row r="27" spans="1:17" x14ac:dyDescent="0.2">
      <c r="A27" s="90" t="s">
        <v>27</v>
      </c>
      <c r="B27" s="95" t="s">
        <v>68</v>
      </c>
      <c r="C27" s="94" t="s">
        <v>28</v>
      </c>
      <c r="D27" s="94">
        <v>2023</v>
      </c>
      <c r="E27" s="82">
        <v>43000</v>
      </c>
      <c r="F27" s="91">
        <v>1611</v>
      </c>
      <c r="G27" s="107"/>
      <c r="H27" s="106">
        <v>2</v>
      </c>
      <c r="I27" s="148"/>
      <c r="K27" s="92"/>
      <c r="L27" s="75"/>
      <c r="M27" s="74">
        <f t="shared" si="0"/>
        <v>0</v>
      </c>
      <c r="N27" s="76"/>
      <c r="O27" s="74">
        <f t="shared" si="1"/>
        <v>0</v>
      </c>
      <c r="P27" s="121">
        <v>0</v>
      </c>
      <c r="Q27" s="164">
        <f t="shared" si="2"/>
        <v>0</v>
      </c>
    </row>
    <row r="28" spans="1:17" x14ac:dyDescent="0.2">
      <c r="A28" s="90" t="s">
        <v>27</v>
      </c>
      <c r="B28" s="95" t="s">
        <v>69</v>
      </c>
      <c r="C28" s="94" t="s">
        <v>28</v>
      </c>
      <c r="D28" s="94">
        <v>2023</v>
      </c>
      <c r="E28" s="82">
        <v>43000</v>
      </c>
      <c r="F28" s="91">
        <v>1611</v>
      </c>
      <c r="G28" s="107"/>
      <c r="H28" s="106">
        <v>2</v>
      </c>
      <c r="I28" s="148"/>
      <c r="K28" s="92"/>
      <c r="L28" s="75"/>
      <c r="M28" s="74">
        <f t="shared" si="0"/>
        <v>0</v>
      </c>
      <c r="N28" s="76"/>
      <c r="O28" s="74">
        <f t="shared" si="1"/>
        <v>0</v>
      </c>
      <c r="P28" s="121">
        <v>0</v>
      </c>
      <c r="Q28" s="164">
        <f t="shared" si="2"/>
        <v>0</v>
      </c>
    </row>
    <row r="29" spans="1:17" x14ac:dyDescent="0.2">
      <c r="A29" s="90" t="s">
        <v>70</v>
      </c>
      <c r="B29" s="96" t="s">
        <v>71</v>
      </c>
      <c r="C29" s="94" t="s">
        <v>72</v>
      </c>
      <c r="D29" s="94">
        <v>2023</v>
      </c>
      <c r="E29" s="82">
        <v>59607</v>
      </c>
      <c r="F29" s="91">
        <v>2020</v>
      </c>
      <c r="G29" s="107"/>
      <c r="H29" s="106">
        <v>10</v>
      </c>
      <c r="I29" s="148"/>
      <c r="K29" s="92"/>
      <c r="L29" s="75"/>
      <c r="M29" s="74">
        <f t="shared" si="0"/>
        <v>0</v>
      </c>
      <c r="N29" s="76"/>
      <c r="O29" s="74">
        <f t="shared" si="1"/>
        <v>0</v>
      </c>
      <c r="P29" s="121">
        <v>0</v>
      </c>
      <c r="Q29" s="164">
        <f t="shared" si="2"/>
        <v>0</v>
      </c>
    </row>
    <row r="30" spans="1:17" x14ac:dyDescent="0.2">
      <c r="A30" s="90" t="s">
        <v>30</v>
      </c>
      <c r="B30" s="96" t="s">
        <v>73</v>
      </c>
      <c r="C30" s="94" t="s">
        <v>32</v>
      </c>
      <c r="D30" s="94">
        <v>2023</v>
      </c>
      <c r="E30" s="82">
        <v>42000</v>
      </c>
      <c r="F30" s="91">
        <v>1713</v>
      </c>
      <c r="G30" s="107"/>
      <c r="H30" s="106">
        <v>10</v>
      </c>
      <c r="I30" s="148"/>
      <c r="K30" s="92"/>
      <c r="L30" s="75"/>
      <c r="M30" s="74">
        <f t="shared" si="0"/>
        <v>0</v>
      </c>
      <c r="N30" s="76"/>
      <c r="O30" s="74">
        <f t="shared" si="1"/>
        <v>0</v>
      </c>
      <c r="P30" s="121">
        <v>0</v>
      </c>
      <c r="Q30" s="164">
        <f t="shared" si="2"/>
        <v>0</v>
      </c>
    </row>
    <row r="31" spans="1:17" x14ac:dyDescent="0.2">
      <c r="A31" s="90" t="s">
        <v>27</v>
      </c>
      <c r="B31" s="96" t="s">
        <v>74</v>
      </c>
      <c r="C31" s="94" t="s">
        <v>28</v>
      </c>
      <c r="D31" s="94">
        <v>2023</v>
      </c>
      <c r="E31" s="82">
        <v>43000</v>
      </c>
      <c r="F31" s="91">
        <v>1611</v>
      </c>
      <c r="G31" s="107"/>
      <c r="H31" s="106">
        <v>15</v>
      </c>
      <c r="I31" s="148"/>
      <c r="K31" s="92"/>
      <c r="L31" s="75"/>
      <c r="M31" s="74">
        <f t="shared" si="0"/>
        <v>0</v>
      </c>
      <c r="N31" s="76"/>
      <c r="O31" s="74">
        <f t="shared" si="1"/>
        <v>0</v>
      </c>
      <c r="P31" s="121">
        <v>0</v>
      </c>
      <c r="Q31" s="164">
        <f t="shared" si="2"/>
        <v>0</v>
      </c>
    </row>
    <row r="32" spans="1:17" x14ac:dyDescent="0.2">
      <c r="A32" s="90" t="s">
        <v>27</v>
      </c>
      <c r="B32" s="96" t="s">
        <v>75</v>
      </c>
      <c r="C32" s="94" t="s">
        <v>28</v>
      </c>
      <c r="D32" s="94">
        <v>2023</v>
      </c>
      <c r="E32" s="82">
        <v>43000</v>
      </c>
      <c r="F32" s="91">
        <v>1611</v>
      </c>
      <c r="G32" s="107"/>
      <c r="H32" s="106">
        <v>20</v>
      </c>
      <c r="I32" s="148"/>
      <c r="K32" s="92"/>
      <c r="L32" s="75"/>
      <c r="M32" s="74">
        <f t="shared" si="0"/>
        <v>0</v>
      </c>
      <c r="N32" s="76"/>
      <c r="O32" s="74">
        <f t="shared" si="1"/>
        <v>0</v>
      </c>
      <c r="P32" s="121">
        <v>0</v>
      </c>
      <c r="Q32" s="164">
        <f t="shared" si="2"/>
        <v>0</v>
      </c>
    </row>
    <row r="33" spans="1:17" x14ac:dyDescent="0.2">
      <c r="A33" s="90" t="s">
        <v>27</v>
      </c>
      <c r="B33" s="96" t="s">
        <v>76</v>
      </c>
      <c r="C33" s="94" t="s">
        <v>28</v>
      </c>
      <c r="D33" s="94">
        <v>2023</v>
      </c>
      <c r="E33" s="82">
        <v>43000</v>
      </c>
      <c r="F33" s="91">
        <v>1611</v>
      </c>
      <c r="G33" s="107"/>
      <c r="H33" s="106">
        <v>15</v>
      </c>
      <c r="I33" s="148"/>
      <c r="K33" s="92"/>
      <c r="L33" s="75"/>
      <c r="M33" s="74">
        <f t="shared" si="0"/>
        <v>0</v>
      </c>
      <c r="N33" s="76"/>
      <c r="O33" s="74">
        <f t="shared" si="1"/>
        <v>0</v>
      </c>
      <c r="P33" s="121">
        <v>0</v>
      </c>
      <c r="Q33" s="164">
        <f t="shared" si="2"/>
        <v>0</v>
      </c>
    </row>
    <row r="34" spans="1:17" x14ac:dyDescent="0.2">
      <c r="A34" s="90" t="s">
        <v>70</v>
      </c>
      <c r="B34" s="96" t="s">
        <v>77</v>
      </c>
      <c r="C34" s="94" t="s">
        <v>78</v>
      </c>
      <c r="D34" s="94">
        <v>2022</v>
      </c>
      <c r="E34" s="82">
        <v>39000</v>
      </c>
      <c r="F34" s="91">
        <v>1660</v>
      </c>
      <c r="G34" s="107"/>
      <c r="H34" s="106">
        <v>3</v>
      </c>
      <c r="I34" s="148"/>
      <c r="K34" s="92"/>
      <c r="L34" s="75"/>
      <c r="M34" s="74">
        <f t="shared" si="0"/>
        <v>0</v>
      </c>
      <c r="N34" s="76"/>
      <c r="O34" s="74">
        <f t="shared" si="1"/>
        <v>0</v>
      </c>
      <c r="P34" s="121">
        <v>0</v>
      </c>
      <c r="Q34" s="164">
        <f t="shared" si="2"/>
        <v>0</v>
      </c>
    </row>
    <row r="35" spans="1:17" x14ac:dyDescent="0.2">
      <c r="A35" s="90" t="s">
        <v>70</v>
      </c>
      <c r="B35" s="96" t="s">
        <v>79</v>
      </c>
      <c r="C35" s="94" t="s">
        <v>78</v>
      </c>
      <c r="D35" s="94">
        <v>2020</v>
      </c>
      <c r="E35" s="82">
        <v>42515</v>
      </c>
      <c r="F35" s="91">
        <v>1660</v>
      </c>
      <c r="G35" s="107"/>
      <c r="H35" s="106">
        <v>2</v>
      </c>
      <c r="I35" s="148"/>
      <c r="K35" s="92"/>
      <c r="L35" s="75"/>
      <c r="M35" s="74">
        <f t="shared" ref="M35:M62" si="3">E35*L35</f>
        <v>0</v>
      </c>
      <c r="N35" s="76"/>
      <c r="O35" s="74">
        <f t="shared" si="1"/>
        <v>0</v>
      </c>
      <c r="P35" s="121">
        <v>0</v>
      </c>
      <c r="Q35" s="164">
        <f t="shared" si="2"/>
        <v>0</v>
      </c>
    </row>
    <row r="36" spans="1:17" x14ac:dyDescent="0.2">
      <c r="A36" s="90" t="s">
        <v>27</v>
      </c>
      <c r="B36" s="96" t="s">
        <v>80</v>
      </c>
      <c r="C36" s="94" t="s">
        <v>81</v>
      </c>
      <c r="D36" s="94">
        <v>2020</v>
      </c>
      <c r="E36" s="82">
        <v>34450</v>
      </c>
      <c r="F36" s="91">
        <v>1475</v>
      </c>
      <c r="G36" s="107"/>
      <c r="H36" s="106">
        <v>17</v>
      </c>
      <c r="I36" s="148"/>
      <c r="K36" s="92"/>
      <c r="L36" s="75"/>
      <c r="M36" s="74">
        <f t="shared" si="3"/>
        <v>0</v>
      </c>
      <c r="N36" s="76"/>
      <c r="O36" s="74">
        <f t="shared" ref="O36:O62" si="4">E36*N36</f>
        <v>0</v>
      </c>
      <c r="P36" s="121">
        <v>0</v>
      </c>
      <c r="Q36" s="164">
        <f t="shared" si="2"/>
        <v>0</v>
      </c>
    </row>
    <row r="37" spans="1:17" x14ac:dyDescent="0.2">
      <c r="A37" s="90" t="s">
        <v>70</v>
      </c>
      <c r="B37" s="96" t="s">
        <v>82</v>
      </c>
      <c r="C37" s="94" t="s">
        <v>78</v>
      </c>
      <c r="D37" s="94">
        <v>2020</v>
      </c>
      <c r="E37" s="82">
        <v>40715</v>
      </c>
      <c r="F37" s="91">
        <v>1660</v>
      </c>
      <c r="G37" s="107"/>
      <c r="H37" s="106">
        <v>4</v>
      </c>
      <c r="I37" s="148"/>
      <c r="K37" s="92"/>
      <c r="L37" s="75"/>
      <c r="M37" s="74">
        <f t="shared" si="3"/>
        <v>0</v>
      </c>
      <c r="N37" s="76"/>
      <c r="O37" s="74">
        <f t="shared" si="4"/>
        <v>0</v>
      </c>
      <c r="P37" s="121">
        <v>0</v>
      </c>
      <c r="Q37" s="164">
        <f t="shared" si="2"/>
        <v>0</v>
      </c>
    </row>
    <row r="38" spans="1:17" x14ac:dyDescent="0.2">
      <c r="A38" s="90" t="s">
        <v>70</v>
      </c>
      <c r="B38" s="96" t="s">
        <v>83</v>
      </c>
      <c r="C38" s="94" t="s">
        <v>78</v>
      </c>
      <c r="D38" s="94">
        <v>2020</v>
      </c>
      <c r="E38" s="82">
        <v>40715</v>
      </c>
      <c r="F38" s="91">
        <v>1660</v>
      </c>
      <c r="G38" s="107"/>
      <c r="H38" s="106">
        <v>4</v>
      </c>
      <c r="I38" s="148"/>
      <c r="K38" s="92"/>
      <c r="L38" s="75"/>
      <c r="M38" s="74">
        <f t="shared" si="3"/>
        <v>0</v>
      </c>
      <c r="N38" s="76"/>
      <c r="O38" s="74">
        <f t="shared" si="4"/>
        <v>0</v>
      </c>
      <c r="P38" s="121">
        <v>0</v>
      </c>
      <c r="Q38" s="164">
        <f t="shared" si="2"/>
        <v>0</v>
      </c>
    </row>
    <row r="39" spans="1:17" x14ac:dyDescent="0.2">
      <c r="A39" s="90" t="s">
        <v>70</v>
      </c>
      <c r="B39" s="96" t="s">
        <v>84</v>
      </c>
      <c r="C39" s="94" t="s">
        <v>78</v>
      </c>
      <c r="D39" s="94">
        <v>2020</v>
      </c>
      <c r="E39" s="82">
        <v>40715</v>
      </c>
      <c r="F39" s="91">
        <v>1660</v>
      </c>
      <c r="G39" s="107"/>
      <c r="H39" s="106">
        <v>15</v>
      </c>
      <c r="I39" s="148"/>
      <c r="K39" s="92"/>
      <c r="L39" s="75"/>
      <c r="M39" s="74">
        <f t="shared" si="3"/>
        <v>0</v>
      </c>
      <c r="N39" s="76"/>
      <c r="O39" s="74">
        <f t="shared" si="4"/>
        <v>0</v>
      </c>
      <c r="P39" s="121">
        <v>0</v>
      </c>
      <c r="Q39" s="164">
        <f t="shared" si="2"/>
        <v>0</v>
      </c>
    </row>
    <row r="40" spans="1:17" x14ac:dyDescent="0.2">
      <c r="A40" s="90" t="s">
        <v>85</v>
      </c>
      <c r="B40" s="96" t="s">
        <v>86</v>
      </c>
      <c r="C40" s="94" t="s">
        <v>87</v>
      </c>
      <c r="D40" s="94">
        <v>2019</v>
      </c>
      <c r="E40" s="82">
        <v>105570</v>
      </c>
      <c r="F40" s="91">
        <v>2113</v>
      </c>
      <c r="G40" s="107"/>
      <c r="H40" s="106">
        <v>6</v>
      </c>
      <c r="I40" s="148"/>
      <c r="K40" s="92"/>
      <c r="L40" s="75"/>
      <c r="M40" s="74">
        <f t="shared" si="3"/>
        <v>0</v>
      </c>
      <c r="N40" s="76"/>
      <c r="O40" s="74">
        <f t="shared" si="4"/>
        <v>0</v>
      </c>
      <c r="P40" s="121">
        <v>0</v>
      </c>
      <c r="Q40" s="164">
        <f t="shared" si="2"/>
        <v>0</v>
      </c>
    </row>
    <row r="41" spans="1:17" x14ac:dyDescent="0.2">
      <c r="A41" s="90" t="s">
        <v>85</v>
      </c>
      <c r="B41" s="96" t="s">
        <v>88</v>
      </c>
      <c r="C41" s="94" t="s">
        <v>87</v>
      </c>
      <c r="D41" s="94">
        <v>2019</v>
      </c>
      <c r="E41" s="82">
        <v>105570</v>
      </c>
      <c r="F41" s="91">
        <v>2113</v>
      </c>
      <c r="G41" s="107"/>
      <c r="H41" s="106">
        <v>6</v>
      </c>
      <c r="I41" s="148"/>
      <c r="K41" s="92"/>
      <c r="L41" s="75"/>
      <c r="M41" s="74">
        <f t="shared" si="3"/>
        <v>0</v>
      </c>
      <c r="N41" s="76"/>
      <c r="O41" s="74">
        <f t="shared" si="4"/>
        <v>0</v>
      </c>
      <c r="P41" s="121">
        <v>0</v>
      </c>
      <c r="Q41" s="164">
        <f t="shared" si="2"/>
        <v>0</v>
      </c>
    </row>
    <row r="42" spans="1:17" x14ac:dyDescent="0.2">
      <c r="A42" s="90" t="s">
        <v>52</v>
      </c>
      <c r="B42" s="96" t="s">
        <v>89</v>
      </c>
      <c r="C42" s="94" t="s">
        <v>90</v>
      </c>
      <c r="D42" s="94">
        <v>2020</v>
      </c>
      <c r="E42" s="82">
        <v>29990</v>
      </c>
      <c r="F42" s="91">
        <v>1518</v>
      </c>
      <c r="G42" s="107"/>
      <c r="H42" s="106">
        <v>-1</v>
      </c>
      <c r="I42" s="148"/>
      <c r="K42" s="92"/>
      <c r="L42" s="75"/>
      <c r="M42" s="74">
        <f t="shared" si="3"/>
        <v>0</v>
      </c>
      <c r="N42" s="76"/>
      <c r="O42" s="74">
        <f t="shared" si="4"/>
        <v>0</v>
      </c>
      <c r="P42" s="121">
        <v>0</v>
      </c>
      <c r="Q42" s="164">
        <f t="shared" si="2"/>
        <v>0</v>
      </c>
    </row>
    <row r="43" spans="1:17" x14ac:dyDescent="0.2">
      <c r="A43" s="90" t="s">
        <v>52</v>
      </c>
      <c r="B43" s="96" t="s">
        <v>91</v>
      </c>
      <c r="C43" s="94" t="s">
        <v>90</v>
      </c>
      <c r="D43" s="94">
        <v>2020</v>
      </c>
      <c r="E43" s="82">
        <v>29990</v>
      </c>
      <c r="F43" s="91">
        <v>1518</v>
      </c>
      <c r="G43" s="107"/>
      <c r="H43" s="106">
        <v>5</v>
      </c>
      <c r="I43" s="148"/>
      <c r="K43" s="92"/>
      <c r="L43" s="75"/>
      <c r="M43" s="74">
        <f t="shared" si="3"/>
        <v>0</v>
      </c>
      <c r="N43" s="76"/>
      <c r="O43" s="74">
        <f t="shared" si="4"/>
        <v>0</v>
      </c>
      <c r="P43" s="121">
        <v>0</v>
      </c>
      <c r="Q43" s="164">
        <f t="shared" si="2"/>
        <v>0</v>
      </c>
    </row>
    <row r="44" spans="1:17" x14ac:dyDescent="0.2">
      <c r="A44" s="90" t="s">
        <v>52</v>
      </c>
      <c r="B44" s="96" t="s">
        <v>92</v>
      </c>
      <c r="C44" s="94" t="s">
        <v>90</v>
      </c>
      <c r="D44" s="94">
        <v>2020</v>
      </c>
      <c r="E44" s="82">
        <v>29990</v>
      </c>
      <c r="F44" s="91">
        <v>1518</v>
      </c>
      <c r="G44" s="107"/>
      <c r="H44" s="106">
        <v>5</v>
      </c>
      <c r="I44" s="148"/>
      <c r="K44" s="92"/>
      <c r="L44" s="75"/>
      <c r="M44" s="74">
        <f t="shared" si="3"/>
        <v>0</v>
      </c>
      <c r="N44" s="76"/>
      <c r="O44" s="74">
        <f t="shared" si="4"/>
        <v>0</v>
      </c>
      <c r="P44" s="121">
        <v>0</v>
      </c>
      <c r="Q44" s="164">
        <f t="shared" si="2"/>
        <v>0</v>
      </c>
    </row>
    <row r="45" spans="1:17" x14ac:dyDescent="0.2">
      <c r="A45" s="90" t="s">
        <v>52</v>
      </c>
      <c r="B45" s="96" t="s">
        <v>93</v>
      </c>
      <c r="C45" s="94" t="s">
        <v>90</v>
      </c>
      <c r="D45" s="94">
        <v>2020</v>
      </c>
      <c r="E45" s="82">
        <v>29990</v>
      </c>
      <c r="F45" s="91">
        <v>1518</v>
      </c>
      <c r="G45" s="107"/>
      <c r="H45" s="106">
        <v>5</v>
      </c>
      <c r="I45" s="148"/>
      <c r="K45" s="92"/>
      <c r="L45" s="75"/>
      <c r="M45" s="74">
        <f t="shared" si="3"/>
        <v>0</v>
      </c>
      <c r="N45" s="76"/>
      <c r="O45" s="74">
        <f t="shared" si="4"/>
        <v>0</v>
      </c>
      <c r="P45" s="121">
        <v>0</v>
      </c>
      <c r="Q45" s="164">
        <f t="shared" si="2"/>
        <v>0</v>
      </c>
    </row>
    <row r="46" spans="1:17" x14ac:dyDescent="0.2">
      <c r="A46" s="90" t="s">
        <v>27</v>
      </c>
      <c r="B46" s="96" t="s">
        <v>94</v>
      </c>
      <c r="C46" s="94" t="s">
        <v>81</v>
      </c>
      <c r="D46" s="94">
        <v>2018</v>
      </c>
      <c r="E46" s="82">
        <v>26500</v>
      </c>
      <c r="F46" s="91">
        <v>1475</v>
      </c>
      <c r="G46" s="107"/>
      <c r="H46" s="106">
        <v>6</v>
      </c>
      <c r="I46" s="148"/>
      <c r="K46" s="92"/>
      <c r="L46" s="75"/>
      <c r="M46" s="74">
        <f t="shared" si="3"/>
        <v>0</v>
      </c>
      <c r="N46" s="76"/>
      <c r="O46" s="74">
        <f t="shared" si="4"/>
        <v>0</v>
      </c>
      <c r="P46" s="121">
        <v>0</v>
      </c>
      <c r="Q46" s="164">
        <f t="shared" si="2"/>
        <v>0</v>
      </c>
    </row>
    <row r="47" spans="1:17" x14ac:dyDescent="0.2">
      <c r="A47" s="90" t="s">
        <v>85</v>
      </c>
      <c r="B47" s="96" t="s">
        <v>95</v>
      </c>
      <c r="C47" s="94" t="s">
        <v>87</v>
      </c>
      <c r="D47" s="94">
        <v>2019</v>
      </c>
      <c r="E47" s="82">
        <v>105570</v>
      </c>
      <c r="F47" s="91">
        <v>2113</v>
      </c>
      <c r="G47" s="107"/>
      <c r="H47" s="106">
        <v>10</v>
      </c>
      <c r="I47" s="148"/>
      <c r="K47" s="92"/>
      <c r="L47" s="75"/>
      <c r="M47" s="74">
        <f t="shared" si="3"/>
        <v>0</v>
      </c>
      <c r="N47" s="76"/>
      <c r="O47" s="74">
        <f t="shared" si="4"/>
        <v>0</v>
      </c>
      <c r="P47" s="121">
        <v>0</v>
      </c>
      <c r="Q47" s="164">
        <f t="shared" si="2"/>
        <v>0</v>
      </c>
    </row>
    <row r="48" spans="1:17" x14ac:dyDescent="0.2">
      <c r="A48" s="90" t="s">
        <v>96</v>
      </c>
      <c r="B48" s="96" t="s">
        <v>97</v>
      </c>
      <c r="C48" s="94" t="s">
        <v>98</v>
      </c>
      <c r="D48" s="94">
        <v>2019</v>
      </c>
      <c r="E48" s="82">
        <v>23840</v>
      </c>
      <c r="F48" s="91">
        <v>1306</v>
      </c>
      <c r="G48" s="107"/>
      <c r="H48" s="106">
        <v>0</v>
      </c>
      <c r="I48" s="148"/>
      <c r="K48" s="92"/>
      <c r="L48" s="75"/>
      <c r="M48" s="74">
        <f t="shared" si="3"/>
        <v>0</v>
      </c>
      <c r="N48" s="76"/>
      <c r="O48" s="74">
        <f t="shared" si="4"/>
        <v>0</v>
      </c>
      <c r="P48" s="121">
        <v>0</v>
      </c>
      <c r="Q48" s="164">
        <f t="shared" si="2"/>
        <v>0</v>
      </c>
    </row>
    <row r="49" spans="1:17" x14ac:dyDescent="0.2">
      <c r="A49" s="90" t="s">
        <v>96</v>
      </c>
      <c r="B49" s="96" t="s">
        <v>99</v>
      </c>
      <c r="C49" s="94" t="s">
        <v>98</v>
      </c>
      <c r="D49" s="94">
        <v>2019</v>
      </c>
      <c r="E49" s="82">
        <v>23840</v>
      </c>
      <c r="F49" s="91">
        <v>1306</v>
      </c>
      <c r="G49" s="107"/>
      <c r="H49" s="106">
        <v>6</v>
      </c>
      <c r="I49" s="148"/>
      <c r="K49" s="92"/>
      <c r="L49" s="75"/>
      <c r="M49" s="74">
        <f t="shared" si="3"/>
        <v>0</v>
      </c>
      <c r="N49" s="76"/>
      <c r="O49" s="74">
        <f t="shared" si="4"/>
        <v>0</v>
      </c>
      <c r="P49" s="121">
        <v>0</v>
      </c>
      <c r="Q49" s="164">
        <f t="shared" si="2"/>
        <v>0</v>
      </c>
    </row>
    <row r="50" spans="1:17" x14ac:dyDescent="0.2">
      <c r="A50" s="90" t="s">
        <v>96</v>
      </c>
      <c r="B50" s="96" t="s">
        <v>100</v>
      </c>
      <c r="C50" s="94" t="s">
        <v>98</v>
      </c>
      <c r="D50" s="94">
        <v>2019</v>
      </c>
      <c r="E50" s="82">
        <v>23840</v>
      </c>
      <c r="F50" s="91">
        <v>1306</v>
      </c>
      <c r="G50" s="107"/>
      <c r="H50" s="106">
        <v>0</v>
      </c>
      <c r="I50" s="148"/>
      <c r="K50" s="92"/>
      <c r="L50" s="75"/>
      <c r="M50" s="74">
        <f t="shared" si="3"/>
        <v>0</v>
      </c>
      <c r="N50" s="76"/>
      <c r="O50" s="74">
        <f t="shared" si="4"/>
        <v>0</v>
      </c>
      <c r="P50" s="121">
        <v>0</v>
      </c>
      <c r="Q50" s="164">
        <f t="shared" si="2"/>
        <v>0</v>
      </c>
    </row>
    <row r="51" spans="1:17" x14ac:dyDescent="0.2">
      <c r="A51" s="90" t="s">
        <v>96</v>
      </c>
      <c r="B51" s="96" t="s">
        <v>101</v>
      </c>
      <c r="C51" s="94" t="s">
        <v>98</v>
      </c>
      <c r="D51" s="94">
        <v>2019</v>
      </c>
      <c r="E51" s="82">
        <v>23840</v>
      </c>
      <c r="F51" s="91">
        <v>1306</v>
      </c>
      <c r="G51" s="107"/>
      <c r="H51" s="106">
        <v>35</v>
      </c>
      <c r="I51" s="148"/>
      <c r="K51" s="92"/>
      <c r="L51" s="75"/>
      <c r="M51" s="74">
        <f t="shared" si="3"/>
        <v>0</v>
      </c>
      <c r="N51" s="76"/>
      <c r="O51" s="74">
        <f t="shared" si="4"/>
        <v>0</v>
      </c>
      <c r="P51" s="121">
        <v>0</v>
      </c>
      <c r="Q51" s="164">
        <f t="shared" si="2"/>
        <v>0</v>
      </c>
    </row>
    <row r="52" spans="1:17" x14ac:dyDescent="0.2">
      <c r="A52" s="90" t="s">
        <v>27</v>
      </c>
      <c r="B52" s="96" t="s">
        <v>102</v>
      </c>
      <c r="C52" s="94" t="s">
        <v>81</v>
      </c>
      <c r="D52" s="94">
        <v>2018</v>
      </c>
      <c r="E52" s="82">
        <v>27000</v>
      </c>
      <c r="F52" s="91">
        <v>1455</v>
      </c>
      <c r="G52" s="107"/>
      <c r="H52" s="106">
        <v>19</v>
      </c>
      <c r="I52" s="148"/>
      <c r="K52" s="92"/>
      <c r="L52" s="75"/>
      <c r="M52" s="74">
        <f t="shared" si="3"/>
        <v>0</v>
      </c>
      <c r="N52" s="76"/>
      <c r="O52" s="74">
        <f t="shared" si="4"/>
        <v>0</v>
      </c>
      <c r="P52" s="121">
        <v>0</v>
      </c>
      <c r="Q52" s="164">
        <f t="shared" si="2"/>
        <v>0</v>
      </c>
    </row>
    <row r="53" spans="1:17" x14ac:dyDescent="0.2">
      <c r="A53" s="90" t="s">
        <v>30</v>
      </c>
      <c r="B53" s="96" t="s">
        <v>103</v>
      </c>
      <c r="C53" s="94" t="s">
        <v>104</v>
      </c>
      <c r="D53" s="94">
        <v>2018</v>
      </c>
      <c r="E53" s="82">
        <v>18875</v>
      </c>
      <c r="F53" s="91">
        <v>1160</v>
      </c>
      <c r="G53" s="107"/>
      <c r="H53" s="106">
        <v>1</v>
      </c>
      <c r="I53" s="148"/>
      <c r="K53" s="92"/>
      <c r="L53" s="75"/>
      <c r="M53" s="74">
        <f t="shared" si="3"/>
        <v>0</v>
      </c>
      <c r="N53" s="76"/>
      <c r="O53" s="74">
        <f t="shared" si="4"/>
        <v>0</v>
      </c>
      <c r="P53" s="121">
        <v>0</v>
      </c>
      <c r="Q53" s="164">
        <f t="shared" si="2"/>
        <v>0</v>
      </c>
    </row>
    <row r="54" spans="1:17" x14ac:dyDescent="0.2">
      <c r="A54" s="90" t="s">
        <v>96</v>
      </c>
      <c r="B54" s="96" t="s">
        <v>105</v>
      </c>
      <c r="C54" s="94" t="s">
        <v>98</v>
      </c>
      <c r="D54" s="94">
        <v>2017</v>
      </c>
      <c r="E54" s="82">
        <v>32190</v>
      </c>
      <c r="F54" s="91">
        <v>1500</v>
      </c>
      <c r="G54" s="107"/>
      <c r="H54" s="106">
        <v>8</v>
      </c>
      <c r="I54" s="148"/>
      <c r="K54" s="92"/>
      <c r="L54" s="75"/>
      <c r="M54" s="74">
        <f t="shared" si="3"/>
        <v>0</v>
      </c>
      <c r="N54" s="76"/>
      <c r="O54" s="74">
        <f t="shared" si="4"/>
        <v>0</v>
      </c>
      <c r="P54" s="121">
        <v>0</v>
      </c>
      <c r="Q54" s="164">
        <f t="shared" si="2"/>
        <v>0</v>
      </c>
    </row>
    <row r="55" spans="1:17" x14ac:dyDescent="0.2">
      <c r="A55" s="90" t="s">
        <v>96</v>
      </c>
      <c r="B55" s="96" t="s">
        <v>106</v>
      </c>
      <c r="C55" s="94" t="s">
        <v>98</v>
      </c>
      <c r="D55" s="94">
        <v>2017</v>
      </c>
      <c r="E55" s="82">
        <v>30890</v>
      </c>
      <c r="F55" s="91">
        <v>1287</v>
      </c>
      <c r="G55" s="107"/>
      <c r="H55" s="106">
        <v>8</v>
      </c>
      <c r="I55" s="148"/>
      <c r="K55" s="92"/>
      <c r="L55" s="75"/>
      <c r="M55" s="74">
        <f t="shared" si="3"/>
        <v>0</v>
      </c>
      <c r="N55" s="76"/>
      <c r="O55" s="74">
        <f t="shared" si="4"/>
        <v>0</v>
      </c>
      <c r="P55" s="121">
        <v>0</v>
      </c>
      <c r="Q55" s="164">
        <f t="shared" si="2"/>
        <v>0</v>
      </c>
    </row>
    <row r="56" spans="1:17" x14ac:dyDescent="0.2">
      <c r="A56" s="90" t="s">
        <v>96</v>
      </c>
      <c r="B56" s="96" t="s">
        <v>107</v>
      </c>
      <c r="C56" s="94" t="s">
        <v>108</v>
      </c>
      <c r="D56" s="94">
        <v>2017</v>
      </c>
      <c r="E56" s="82">
        <v>13690</v>
      </c>
      <c r="F56" s="91">
        <v>1065</v>
      </c>
      <c r="G56" s="107"/>
      <c r="H56" s="106">
        <v>8</v>
      </c>
      <c r="I56" s="148"/>
      <c r="K56" s="92"/>
      <c r="L56" s="75"/>
      <c r="M56" s="74">
        <f t="shared" si="3"/>
        <v>0</v>
      </c>
      <c r="N56" s="76"/>
      <c r="O56" s="74">
        <f t="shared" si="4"/>
        <v>0</v>
      </c>
      <c r="P56" s="121">
        <v>0</v>
      </c>
      <c r="Q56" s="164">
        <f t="shared" si="2"/>
        <v>0</v>
      </c>
    </row>
    <row r="57" spans="1:17" x14ac:dyDescent="0.2">
      <c r="A57" s="90" t="s">
        <v>109</v>
      </c>
      <c r="B57" s="96" t="s">
        <v>110</v>
      </c>
      <c r="C57" s="97" t="s">
        <v>112</v>
      </c>
      <c r="D57" s="94">
        <v>2016</v>
      </c>
      <c r="E57" s="82">
        <v>27100</v>
      </c>
      <c r="F57" s="91">
        <v>1259</v>
      </c>
      <c r="G57" s="107"/>
      <c r="H57" s="106">
        <v>9</v>
      </c>
      <c r="I57" s="148"/>
      <c r="K57" s="92"/>
      <c r="L57" s="75"/>
      <c r="M57" s="74">
        <f t="shared" si="3"/>
        <v>0</v>
      </c>
      <c r="N57" s="76"/>
      <c r="O57" s="74">
        <f t="shared" si="4"/>
        <v>0</v>
      </c>
      <c r="P57" s="121">
        <v>0</v>
      </c>
      <c r="Q57" s="164">
        <f t="shared" si="2"/>
        <v>0</v>
      </c>
    </row>
    <row r="58" spans="1:17" x14ac:dyDescent="0.2">
      <c r="A58" s="90" t="s">
        <v>109</v>
      </c>
      <c r="B58" s="96" t="s">
        <v>113</v>
      </c>
      <c r="C58" s="94" t="s">
        <v>111</v>
      </c>
      <c r="D58" s="94">
        <v>2015</v>
      </c>
      <c r="E58" s="82">
        <v>25850</v>
      </c>
      <c r="F58" s="91">
        <v>1259</v>
      </c>
      <c r="G58" s="107"/>
      <c r="H58" s="106">
        <v>9</v>
      </c>
      <c r="I58" s="148"/>
      <c r="K58" s="92"/>
      <c r="L58" s="75"/>
      <c r="M58" s="74">
        <f t="shared" si="3"/>
        <v>0</v>
      </c>
      <c r="N58" s="76"/>
      <c r="O58" s="74">
        <f t="shared" si="4"/>
        <v>0</v>
      </c>
      <c r="P58" s="121">
        <v>0</v>
      </c>
      <c r="Q58" s="164">
        <f t="shared" si="2"/>
        <v>0</v>
      </c>
    </row>
    <row r="59" spans="1:17" x14ac:dyDescent="0.2">
      <c r="A59" s="90" t="s">
        <v>96</v>
      </c>
      <c r="B59" s="96" t="s">
        <v>114</v>
      </c>
      <c r="C59" s="94" t="s">
        <v>98</v>
      </c>
      <c r="D59" s="94">
        <v>2016</v>
      </c>
      <c r="E59" s="82">
        <v>27390</v>
      </c>
      <c r="F59" s="91">
        <v>1295</v>
      </c>
      <c r="G59" s="107"/>
      <c r="H59" s="106">
        <v>3</v>
      </c>
      <c r="I59" s="148"/>
      <c r="K59" s="92"/>
      <c r="L59" s="75"/>
      <c r="M59" s="74">
        <f t="shared" si="3"/>
        <v>0</v>
      </c>
      <c r="N59" s="76"/>
      <c r="O59" s="74">
        <f t="shared" si="4"/>
        <v>0</v>
      </c>
      <c r="P59" s="121">
        <v>0</v>
      </c>
      <c r="Q59" s="164">
        <f t="shared" si="2"/>
        <v>0</v>
      </c>
    </row>
    <row r="60" spans="1:17" x14ac:dyDescent="0.2">
      <c r="A60" s="90" t="s">
        <v>96</v>
      </c>
      <c r="B60" s="96" t="s">
        <v>115</v>
      </c>
      <c r="C60" s="94" t="s">
        <v>98</v>
      </c>
      <c r="D60" s="94">
        <v>2016</v>
      </c>
      <c r="E60" s="82">
        <v>27280</v>
      </c>
      <c r="F60" s="91">
        <v>1460</v>
      </c>
      <c r="G60" s="107"/>
      <c r="H60" s="106">
        <v>9</v>
      </c>
      <c r="I60" s="148"/>
      <c r="K60" s="92"/>
      <c r="L60" s="75"/>
      <c r="M60" s="74">
        <f t="shared" si="3"/>
        <v>0</v>
      </c>
      <c r="N60" s="76"/>
      <c r="O60" s="74">
        <f t="shared" si="4"/>
        <v>0</v>
      </c>
      <c r="P60" s="121">
        <v>0</v>
      </c>
      <c r="Q60" s="164">
        <f t="shared" si="2"/>
        <v>0</v>
      </c>
    </row>
    <row r="61" spans="1:17" x14ac:dyDescent="0.2">
      <c r="A61" s="90" t="s">
        <v>49</v>
      </c>
      <c r="B61" s="96" t="s">
        <v>116</v>
      </c>
      <c r="C61" s="94" t="s">
        <v>117</v>
      </c>
      <c r="D61" s="94">
        <v>2016</v>
      </c>
      <c r="E61" s="82">
        <v>28250</v>
      </c>
      <c r="F61" s="91">
        <v>1310</v>
      </c>
      <c r="G61" s="107"/>
      <c r="H61" s="106">
        <v>0</v>
      </c>
      <c r="I61" s="148"/>
      <c r="K61" s="92"/>
      <c r="L61" s="75"/>
      <c r="M61" s="74">
        <f t="shared" si="3"/>
        <v>0</v>
      </c>
      <c r="N61" s="76"/>
      <c r="O61" s="74">
        <f t="shared" si="4"/>
        <v>0</v>
      </c>
      <c r="P61" s="121">
        <v>0</v>
      </c>
      <c r="Q61" s="164">
        <f t="shared" si="2"/>
        <v>0</v>
      </c>
    </row>
    <row r="62" spans="1:17" ht="13.5" thickBot="1" x14ac:dyDescent="0.25">
      <c r="A62" s="31" t="s">
        <v>96</v>
      </c>
      <c r="B62" s="37" t="s">
        <v>118</v>
      </c>
      <c r="C62" s="33" t="s">
        <v>98</v>
      </c>
      <c r="D62" s="33">
        <v>2014</v>
      </c>
      <c r="E62" s="32">
        <v>25737</v>
      </c>
      <c r="F62" s="33">
        <v>1295</v>
      </c>
      <c r="G62" s="108"/>
      <c r="H62" s="108">
        <v>13</v>
      </c>
      <c r="I62" s="155"/>
      <c r="K62" s="61"/>
      <c r="L62" s="165"/>
      <c r="M62" s="166">
        <f t="shared" si="3"/>
        <v>0</v>
      </c>
      <c r="N62" s="81"/>
      <c r="O62" s="166">
        <f t="shared" si="4"/>
        <v>0</v>
      </c>
      <c r="P62" s="167">
        <v>0</v>
      </c>
      <c r="Q62" s="168">
        <f t="shared" si="2"/>
        <v>0</v>
      </c>
    </row>
    <row r="63" spans="1:17" ht="13.5" thickBot="1" x14ac:dyDescent="0.25">
      <c r="A63" s="8"/>
      <c r="B63" s="9"/>
      <c r="C63" s="10"/>
      <c r="D63" s="10"/>
      <c r="E63" s="11"/>
      <c r="F63" s="12"/>
      <c r="G63" s="13"/>
      <c r="I63" s="119"/>
      <c r="K63" s="56"/>
      <c r="L63" s="56"/>
      <c r="M63" s="57"/>
      <c r="N63" s="53" t="s">
        <v>17</v>
      </c>
      <c r="O63" s="54"/>
      <c r="P63" s="54"/>
      <c r="Q63" s="58">
        <f>SUM(Q3:Q62)</f>
        <v>0</v>
      </c>
    </row>
    <row r="64" spans="1:17" ht="39" thickBot="1" x14ac:dyDescent="0.3">
      <c r="A64" s="138" t="s">
        <v>2</v>
      </c>
      <c r="B64" s="139"/>
      <c r="C64" s="139"/>
      <c r="D64" s="140"/>
      <c r="E64" s="14" t="s">
        <v>5</v>
      </c>
      <c r="F64" s="15" t="s">
        <v>3</v>
      </c>
      <c r="G64" s="15" t="s">
        <v>4</v>
      </c>
      <c r="H64" s="15" t="s">
        <v>217</v>
      </c>
      <c r="I64" s="149" t="s">
        <v>209</v>
      </c>
      <c r="K64" s="51" t="s">
        <v>14</v>
      </c>
      <c r="L64" s="51" t="s">
        <v>12</v>
      </c>
      <c r="M64" s="51" t="s">
        <v>10</v>
      </c>
      <c r="N64" s="51" t="s">
        <v>13</v>
      </c>
      <c r="O64" s="51" t="s">
        <v>11</v>
      </c>
      <c r="P64" s="51" t="s">
        <v>208</v>
      </c>
      <c r="Q64" s="52" t="s">
        <v>15</v>
      </c>
    </row>
    <row r="65" spans="1:17" x14ac:dyDescent="0.2">
      <c r="A65" s="17" t="s">
        <v>30</v>
      </c>
      <c r="B65" s="18" t="s">
        <v>119</v>
      </c>
      <c r="C65" s="18" t="s">
        <v>120</v>
      </c>
      <c r="D65" s="19">
        <v>2025</v>
      </c>
      <c r="E65" s="20">
        <v>74608</v>
      </c>
      <c r="F65" s="19">
        <v>2032</v>
      </c>
      <c r="G65" s="19"/>
      <c r="H65" s="153">
        <v>0</v>
      </c>
      <c r="I65" s="154"/>
      <c r="K65" s="50"/>
      <c r="L65" s="78"/>
      <c r="M65" s="77">
        <f t="shared" ref="M65:M75" si="5">E65*L65</f>
        <v>0</v>
      </c>
      <c r="N65" s="78"/>
      <c r="O65" s="77">
        <f t="shared" ref="O65:O75" si="6">E65*N65</f>
        <v>0</v>
      </c>
      <c r="P65" s="163">
        <v>0</v>
      </c>
      <c r="Q65" s="169">
        <f>SUM(K65+M65+O65+P65)</f>
        <v>0</v>
      </c>
    </row>
    <row r="66" spans="1:17" x14ac:dyDescent="0.2">
      <c r="A66" s="22" t="s">
        <v>27</v>
      </c>
      <c r="B66" s="23" t="s">
        <v>121</v>
      </c>
      <c r="C66" s="23" t="s">
        <v>122</v>
      </c>
      <c r="D66" s="24">
        <v>2025</v>
      </c>
      <c r="E66" s="25">
        <v>37504</v>
      </c>
      <c r="F66" s="26">
        <v>2220</v>
      </c>
      <c r="G66" s="26"/>
      <c r="H66" s="26">
        <v>0</v>
      </c>
      <c r="I66" s="148"/>
      <c r="K66" s="46"/>
      <c r="L66" s="79"/>
      <c r="M66" s="74">
        <f t="shared" si="5"/>
        <v>0</v>
      </c>
      <c r="N66" s="27"/>
      <c r="O66" s="74">
        <f t="shared" si="6"/>
        <v>0</v>
      </c>
      <c r="P66" s="122">
        <v>0</v>
      </c>
      <c r="Q66" s="48">
        <f t="shared" ref="Q66:Q114" si="7">SUM(K66+M66+O66+P66)</f>
        <v>0</v>
      </c>
    </row>
    <row r="67" spans="1:17" x14ac:dyDescent="0.2">
      <c r="A67" s="22" t="s">
        <v>30</v>
      </c>
      <c r="B67" s="23" t="s">
        <v>123</v>
      </c>
      <c r="C67" s="23" t="s">
        <v>120</v>
      </c>
      <c r="D67" s="24">
        <v>2025</v>
      </c>
      <c r="E67" s="25">
        <v>74608</v>
      </c>
      <c r="F67" s="24">
        <v>2028</v>
      </c>
      <c r="G67" s="24"/>
      <c r="H67" s="24">
        <v>0</v>
      </c>
      <c r="I67" s="151"/>
      <c r="K67" s="46"/>
      <c r="L67" s="79"/>
      <c r="M67" s="74">
        <f t="shared" si="5"/>
        <v>0</v>
      </c>
      <c r="N67" s="27"/>
      <c r="O67" s="74">
        <f t="shared" si="6"/>
        <v>0</v>
      </c>
      <c r="P67" s="122">
        <v>0</v>
      </c>
      <c r="Q67" s="48">
        <f t="shared" si="7"/>
        <v>0</v>
      </c>
    </row>
    <row r="68" spans="1:17" x14ac:dyDescent="0.2">
      <c r="A68" s="22" t="s">
        <v>27</v>
      </c>
      <c r="B68" s="23" t="s">
        <v>124</v>
      </c>
      <c r="C68" s="23" t="s">
        <v>125</v>
      </c>
      <c r="D68" s="24">
        <v>2025</v>
      </c>
      <c r="E68" s="25">
        <v>65824</v>
      </c>
      <c r="F68" s="24">
        <v>2348</v>
      </c>
      <c r="G68" s="24"/>
      <c r="H68" s="24">
        <v>0</v>
      </c>
      <c r="I68" s="151"/>
      <c r="K68" s="46"/>
      <c r="L68" s="79"/>
      <c r="M68" s="74">
        <f t="shared" si="5"/>
        <v>0</v>
      </c>
      <c r="N68" s="27"/>
      <c r="O68" s="74">
        <f t="shared" si="6"/>
        <v>0</v>
      </c>
      <c r="P68" s="122">
        <v>0</v>
      </c>
      <c r="Q68" s="48">
        <f t="shared" si="7"/>
        <v>0</v>
      </c>
    </row>
    <row r="69" spans="1:17" x14ac:dyDescent="0.2">
      <c r="A69" s="22" t="s">
        <v>27</v>
      </c>
      <c r="B69" s="23" t="s">
        <v>126</v>
      </c>
      <c r="C69" s="23" t="s">
        <v>125</v>
      </c>
      <c r="D69" s="24">
        <v>2025</v>
      </c>
      <c r="E69" s="25">
        <v>61589</v>
      </c>
      <c r="F69" s="24">
        <v>2278</v>
      </c>
      <c r="G69" s="24"/>
      <c r="H69" s="24">
        <v>0</v>
      </c>
      <c r="I69" s="151"/>
      <c r="K69" s="46"/>
      <c r="L69" s="79"/>
      <c r="M69" s="74">
        <f t="shared" si="5"/>
        <v>0</v>
      </c>
      <c r="N69" s="27"/>
      <c r="O69" s="74">
        <f t="shared" si="6"/>
        <v>0</v>
      </c>
      <c r="P69" s="122">
        <v>0</v>
      </c>
      <c r="Q69" s="48">
        <f t="shared" si="7"/>
        <v>0</v>
      </c>
    </row>
    <row r="70" spans="1:17" x14ac:dyDescent="0.2">
      <c r="A70" s="22" t="s">
        <v>27</v>
      </c>
      <c r="B70" s="23" t="s">
        <v>127</v>
      </c>
      <c r="C70" s="23" t="s">
        <v>125</v>
      </c>
      <c r="D70" s="24">
        <v>2025</v>
      </c>
      <c r="E70" s="25">
        <v>61589</v>
      </c>
      <c r="F70" s="24">
        <v>2278</v>
      </c>
      <c r="G70" s="24"/>
      <c r="H70" s="24">
        <v>0</v>
      </c>
      <c r="I70" s="151"/>
      <c r="K70" s="46"/>
      <c r="L70" s="79"/>
      <c r="M70" s="74">
        <f t="shared" si="5"/>
        <v>0</v>
      </c>
      <c r="N70" s="27"/>
      <c r="O70" s="74">
        <f t="shared" si="6"/>
        <v>0</v>
      </c>
      <c r="P70" s="122">
        <v>0</v>
      </c>
      <c r="Q70" s="48">
        <f t="shared" si="7"/>
        <v>0</v>
      </c>
    </row>
    <row r="71" spans="1:17" x14ac:dyDescent="0.2">
      <c r="A71" s="22" t="s">
        <v>27</v>
      </c>
      <c r="B71" s="23" t="s">
        <v>128</v>
      </c>
      <c r="C71" s="23" t="s">
        <v>125</v>
      </c>
      <c r="D71" s="24">
        <v>2025</v>
      </c>
      <c r="E71" s="25">
        <v>61589</v>
      </c>
      <c r="F71" s="24">
        <v>2278</v>
      </c>
      <c r="G71" s="26"/>
      <c r="H71" s="24">
        <v>0</v>
      </c>
      <c r="I71" s="151"/>
      <c r="K71" s="46"/>
      <c r="L71" s="79"/>
      <c r="M71" s="74">
        <f t="shared" si="5"/>
        <v>0</v>
      </c>
      <c r="N71" s="27"/>
      <c r="O71" s="74">
        <f t="shared" si="6"/>
        <v>0</v>
      </c>
      <c r="P71" s="122">
        <v>0</v>
      </c>
      <c r="Q71" s="48">
        <f t="shared" si="7"/>
        <v>0</v>
      </c>
    </row>
    <row r="72" spans="1:17" x14ac:dyDescent="0.2">
      <c r="A72" s="22" t="s">
        <v>27</v>
      </c>
      <c r="B72" s="23" t="s">
        <v>129</v>
      </c>
      <c r="C72" s="23" t="s">
        <v>125</v>
      </c>
      <c r="D72" s="24">
        <v>2025</v>
      </c>
      <c r="E72" s="25">
        <v>61589</v>
      </c>
      <c r="F72" s="24">
        <v>2278</v>
      </c>
      <c r="G72" s="91"/>
      <c r="H72" s="24">
        <v>0</v>
      </c>
      <c r="I72" s="151"/>
      <c r="K72" s="46"/>
      <c r="L72" s="79"/>
      <c r="M72" s="74">
        <f t="shared" si="5"/>
        <v>0</v>
      </c>
      <c r="N72" s="27"/>
      <c r="O72" s="74">
        <f t="shared" si="6"/>
        <v>0</v>
      </c>
      <c r="P72" s="122">
        <v>0</v>
      </c>
      <c r="Q72" s="48">
        <f t="shared" si="7"/>
        <v>0</v>
      </c>
    </row>
    <row r="73" spans="1:17" x14ac:dyDescent="0.2">
      <c r="A73" s="98" t="s">
        <v>27</v>
      </c>
      <c r="B73" s="99" t="s">
        <v>130</v>
      </c>
      <c r="C73" s="99" t="s">
        <v>125</v>
      </c>
      <c r="D73" s="94">
        <v>2025</v>
      </c>
      <c r="E73" s="82">
        <v>61589</v>
      </c>
      <c r="F73" s="94">
        <v>2278</v>
      </c>
      <c r="G73" s="91"/>
      <c r="H73" s="24">
        <v>0</v>
      </c>
      <c r="I73" s="151"/>
      <c r="K73" s="46"/>
      <c r="L73" s="79"/>
      <c r="M73" s="74">
        <f t="shared" si="5"/>
        <v>0</v>
      </c>
      <c r="N73" s="27"/>
      <c r="O73" s="74">
        <f t="shared" si="6"/>
        <v>0</v>
      </c>
      <c r="P73" s="122">
        <v>0</v>
      </c>
      <c r="Q73" s="48">
        <f t="shared" si="7"/>
        <v>0</v>
      </c>
    </row>
    <row r="74" spans="1:17" x14ac:dyDescent="0.2">
      <c r="A74" s="102" t="s">
        <v>27</v>
      </c>
      <c r="B74" s="23" t="s">
        <v>131</v>
      </c>
      <c r="C74" s="23" t="s">
        <v>122</v>
      </c>
      <c r="D74" s="24">
        <v>2025</v>
      </c>
      <c r="E74" s="25">
        <v>38714</v>
      </c>
      <c r="F74" s="24">
        <v>1615</v>
      </c>
      <c r="G74" s="26"/>
      <c r="H74" s="24">
        <v>9</v>
      </c>
      <c r="I74" s="151"/>
      <c r="K74" s="46"/>
      <c r="L74" s="79"/>
      <c r="M74" s="74">
        <f t="shared" si="5"/>
        <v>0</v>
      </c>
      <c r="N74" s="27"/>
      <c r="O74" s="74">
        <f t="shared" si="6"/>
        <v>0</v>
      </c>
      <c r="P74" s="122">
        <v>0</v>
      </c>
      <c r="Q74" s="48">
        <f t="shared" si="7"/>
        <v>0</v>
      </c>
    </row>
    <row r="75" spans="1:17" x14ac:dyDescent="0.2">
      <c r="A75" s="102" t="s">
        <v>27</v>
      </c>
      <c r="B75" s="23" t="s">
        <v>132</v>
      </c>
      <c r="C75" s="23" t="s">
        <v>122</v>
      </c>
      <c r="D75" s="24">
        <v>2025</v>
      </c>
      <c r="E75" s="25">
        <v>37891</v>
      </c>
      <c r="F75" s="24">
        <v>1611</v>
      </c>
      <c r="G75" s="26"/>
      <c r="H75" s="24">
        <v>12</v>
      </c>
      <c r="I75" s="151"/>
      <c r="K75" s="46"/>
      <c r="L75" s="79"/>
      <c r="M75" s="74">
        <f t="shared" si="5"/>
        <v>0</v>
      </c>
      <c r="N75" s="27"/>
      <c r="O75" s="74">
        <f t="shared" si="6"/>
        <v>0</v>
      </c>
      <c r="P75" s="122">
        <v>0</v>
      </c>
      <c r="Q75" s="48">
        <f t="shared" si="7"/>
        <v>0</v>
      </c>
    </row>
    <row r="76" spans="1:17" x14ac:dyDescent="0.2">
      <c r="A76" s="102" t="s">
        <v>55</v>
      </c>
      <c r="B76" s="23" t="s">
        <v>133</v>
      </c>
      <c r="C76" s="23" t="s">
        <v>134</v>
      </c>
      <c r="D76" s="24">
        <v>2024</v>
      </c>
      <c r="E76" s="25">
        <v>54692</v>
      </c>
      <c r="F76" s="24">
        <v>2028</v>
      </c>
      <c r="G76" s="26"/>
      <c r="H76" s="24">
        <v>1</v>
      </c>
      <c r="I76" s="151"/>
      <c r="K76" s="46"/>
      <c r="L76" s="79"/>
      <c r="M76" s="74">
        <f>E76*L76</f>
        <v>0</v>
      </c>
      <c r="N76" s="27"/>
      <c r="O76" s="74">
        <f>E76*N76</f>
        <v>0</v>
      </c>
      <c r="P76" s="122">
        <v>0</v>
      </c>
      <c r="Q76" s="48">
        <f t="shared" si="7"/>
        <v>0</v>
      </c>
    </row>
    <row r="77" spans="1:17" x14ac:dyDescent="0.2">
      <c r="A77" s="102" t="s">
        <v>55</v>
      </c>
      <c r="B77" s="23" t="s">
        <v>135</v>
      </c>
      <c r="C77" s="23" t="s">
        <v>134</v>
      </c>
      <c r="D77" s="24">
        <v>2024</v>
      </c>
      <c r="E77" s="25">
        <v>54692</v>
      </c>
      <c r="F77" s="24">
        <v>2028</v>
      </c>
      <c r="G77" s="26"/>
      <c r="H77" s="24">
        <v>1</v>
      </c>
      <c r="I77" s="151"/>
      <c r="K77" s="46"/>
      <c r="L77" s="79"/>
      <c r="M77" s="74">
        <f t="shared" ref="M77:M114" si="8">E77*L77</f>
        <v>0</v>
      </c>
      <c r="N77" s="27"/>
      <c r="O77" s="74">
        <f t="shared" ref="O77:O114" si="9">E77*N77</f>
        <v>0</v>
      </c>
      <c r="P77" s="122">
        <v>0</v>
      </c>
      <c r="Q77" s="48">
        <f t="shared" si="7"/>
        <v>0</v>
      </c>
    </row>
    <row r="78" spans="1:17" x14ac:dyDescent="0.2">
      <c r="A78" s="102" t="s">
        <v>30</v>
      </c>
      <c r="B78" s="23" t="s">
        <v>136</v>
      </c>
      <c r="C78" s="23" t="s">
        <v>137</v>
      </c>
      <c r="D78" s="24">
        <v>2024</v>
      </c>
      <c r="E78" s="25">
        <v>68593</v>
      </c>
      <c r="F78" s="24">
        <v>2262</v>
      </c>
      <c r="G78" s="26"/>
      <c r="H78" s="24">
        <v>1</v>
      </c>
      <c r="I78" s="151"/>
      <c r="K78" s="46"/>
      <c r="L78" s="79"/>
      <c r="M78" s="74">
        <f t="shared" si="8"/>
        <v>0</v>
      </c>
      <c r="N78" s="27"/>
      <c r="O78" s="74">
        <f t="shared" si="9"/>
        <v>0</v>
      </c>
      <c r="P78" s="122">
        <v>0</v>
      </c>
      <c r="Q78" s="48">
        <f t="shared" si="7"/>
        <v>0</v>
      </c>
    </row>
    <row r="79" spans="1:17" x14ac:dyDescent="0.2">
      <c r="A79" s="102" t="s">
        <v>30</v>
      </c>
      <c r="B79" s="23" t="s">
        <v>138</v>
      </c>
      <c r="C79" s="23" t="s">
        <v>137</v>
      </c>
      <c r="D79" s="24">
        <v>2024</v>
      </c>
      <c r="E79" s="25">
        <v>59593</v>
      </c>
      <c r="F79" s="24">
        <v>2259</v>
      </c>
      <c r="G79" s="26"/>
      <c r="H79" s="24">
        <v>1</v>
      </c>
      <c r="I79" s="151"/>
      <c r="K79" s="46"/>
      <c r="L79" s="79"/>
      <c r="M79" s="74">
        <f t="shared" si="8"/>
        <v>0</v>
      </c>
      <c r="N79" s="27"/>
      <c r="O79" s="74">
        <f t="shared" si="9"/>
        <v>0</v>
      </c>
      <c r="P79" s="122">
        <v>0</v>
      </c>
      <c r="Q79" s="48">
        <f t="shared" si="7"/>
        <v>0</v>
      </c>
    </row>
    <row r="80" spans="1:17" x14ac:dyDescent="0.2">
      <c r="A80" s="102" t="s">
        <v>55</v>
      </c>
      <c r="B80" s="23" t="s">
        <v>139</v>
      </c>
      <c r="C80" s="23" t="s">
        <v>140</v>
      </c>
      <c r="D80" s="24">
        <v>2023</v>
      </c>
      <c r="E80" s="25">
        <v>37000</v>
      </c>
      <c r="F80" s="24">
        <v>1565</v>
      </c>
      <c r="G80" s="26"/>
      <c r="H80" s="24">
        <v>1</v>
      </c>
      <c r="I80" s="151"/>
      <c r="K80" s="46"/>
      <c r="L80" s="79"/>
      <c r="M80" s="74">
        <f t="shared" si="8"/>
        <v>0</v>
      </c>
      <c r="N80" s="27"/>
      <c r="O80" s="74">
        <f t="shared" si="9"/>
        <v>0</v>
      </c>
      <c r="P80" s="122">
        <v>0</v>
      </c>
      <c r="Q80" s="48">
        <f t="shared" si="7"/>
        <v>0</v>
      </c>
    </row>
    <row r="81" spans="1:17" x14ac:dyDescent="0.2">
      <c r="A81" s="102" t="s">
        <v>141</v>
      </c>
      <c r="B81" s="23" t="s">
        <v>142</v>
      </c>
      <c r="C81" s="23" t="s">
        <v>143</v>
      </c>
      <c r="D81" s="24">
        <v>2022</v>
      </c>
      <c r="E81" s="25">
        <v>49368</v>
      </c>
      <c r="F81" s="24">
        <v>1988</v>
      </c>
      <c r="G81" s="26"/>
      <c r="H81" s="24">
        <v>3</v>
      </c>
      <c r="I81" s="151"/>
      <c r="K81" s="46"/>
      <c r="L81" s="79"/>
      <c r="M81" s="74">
        <f t="shared" si="8"/>
        <v>0</v>
      </c>
      <c r="N81" s="27"/>
      <c r="O81" s="74">
        <f t="shared" si="9"/>
        <v>0</v>
      </c>
      <c r="P81" s="122">
        <v>0</v>
      </c>
      <c r="Q81" s="48">
        <f t="shared" si="7"/>
        <v>0</v>
      </c>
    </row>
    <row r="82" spans="1:17" x14ac:dyDescent="0.2">
      <c r="A82" s="102" t="s">
        <v>30</v>
      </c>
      <c r="B82" s="23" t="s">
        <v>144</v>
      </c>
      <c r="C82" s="23" t="s">
        <v>145</v>
      </c>
      <c r="D82" s="24">
        <v>2016</v>
      </c>
      <c r="E82" s="25">
        <v>40000</v>
      </c>
      <c r="F82" s="24">
        <v>2095</v>
      </c>
      <c r="G82" s="26"/>
      <c r="H82" s="24">
        <v>17</v>
      </c>
      <c r="I82" s="151" t="s">
        <v>210</v>
      </c>
      <c r="K82" s="46"/>
      <c r="L82" s="79"/>
      <c r="M82" s="74">
        <f t="shared" si="8"/>
        <v>0</v>
      </c>
      <c r="N82" s="27"/>
      <c r="O82" s="74">
        <f t="shared" si="9"/>
        <v>0</v>
      </c>
      <c r="P82" s="122">
        <v>0</v>
      </c>
      <c r="Q82" s="48">
        <f t="shared" si="7"/>
        <v>0</v>
      </c>
    </row>
    <row r="83" spans="1:17" x14ac:dyDescent="0.2">
      <c r="A83" s="102" t="s">
        <v>30</v>
      </c>
      <c r="B83" s="23" t="s">
        <v>146</v>
      </c>
      <c r="C83" s="23" t="s">
        <v>145</v>
      </c>
      <c r="D83" s="24">
        <v>2016</v>
      </c>
      <c r="E83" s="25">
        <v>40000</v>
      </c>
      <c r="F83" s="24">
        <v>2095</v>
      </c>
      <c r="G83" s="26"/>
      <c r="H83" s="24">
        <v>35</v>
      </c>
      <c r="I83" s="151" t="s">
        <v>210</v>
      </c>
      <c r="K83" s="46"/>
      <c r="L83" s="79"/>
      <c r="M83" s="74">
        <f t="shared" si="8"/>
        <v>0</v>
      </c>
      <c r="N83" s="27"/>
      <c r="O83" s="74">
        <f t="shared" si="9"/>
        <v>0</v>
      </c>
      <c r="P83" s="122">
        <v>0</v>
      </c>
      <c r="Q83" s="48">
        <f t="shared" si="7"/>
        <v>0</v>
      </c>
    </row>
    <row r="84" spans="1:17" x14ac:dyDescent="0.2">
      <c r="A84" s="102" t="s">
        <v>30</v>
      </c>
      <c r="B84" s="23" t="s">
        <v>147</v>
      </c>
      <c r="C84" s="23" t="s">
        <v>145</v>
      </c>
      <c r="D84" s="24">
        <v>2016</v>
      </c>
      <c r="E84" s="25">
        <v>40000</v>
      </c>
      <c r="F84" s="24">
        <v>2095</v>
      </c>
      <c r="G84" s="26"/>
      <c r="H84" s="24">
        <v>38</v>
      </c>
      <c r="I84" s="151" t="s">
        <v>210</v>
      </c>
      <c r="K84" s="46"/>
      <c r="L84" s="79"/>
      <c r="M84" s="74">
        <f t="shared" si="8"/>
        <v>0</v>
      </c>
      <c r="N84" s="27"/>
      <c r="O84" s="74">
        <f t="shared" si="9"/>
        <v>0</v>
      </c>
      <c r="P84" s="122">
        <v>0</v>
      </c>
      <c r="Q84" s="48">
        <f t="shared" si="7"/>
        <v>0</v>
      </c>
    </row>
    <row r="85" spans="1:17" x14ac:dyDescent="0.2">
      <c r="A85" s="102"/>
      <c r="B85" s="23" t="s">
        <v>207</v>
      </c>
      <c r="C85" s="23"/>
      <c r="D85" s="24"/>
      <c r="E85" s="25">
        <v>40000</v>
      </c>
      <c r="F85" s="24"/>
      <c r="G85" s="26"/>
      <c r="H85" s="24">
        <v>25</v>
      </c>
      <c r="I85" s="151" t="s">
        <v>210</v>
      </c>
      <c r="K85" s="46"/>
      <c r="L85" s="79"/>
      <c r="M85" s="74">
        <f t="shared" si="8"/>
        <v>0</v>
      </c>
      <c r="N85" s="27"/>
      <c r="O85" s="74">
        <f t="shared" si="9"/>
        <v>0</v>
      </c>
      <c r="P85" s="122">
        <v>0</v>
      </c>
      <c r="Q85" s="48">
        <f t="shared" si="7"/>
        <v>0</v>
      </c>
    </row>
    <row r="86" spans="1:17" x14ac:dyDescent="0.2">
      <c r="A86" s="102" t="s">
        <v>30</v>
      </c>
      <c r="B86" s="23" t="s">
        <v>206</v>
      </c>
      <c r="C86" s="23" t="s">
        <v>145</v>
      </c>
      <c r="D86" s="24">
        <v>2016</v>
      </c>
      <c r="E86" s="25">
        <v>40000</v>
      </c>
      <c r="F86" s="24">
        <v>2095</v>
      </c>
      <c r="G86" s="26"/>
      <c r="H86" s="24">
        <v>18</v>
      </c>
      <c r="I86" s="151" t="s">
        <v>210</v>
      </c>
      <c r="K86" s="46"/>
      <c r="L86" s="79"/>
      <c r="M86" s="74">
        <f t="shared" si="8"/>
        <v>0</v>
      </c>
      <c r="N86" s="27"/>
      <c r="O86" s="74">
        <f t="shared" si="9"/>
        <v>0</v>
      </c>
      <c r="P86" s="122">
        <v>0</v>
      </c>
      <c r="Q86" s="48">
        <f t="shared" si="7"/>
        <v>0</v>
      </c>
    </row>
    <row r="87" spans="1:17" x14ac:dyDescent="0.2">
      <c r="A87" s="102" t="s">
        <v>148</v>
      </c>
      <c r="B87" s="23" t="s">
        <v>149</v>
      </c>
      <c r="C87" s="23" t="s">
        <v>150</v>
      </c>
      <c r="D87" s="24">
        <v>2022</v>
      </c>
      <c r="E87" s="25">
        <v>52326</v>
      </c>
      <c r="F87" s="24">
        <v>2016</v>
      </c>
      <c r="G87" s="26"/>
      <c r="H87" s="24">
        <v>-3</v>
      </c>
      <c r="I87" s="151"/>
      <c r="K87" s="46"/>
      <c r="L87" s="79"/>
      <c r="M87" s="74">
        <f t="shared" si="8"/>
        <v>0</v>
      </c>
      <c r="N87" s="27"/>
      <c r="O87" s="74">
        <f t="shared" si="9"/>
        <v>0</v>
      </c>
      <c r="P87" s="122">
        <v>0</v>
      </c>
      <c r="Q87" s="48">
        <f t="shared" si="7"/>
        <v>0</v>
      </c>
    </row>
    <row r="88" spans="1:17" x14ac:dyDescent="0.2">
      <c r="A88" s="102" t="s">
        <v>151</v>
      </c>
      <c r="B88" s="23" t="s">
        <v>152</v>
      </c>
      <c r="C88" s="23" t="s">
        <v>153</v>
      </c>
      <c r="D88" s="24">
        <v>2012</v>
      </c>
      <c r="E88" s="25">
        <v>25169</v>
      </c>
      <c r="F88" s="24">
        <v>3197</v>
      </c>
      <c r="G88" s="26"/>
      <c r="H88" s="24">
        <v>6</v>
      </c>
      <c r="I88" s="151" t="s">
        <v>210</v>
      </c>
      <c r="K88" s="46"/>
      <c r="L88" s="79"/>
      <c r="M88" s="74">
        <f t="shared" si="8"/>
        <v>0</v>
      </c>
      <c r="N88" s="27"/>
      <c r="O88" s="74">
        <f t="shared" si="9"/>
        <v>0</v>
      </c>
      <c r="P88" s="122">
        <v>0</v>
      </c>
      <c r="Q88" s="48">
        <f t="shared" si="7"/>
        <v>0</v>
      </c>
    </row>
    <row r="89" spans="1:17" x14ac:dyDescent="0.2">
      <c r="A89" s="102" t="s">
        <v>151</v>
      </c>
      <c r="B89" s="23" t="s">
        <v>154</v>
      </c>
      <c r="C89" s="23" t="s">
        <v>153</v>
      </c>
      <c r="D89" s="24">
        <v>2019</v>
      </c>
      <c r="E89" s="25">
        <v>30000</v>
      </c>
      <c r="F89" s="24">
        <v>2222</v>
      </c>
      <c r="G89" s="26"/>
      <c r="H89" s="24">
        <v>6</v>
      </c>
      <c r="I89" s="151"/>
      <c r="K89" s="46"/>
      <c r="L89" s="79"/>
      <c r="M89" s="74">
        <f t="shared" si="8"/>
        <v>0</v>
      </c>
      <c r="N89" s="27"/>
      <c r="O89" s="74">
        <f t="shared" si="9"/>
        <v>0</v>
      </c>
      <c r="P89" s="122">
        <v>0</v>
      </c>
      <c r="Q89" s="48">
        <f t="shared" si="7"/>
        <v>0</v>
      </c>
    </row>
    <row r="90" spans="1:17" x14ac:dyDescent="0.2">
      <c r="A90" s="102" t="s">
        <v>148</v>
      </c>
      <c r="B90" s="23" t="s">
        <v>155</v>
      </c>
      <c r="C90" s="23" t="s">
        <v>156</v>
      </c>
      <c r="D90" s="24">
        <v>2019</v>
      </c>
      <c r="E90" s="25">
        <v>35816</v>
      </c>
      <c r="F90" s="24">
        <v>3500</v>
      </c>
      <c r="G90" s="26"/>
      <c r="H90" s="24">
        <v>21</v>
      </c>
      <c r="I90" s="151"/>
      <c r="K90" s="46"/>
      <c r="L90" s="79"/>
      <c r="M90" s="74">
        <f t="shared" si="8"/>
        <v>0</v>
      </c>
      <c r="N90" s="27"/>
      <c r="O90" s="74">
        <f t="shared" si="9"/>
        <v>0</v>
      </c>
      <c r="P90" s="122">
        <v>0</v>
      </c>
      <c r="Q90" s="48">
        <f t="shared" si="7"/>
        <v>0</v>
      </c>
    </row>
    <row r="91" spans="1:17" x14ac:dyDescent="0.2">
      <c r="A91" s="102" t="s">
        <v>148</v>
      </c>
      <c r="B91" s="23" t="s">
        <v>157</v>
      </c>
      <c r="C91" s="23" t="s">
        <v>156</v>
      </c>
      <c r="D91" s="24">
        <v>2019</v>
      </c>
      <c r="E91" s="25">
        <v>35816</v>
      </c>
      <c r="F91" s="24">
        <v>3500</v>
      </c>
      <c r="G91" s="26"/>
      <c r="H91" s="24">
        <v>9</v>
      </c>
      <c r="I91" s="151"/>
      <c r="K91" s="46"/>
      <c r="L91" s="79"/>
      <c r="M91" s="74">
        <f t="shared" si="8"/>
        <v>0</v>
      </c>
      <c r="N91" s="27"/>
      <c r="O91" s="74">
        <f t="shared" si="9"/>
        <v>0</v>
      </c>
      <c r="P91" s="122">
        <v>0</v>
      </c>
      <c r="Q91" s="48">
        <f t="shared" si="7"/>
        <v>0</v>
      </c>
    </row>
    <row r="92" spans="1:17" x14ac:dyDescent="0.2">
      <c r="A92" s="102" t="s">
        <v>30</v>
      </c>
      <c r="B92" s="23" t="s">
        <v>158</v>
      </c>
      <c r="C92" s="23" t="s">
        <v>159</v>
      </c>
      <c r="D92" s="24">
        <v>2019</v>
      </c>
      <c r="E92" s="25">
        <v>24055</v>
      </c>
      <c r="F92" s="24">
        <v>2246</v>
      </c>
      <c r="G92" s="26"/>
      <c r="H92" s="24">
        <v>25</v>
      </c>
      <c r="I92" s="151"/>
      <c r="K92" s="46"/>
      <c r="L92" s="79"/>
      <c r="M92" s="74">
        <f t="shared" si="8"/>
        <v>0</v>
      </c>
      <c r="N92" s="27"/>
      <c r="O92" s="74">
        <f t="shared" si="9"/>
        <v>0</v>
      </c>
      <c r="P92" s="122">
        <v>0</v>
      </c>
      <c r="Q92" s="48">
        <f t="shared" si="7"/>
        <v>0</v>
      </c>
    </row>
    <row r="93" spans="1:17" x14ac:dyDescent="0.2">
      <c r="A93" s="102" t="s">
        <v>55</v>
      </c>
      <c r="B93" s="23" t="s">
        <v>160</v>
      </c>
      <c r="C93" s="23" t="s">
        <v>161</v>
      </c>
      <c r="D93" s="24">
        <v>2017</v>
      </c>
      <c r="E93" s="25">
        <v>27095</v>
      </c>
      <c r="F93" s="24">
        <v>2638</v>
      </c>
      <c r="G93" s="26"/>
      <c r="H93" s="24">
        <v>8</v>
      </c>
      <c r="I93" s="151"/>
      <c r="K93" s="46"/>
      <c r="L93" s="79"/>
      <c r="M93" s="74">
        <f t="shared" si="8"/>
        <v>0</v>
      </c>
      <c r="N93" s="27"/>
      <c r="O93" s="74">
        <f t="shared" si="9"/>
        <v>0</v>
      </c>
      <c r="P93" s="122">
        <v>0</v>
      </c>
      <c r="Q93" s="48">
        <f t="shared" si="7"/>
        <v>0</v>
      </c>
    </row>
    <row r="94" spans="1:17" x14ac:dyDescent="0.2">
      <c r="A94" s="102" t="s">
        <v>151</v>
      </c>
      <c r="B94" s="23" t="s">
        <v>162</v>
      </c>
      <c r="C94" s="23" t="s">
        <v>153</v>
      </c>
      <c r="D94" s="24">
        <v>2017</v>
      </c>
      <c r="E94" s="25">
        <v>31800</v>
      </c>
      <c r="F94" s="24">
        <v>3500</v>
      </c>
      <c r="G94" s="26"/>
      <c r="H94" s="24">
        <v>5</v>
      </c>
      <c r="I94" s="151" t="s">
        <v>210</v>
      </c>
      <c r="K94" s="46"/>
      <c r="L94" s="79"/>
      <c r="M94" s="74">
        <f t="shared" si="8"/>
        <v>0</v>
      </c>
      <c r="N94" s="27"/>
      <c r="O94" s="74">
        <f t="shared" si="9"/>
        <v>0</v>
      </c>
      <c r="P94" s="122">
        <v>0</v>
      </c>
      <c r="Q94" s="48">
        <f t="shared" si="7"/>
        <v>0</v>
      </c>
    </row>
    <row r="95" spans="1:17" x14ac:dyDescent="0.2">
      <c r="A95" s="102" t="s">
        <v>151</v>
      </c>
      <c r="B95" s="23" t="s">
        <v>163</v>
      </c>
      <c r="C95" s="23" t="s">
        <v>164</v>
      </c>
      <c r="D95" s="24">
        <v>2016</v>
      </c>
      <c r="E95" s="25">
        <v>34585</v>
      </c>
      <c r="F95" s="24">
        <v>3206</v>
      </c>
      <c r="G95" s="26"/>
      <c r="H95" s="24">
        <v>9</v>
      </c>
      <c r="I95" s="151"/>
      <c r="K95" s="46"/>
      <c r="L95" s="79"/>
      <c r="M95" s="74">
        <f t="shared" si="8"/>
        <v>0</v>
      </c>
      <c r="N95" s="27"/>
      <c r="O95" s="74">
        <f t="shared" si="9"/>
        <v>0</v>
      </c>
      <c r="P95" s="122">
        <v>0</v>
      </c>
      <c r="Q95" s="48">
        <f t="shared" si="7"/>
        <v>0</v>
      </c>
    </row>
    <row r="96" spans="1:17" x14ac:dyDescent="0.2">
      <c r="A96" s="102" t="s">
        <v>151</v>
      </c>
      <c r="B96" s="23" t="s">
        <v>165</v>
      </c>
      <c r="C96" s="23" t="s">
        <v>164</v>
      </c>
      <c r="D96" s="24">
        <v>2016</v>
      </c>
      <c r="E96" s="25">
        <v>34585</v>
      </c>
      <c r="F96" s="24">
        <v>3206</v>
      </c>
      <c r="G96" s="26"/>
      <c r="H96" s="24">
        <v>9</v>
      </c>
      <c r="I96" s="151"/>
      <c r="K96" s="46"/>
      <c r="L96" s="79"/>
      <c r="M96" s="74">
        <f t="shared" si="8"/>
        <v>0</v>
      </c>
      <c r="N96" s="27"/>
      <c r="O96" s="74">
        <f t="shared" si="9"/>
        <v>0</v>
      </c>
      <c r="P96" s="122">
        <v>0</v>
      </c>
      <c r="Q96" s="48">
        <f t="shared" si="7"/>
        <v>0</v>
      </c>
    </row>
    <row r="97" spans="1:17" x14ac:dyDescent="0.2">
      <c r="A97" s="102" t="s">
        <v>151</v>
      </c>
      <c r="B97" s="23" t="s">
        <v>166</v>
      </c>
      <c r="C97" s="23" t="s">
        <v>164</v>
      </c>
      <c r="D97" s="24">
        <v>2016</v>
      </c>
      <c r="E97" s="25">
        <v>34585</v>
      </c>
      <c r="F97" s="24">
        <v>3206</v>
      </c>
      <c r="G97" s="26"/>
      <c r="H97" s="24">
        <v>9</v>
      </c>
      <c r="I97" s="151"/>
      <c r="K97" s="46"/>
      <c r="L97" s="79"/>
      <c r="M97" s="74">
        <f t="shared" si="8"/>
        <v>0</v>
      </c>
      <c r="N97" s="27"/>
      <c r="O97" s="74">
        <f t="shared" si="9"/>
        <v>0</v>
      </c>
      <c r="P97" s="122">
        <v>0</v>
      </c>
      <c r="Q97" s="48">
        <f t="shared" si="7"/>
        <v>0</v>
      </c>
    </row>
    <row r="98" spans="1:17" x14ac:dyDescent="0.2">
      <c r="A98" s="102" t="s">
        <v>151</v>
      </c>
      <c r="B98" s="23" t="s">
        <v>167</v>
      </c>
      <c r="C98" s="23" t="s">
        <v>153</v>
      </c>
      <c r="D98" s="24">
        <v>2015</v>
      </c>
      <c r="E98" s="25">
        <v>45997</v>
      </c>
      <c r="F98" s="24">
        <v>3500</v>
      </c>
      <c r="G98" s="26"/>
      <c r="H98" s="24">
        <v>2</v>
      </c>
      <c r="I98" s="151" t="s">
        <v>210</v>
      </c>
      <c r="K98" s="46"/>
      <c r="L98" s="79"/>
      <c r="M98" s="74">
        <f t="shared" si="8"/>
        <v>0</v>
      </c>
      <c r="N98" s="27"/>
      <c r="O98" s="74">
        <f t="shared" si="9"/>
        <v>0</v>
      </c>
      <c r="P98" s="122">
        <v>0</v>
      </c>
      <c r="Q98" s="48">
        <f t="shared" si="7"/>
        <v>0</v>
      </c>
    </row>
    <row r="99" spans="1:17" x14ac:dyDescent="0.2">
      <c r="A99" s="102" t="s">
        <v>151</v>
      </c>
      <c r="B99" s="23" t="s">
        <v>168</v>
      </c>
      <c r="C99" s="23" t="s">
        <v>153</v>
      </c>
      <c r="D99" s="24">
        <v>2016</v>
      </c>
      <c r="E99" s="25">
        <v>29147</v>
      </c>
      <c r="F99" s="24">
        <v>2440</v>
      </c>
      <c r="G99" s="26"/>
      <c r="H99" s="24">
        <v>13</v>
      </c>
      <c r="I99" s="151" t="s">
        <v>210</v>
      </c>
      <c r="K99" s="46"/>
      <c r="L99" s="79"/>
      <c r="M99" s="74">
        <f t="shared" si="8"/>
        <v>0</v>
      </c>
      <c r="N99" s="27"/>
      <c r="O99" s="74">
        <f t="shared" si="9"/>
        <v>0</v>
      </c>
      <c r="P99" s="122">
        <v>0</v>
      </c>
      <c r="Q99" s="48">
        <f t="shared" si="7"/>
        <v>0</v>
      </c>
    </row>
    <row r="100" spans="1:17" x14ac:dyDescent="0.2">
      <c r="A100" s="102" t="s">
        <v>148</v>
      </c>
      <c r="B100" s="23" t="s">
        <v>169</v>
      </c>
      <c r="C100" s="23" t="s">
        <v>156</v>
      </c>
      <c r="D100" s="24">
        <v>2016</v>
      </c>
      <c r="E100" s="25">
        <v>44746</v>
      </c>
      <c r="F100" s="24">
        <v>3475</v>
      </c>
      <c r="G100" s="26"/>
      <c r="H100" s="24">
        <v>27</v>
      </c>
      <c r="I100" s="151"/>
      <c r="K100" s="46"/>
      <c r="L100" s="79"/>
      <c r="M100" s="74">
        <f t="shared" si="8"/>
        <v>0</v>
      </c>
      <c r="N100" s="27"/>
      <c r="O100" s="74">
        <f t="shared" si="9"/>
        <v>0</v>
      </c>
      <c r="P100" s="122">
        <v>0</v>
      </c>
      <c r="Q100" s="48">
        <f t="shared" si="7"/>
        <v>0</v>
      </c>
    </row>
    <row r="101" spans="1:17" x14ac:dyDescent="0.2">
      <c r="A101" s="102" t="s">
        <v>151</v>
      </c>
      <c r="B101" s="23" t="s">
        <v>170</v>
      </c>
      <c r="C101" s="23" t="s">
        <v>164</v>
      </c>
      <c r="D101" s="24">
        <v>2013</v>
      </c>
      <c r="E101" s="25">
        <v>23806</v>
      </c>
      <c r="F101" s="24">
        <v>2005</v>
      </c>
      <c r="G101" s="26"/>
      <c r="H101" s="24">
        <v>10</v>
      </c>
      <c r="I101" s="151"/>
      <c r="K101" s="46"/>
      <c r="L101" s="79"/>
      <c r="M101" s="74">
        <f t="shared" si="8"/>
        <v>0</v>
      </c>
      <c r="N101" s="27"/>
      <c r="O101" s="74">
        <f t="shared" si="9"/>
        <v>0</v>
      </c>
      <c r="P101" s="122">
        <v>0</v>
      </c>
      <c r="Q101" s="48">
        <f t="shared" si="7"/>
        <v>0</v>
      </c>
    </row>
    <row r="102" spans="1:17" x14ac:dyDescent="0.2">
      <c r="A102" s="102" t="s">
        <v>151</v>
      </c>
      <c r="B102" s="23" t="s">
        <v>171</v>
      </c>
      <c r="C102" s="23" t="s">
        <v>164</v>
      </c>
      <c r="D102" s="24">
        <v>2013</v>
      </c>
      <c r="E102" s="25">
        <v>23806</v>
      </c>
      <c r="F102" s="24">
        <v>3200</v>
      </c>
      <c r="G102" s="26"/>
      <c r="H102" s="26"/>
      <c r="I102" s="148"/>
      <c r="K102" s="46"/>
      <c r="L102" s="79"/>
      <c r="M102" s="74">
        <f t="shared" si="8"/>
        <v>0</v>
      </c>
      <c r="N102" s="27"/>
      <c r="O102" s="74">
        <f t="shared" si="9"/>
        <v>0</v>
      </c>
      <c r="P102" s="122">
        <v>0</v>
      </c>
      <c r="Q102" s="48">
        <f t="shared" si="7"/>
        <v>0</v>
      </c>
    </row>
    <row r="103" spans="1:17" x14ac:dyDescent="0.2">
      <c r="A103" s="102" t="s">
        <v>151</v>
      </c>
      <c r="B103" s="23" t="s">
        <v>172</v>
      </c>
      <c r="C103" s="23" t="s">
        <v>173</v>
      </c>
      <c r="D103" s="24">
        <v>2015</v>
      </c>
      <c r="E103" s="25">
        <v>28532</v>
      </c>
      <c r="F103" s="24">
        <v>3500</v>
      </c>
      <c r="G103" s="26"/>
      <c r="H103" s="24">
        <v>11</v>
      </c>
      <c r="I103" s="151"/>
      <c r="K103" s="46"/>
      <c r="L103" s="79"/>
      <c r="M103" s="74">
        <f t="shared" si="8"/>
        <v>0</v>
      </c>
      <c r="N103" s="27"/>
      <c r="O103" s="74">
        <f t="shared" si="9"/>
        <v>0</v>
      </c>
      <c r="P103" s="122">
        <v>0</v>
      </c>
      <c r="Q103" s="48">
        <f t="shared" si="7"/>
        <v>0</v>
      </c>
    </row>
    <row r="104" spans="1:17" x14ac:dyDescent="0.2">
      <c r="A104" s="102" t="s">
        <v>30</v>
      </c>
      <c r="B104" s="23" t="s">
        <v>174</v>
      </c>
      <c r="C104" s="23" t="s">
        <v>159</v>
      </c>
      <c r="D104" s="24">
        <v>2014</v>
      </c>
      <c r="E104" s="25">
        <v>19840</v>
      </c>
      <c r="F104" s="24">
        <v>2238</v>
      </c>
      <c r="G104" s="26"/>
      <c r="H104" s="24">
        <v>10</v>
      </c>
      <c r="I104" s="151"/>
      <c r="K104" s="46"/>
      <c r="L104" s="79"/>
      <c r="M104" s="74">
        <f t="shared" si="8"/>
        <v>0</v>
      </c>
      <c r="N104" s="27"/>
      <c r="O104" s="74">
        <f t="shared" si="9"/>
        <v>0</v>
      </c>
      <c r="P104" s="122">
        <v>0</v>
      </c>
      <c r="Q104" s="48">
        <f t="shared" si="7"/>
        <v>0</v>
      </c>
    </row>
    <row r="105" spans="1:17" x14ac:dyDescent="0.2">
      <c r="A105" s="102" t="s">
        <v>151</v>
      </c>
      <c r="B105" s="23" t="s">
        <v>175</v>
      </c>
      <c r="C105" s="23" t="s">
        <v>164</v>
      </c>
      <c r="D105" s="24">
        <v>2014</v>
      </c>
      <c r="E105" s="25">
        <v>23930</v>
      </c>
      <c r="F105" s="24">
        <v>3200</v>
      </c>
      <c r="G105" s="26"/>
      <c r="H105" s="24">
        <v>23</v>
      </c>
      <c r="I105" s="151" t="s">
        <v>210</v>
      </c>
      <c r="K105" s="46"/>
      <c r="L105" s="79"/>
      <c r="M105" s="74">
        <f t="shared" si="8"/>
        <v>0</v>
      </c>
      <c r="N105" s="27"/>
      <c r="O105" s="74">
        <f t="shared" si="9"/>
        <v>0</v>
      </c>
      <c r="P105" s="122">
        <v>0</v>
      </c>
      <c r="Q105" s="48">
        <f t="shared" si="7"/>
        <v>0</v>
      </c>
    </row>
    <row r="106" spans="1:17" x14ac:dyDescent="0.2">
      <c r="A106" s="102" t="s">
        <v>151</v>
      </c>
      <c r="B106" s="23" t="s">
        <v>176</v>
      </c>
      <c r="C106" s="23" t="s">
        <v>164</v>
      </c>
      <c r="D106" s="24">
        <v>2014</v>
      </c>
      <c r="E106" s="25">
        <v>23930</v>
      </c>
      <c r="F106" s="24">
        <v>3200</v>
      </c>
      <c r="G106" s="26"/>
      <c r="H106" s="24">
        <v>11</v>
      </c>
      <c r="I106" s="151" t="s">
        <v>210</v>
      </c>
      <c r="K106" s="46"/>
      <c r="L106" s="79"/>
      <c r="M106" s="74">
        <f t="shared" si="8"/>
        <v>0</v>
      </c>
      <c r="N106" s="27"/>
      <c r="O106" s="74">
        <f t="shared" si="9"/>
        <v>0</v>
      </c>
      <c r="P106" s="122">
        <v>0</v>
      </c>
      <c r="Q106" s="48">
        <f t="shared" si="7"/>
        <v>0</v>
      </c>
    </row>
    <row r="107" spans="1:17" x14ac:dyDescent="0.2">
      <c r="A107" s="102" t="s">
        <v>151</v>
      </c>
      <c r="B107" s="23" t="s">
        <v>177</v>
      </c>
      <c r="C107" s="23" t="s">
        <v>164</v>
      </c>
      <c r="D107" s="24">
        <v>2014</v>
      </c>
      <c r="E107" s="25">
        <v>23930</v>
      </c>
      <c r="F107" s="24">
        <v>3200</v>
      </c>
      <c r="G107" s="26"/>
      <c r="H107" s="24">
        <v>10</v>
      </c>
      <c r="I107" s="151" t="s">
        <v>210</v>
      </c>
      <c r="K107" s="46"/>
      <c r="L107" s="79"/>
      <c r="M107" s="74">
        <f t="shared" si="8"/>
        <v>0</v>
      </c>
      <c r="N107" s="27"/>
      <c r="O107" s="74">
        <f t="shared" si="9"/>
        <v>0</v>
      </c>
      <c r="P107" s="122">
        <v>0</v>
      </c>
      <c r="Q107" s="48">
        <f t="shared" si="7"/>
        <v>0</v>
      </c>
    </row>
    <row r="108" spans="1:17" x14ac:dyDescent="0.2">
      <c r="A108" s="102" t="s">
        <v>151</v>
      </c>
      <c r="B108" s="23" t="s">
        <v>178</v>
      </c>
      <c r="C108" s="23" t="s">
        <v>153</v>
      </c>
      <c r="D108" s="24">
        <v>2014</v>
      </c>
      <c r="E108" s="25">
        <v>28987</v>
      </c>
      <c r="F108" s="24">
        <v>3500</v>
      </c>
      <c r="G108" s="26"/>
      <c r="H108" s="24">
        <v>15</v>
      </c>
      <c r="I108" s="151"/>
      <c r="K108" s="46"/>
      <c r="L108" s="79"/>
      <c r="M108" s="74">
        <f t="shared" si="8"/>
        <v>0</v>
      </c>
      <c r="N108" s="27"/>
      <c r="O108" s="74">
        <f t="shared" si="9"/>
        <v>0</v>
      </c>
      <c r="P108" s="122">
        <v>0</v>
      </c>
      <c r="Q108" s="48">
        <f t="shared" si="7"/>
        <v>0</v>
      </c>
    </row>
    <row r="109" spans="1:17" x14ac:dyDescent="0.2">
      <c r="A109" s="102" t="s">
        <v>151</v>
      </c>
      <c r="B109" s="23" t="s">
        <v>179</v>
      </c>
      <c r="C109" s="23" t="s">
        <v>164</v>
      </c>
      <c r="D109" s="24">
        <v>2015</v>
      </c>
      <c r="E109" s="25">
        <v>29768</v>
      </c>
      <c r="F109" s="24">
        <v>3200</v>
      </c>
      <c r="G109" s="26"/>
      <c r="H109" s="24">
        <v>10</v>
      </c>
      <c r="I109" s="151"/>
      <c r="K109" s="46"/>
      <c r="L109" s="79"/>
      <c r="M109" s="74">
        <f t="shared" si="8"/>
        <v>0</v>
      </c>
      <c r="N109" s="27"/>
      <c r="O109" s="74">
        <f t="shared" si="9"/>
        <v>0</v>
      </c>
      <c r="P109" s="122">
        <v>0</v>
      </c>
      <c r="Q109" s="48">
        <f t="shared" si="7"/>
        <v>0</v>
      </c>
    </row>
    <row r="110" spans="1:17" x14ac:dyDescent="0.2">
      <c r="A110" s="102" t="s">
        <v>151</v>
      </c>
      <c r="B110" s="23" t="s">
        <v>180</v>
      </c>
      <c r="C110" s="23" t="s">
        <v>173</v>
      </c>
      <c r="D110" s="24">
        <v>2015</v>
      </c>
      <c r="E110" s="25">
        <v>28532</v>
      </c>
      <c r="F110" s="24">
        <v>3500</v>
      </c>
      <c r="G110" s="26"/>
      <c r="H110" s="24">
        <v>6</v>
      </c>
      <c r="I110" s="151" t="s">
        <v>210</v>
      </c>
      <c r="K110" s="46"/>
      <c r="L110" s="79"/>
      <c r="M110" s="74">
        <f t="shared" si="8"/>
        <v>0</v>
      </c>
      <c r="N110" s="27"/>
      <c r="O110" s="74">
        <f t="shared" si="9"/>
        <v>0</v>
      </c>
      <c r="P110" s="122">
        <v>0</v>
      </c>
      <c r="Q110" s="48">
        <f t="shared" si="7"/>
        <v>0</v>
      </c>
    </row>
    <row r="111" spans="1:17" x14ac:dyDescent="0.2">
      <c r="A111" s="102" t="s">
        <v>151</v>
      </c>
      <c r="B111" s="23" t="s">
        <v>181</v>
      </c>
      <c r="C111" s="23" t="s">
        <v>173</v>
      </c>
      <c r="D111" s="24">
        <v>2015</v>
      </c>
      <c r="E111" s="25">
        <v>28532</v>
      </c>
      <c r="F111" s="24">
        <v>3500</v>
      </c>
      <c r="G111" s="26"/>
      <c r="H111" s="24">
        <v>42</v>
      </c>
      <c r="I111" s="151" t="s">
        <v>210</v>
      </c>
      <c r="K111" s="46"/>
      <c r="L111" s="79"/>
      <c r="M111" s="74">
        <f t="shared" si="8"/>
        <v>0</v>
      </c>
      <c r="N111" s="27"/>
      <c r="O111" s="74">
        <f t="shared" si="9"/>
        <v>0</v>
      </c>
      <c r="P111" s="122">
        <v>0</v>
      </c>
      <c r="Q111" s="48">
        <f t="shared" si="7"/>
        <v>0</v>
      </c>
    </row>
    <row r="112" spans="1:17" x14ac:dyDescent="0.2">
      <c r="A112" s="102" t="s">
        <v>151</v>
      </c>
      <c r="B112" s="23" t="s">
        <v>182</v>
      </c>
      <c r="C112" s="23" t="s">
        <v>173</v>
      </c>
      <c r="D112" s="24">
        <v>2015</v>
      </c>
      <c r="E112" s="25">
        <v>28532</v>
      </c>
      <c r="F112" s="24">
        <v>3500</v>
      </c>
      <c r="G112" s="26"/>
      <c r="H112" s="24">
        <v>18</v>
      </c>
      <c r="I112" s="151" t="s">
        <v>210</v>
      </c>
      <c r="K112" s="46"/>
      <c r="L112" s="79"/>
      <c r="M112" s="74">
        <f t="shared" si="8"/>
        <v>0</v>
      </c>
      <c r="N112" s="27"/>
      <c r="O112" s="74">
        <f t="shared" si="9"/>
        <v>0</v>
      </c>
      <c r="P112" s="122">
        <v>0</v>
      </c>
      <c r="Q112" s="48">
        <f t="shared" si="7"/>
        <v>0</v>
      </c>
    </row>
    <row r="113" spans="1:17" x14ac:dyDescent="0.2">
      <c r="A113" s="102" t="s">
        <v>151</v>
      </c>
      <c r="B113" s="23" t="s">
        <v>183</v>
      </c>
      <c r="C113" s="23" t="s">
        <v>164</v>
      </c>
      <c r="D113" s="24">
        <v>2015</v>
      </c>
      <c r="E113" s="25">
        <v>29768</v>
      </c>
      <c r="F113" s="24">
        <v>3200</v>
      </c>
      <c r="G113" s="26"/>
      <c r="H113" s="24">
        <v>4</v>
      </c>
      <c r="I113" s="151"/>
      <c r="K113" s="46"/>
      <c r="L113" s="79"/>
      <c r="M113" s="74">
        <f t="shared" si="8"/>
        <v>0</v>
      </c>
      <c r="N113" s="27"/>
      <c r="O113" s="74">
        <f t="shared" si="9"/>
        <v>0</v>
      </c>
      <c r="P113" s="122">
        <v>0</v>
      </c>
      <c r="Q113" s="48">
        <f t="shared" si="7"/>
        <v>0</v>
      </c>
    </row>
    <row r="114" spans="1:17" ht="13.5" thickBot="1" x14ac:dyDescent="0.25">
      <c r="A114" s="34" t="s">
        <v>151</v>
      </c>
      <c r="B114" s="34" t="s">
        <v>184</v>
      </c>
      <c r="C114" s="34" t="s">
        <v>173</v>
      </c>
      <c r="D114" s="34">
        <v>2014</v>
      </c>
      <c r="E114" s="32">
        <v>25540</v>
      </c>
      <c r="F114" s="34">
        <v>3100</v>
      </c>
      <c r="G114" s="34"/>
      <c r="H114" s="33">
        <v>1</v>
      </c>
      <c r="I114" s="159"/>
      <c r="K114" s="47"/>
      <c r="L114" s="80"/>
      <c r="M114" s="166">
        <f t="shared" si="8"/>
        <v>0</v>
      </c>
      <c r="N114" s="35"/>
      <c r="O114" s="166">
        <f t="shared" si="9"/>
        <v>0</v>
      </c>
      <c r="P114" s="170">
        <v>0</v>
      </c>
      <c r="Q114" s="171">
        <f t="shared" si="7"/>
        <v>0</v>
      </c>
    </row>
    <row r="115" spans="1:17" ht="13.5" thickBot="1" x14ac:dyDescent="0.25">
      <c r="A115" s="156"/>
      <c r="B115" s="157"/>
      <c r="C115" s="156"/>
      <c r="D115" s="153"/>
      <c r="E115" s="158"/>
      <c r="F115" s="115"/>
      <c r="G115" s="115"/>
      <c r="I115" s="119"/>
      <c r="K115" s="56"/>
      <c r="L115" s="55"/>
      <c r="M115" s="57"/>
      <c r="N115" s="53" t="s">
        <v>18</v>
      </c>
      <c r="O115" s="54"/>
      <c r="P115" s="54"/>
      <c r="Q115" s="58">
        <f>SUM(Q65:Q114)</f>
        <v>0</v>
      </c>
    </row>
    <row r="116" spans="1:17" ht="39" thickBot="1" x14ac:dyDescent="0.3">
      <c r="A116" s="141" t="s">
        <v>1</v>
      </c>
      <c r="B116" s="142"/>
      <c r="C116" s="142"/>
      <c r="D116" s="143"/>
      <c r="E116" s="100" t="s">
        <v>5</v>
      </c>
      <c r="F116" s="101" t="s">
        <v>3</v>
      </c>
      <c r="G116" s="101" t="s">
        <v>4</v>
      </c>
      <c r="H116" s="87" t="s">
        <v>217</v>
      </c>
      <c r="I116" s="150" t="s">
        <v>209</v>
      </c>
      <c r="K116" s="16" t="s">
        <v>14</v>
      </c>
      <c r="L116" s="16" t="s">
        <v>12</v>
      </c>
      <c r="M116" s="16" t="s">
        <v>10</v>
      </c>
      <c r="N116" s="16" t="s">
        <v>13</v>
      </c>
      <c r="O116" s="16" t="s">
        <v>11</v>
      </c>
      <c r="P116" s="110"/>
      <c r="Q116" s="42" t="s">
        <v>15</v>
      </c>
    </row>
    <row r="117" spans="1:17" x14ac:dyDescent="0.2">
      <c r="A117" s="17" t="s">
        <v>27</v>
      </c>
      <c r="B117" s="18" t="s">
        <v>185</v>
      </c>
      <c r="C117" s="18" t="s">
        <v>186</v>
      </c>
      <c r="D117" s="19">
        <v>2024</v>
      </c>
      <c r="E117" s="20">
        <v>160000</v>
      </c>
      <c r="F117" s="19">
        <v>3940</v>
      </c>
      <c r="G117" s="21"/>
      <c r="H117" s="24">
        <v>1</v>
      </c>
      <c r="I117" s="151"/>
      <c r="K117" s="62"/>
      <c r="L117" s="78"/>
      <c r="M117" s="20">
        <f>E117*L117</f>
        <v>0</v>
      </c>
      <c r="N117" s="78"/>
      <c r="O117" s="20">
        <f>E117*N117</f>
        <v>0</v>
      </c>
      <c r="P117" s="172"/>
      <c r="Q117" s="169">
        <f>SUM(K117+M117+O117)</f>
        <v>0</v>
      </c>
    </row>
    <row r="118" spans="1:17" x14ac:dyDescent="0.2">
      <c r="A118" s="22" t="s">
        <v>187</v>
      </c>
      <c r="B118" s="23" t="s">
        <v>188</v>
      </c>
      <c r="C118" s="23" t="s">
        <v>189</v>
      </c>
      <c r="D118" s="24">
        <v>2024</v>
      </c>
      <c r="E118" s="25">
        <v>680000</v>
      </c>
      <c r="F118" s="24">
        <v>28000</v>
      </c>
      <c r="G118" s="26"/>
      <c r="H118" s="24">
        <v>3</v>
      </c>
      <c r="I118" s="151"/>
      <c r="K118" s="63"/>
      <c r="L118" s="73"/>
      <c r="M118" s="25">
        <f>E118*L118</f>
        <v>0</v>
      </c>
      <c r="N118" s="73"/>
      <c r="O118" s="25">
        <f>E118*N118</f>
        <v>0</v>
      </c>
      <c r="P118" s="111"/>
      <c r="Q118" s="48">
        <f t="shared" ref="Q118:Q120" si="10">SUM(K118+M118+O118)</f>
        <v>0</v>
      </c>
    </row>
    <row r="119" spans="1:17" x14ac:dyDescent="0.2">
      <c r="A119" s="22" t="s">
        <v>190</v>
      </c>
      <c r="B119" s="23" t="s">
        <v>191</v>
      </c>
      <c r="C119" s="23" t="s">
        <v>192</v>
      </c>
      <c r="D119" s="24">
        <v>2015</v>
      </c>
      <c r="E119" s="25">
        <v>249489</v>
      </c>
      <c r="F119" s="24">
        <v>19000</v>
      </c>
      <c r="G119" s="26"/>
      <c r="H119" s="24">
        <v>10</v>
      </c>
      <c r="I119" s="151" t="s">
        <v>210</v>
      </c>
      <c r="K119" s="63"/>
      <c r="L119" s="73"/>
      <c r="M119" s="25">
        <f>E119*L119</f>
        <v>0</v>
      </c>
      <c r="N119" s="73"/>
      <c r="O119" s="25">
        <f>E119*N119</f>
        <v>0</v>
      </c>
      <c r="P119" s="111"/>
      <c r="Q119" s="48">
        <f t="shared" si="10"/>
        <v>0</v>
      </c>
    </row>
    <row r="120" spans="1:17" ht="13.5" thickBot="1" x14ac:dyDescent="0.25">
      <c r="A120" s="38" t="s">
        <v>193</v>
      </c>
      <c r="B120" s="39" t="s">
        <v>194</v>
      </c>
      <c r="C120" s="39">
        <v>5</v>
      </c>
      <c r="D120" s="33">
        <v>2016</v>
      </c>
      <c r="E120" s="32">
        <v>248220</v>
      </c>
      <c r="F120" s="33">
        <v>11150</v>
      </c>
      <c r="G120" s="34"/>
      <c r="H120" s="33">
        <v>8</v>
      </c>
      <c r="I120" s="159"/>
      <c r="K120" s="64"/>
      <c r="L120" s="81"/>
      <c r="M120" s="32">
        <f>E120*L120</f>
        <v>0</v>
      </c>
      <c r="N120" s="81"/>
      <c r="O120" s="32">
        <f>E120*N120</f>
        <v>0</v>
      </c>
      <c r="P120" s="173"/>
      <c r="Q120" s="171">
        <f t="shared" si="10"/>
        <v>0</v>
      </c>
    </row>
    <row r="121" spans="1:17" ht="13.5" thickBot="1" x14ac:dyDescent="0.25">
      <c r="A121" s="43"/>
      <c r="B121" s="44"/>
      <c r="C121" s="44"/>
      <c r="D121" s="12"/>
      <c r="E121" s="11">
        <f>SUM(E117:E120)</f>
        <v>1337709</v>
      </c>
      <c r="F121" s="12"/>
      <c r="G121" s="13"/>
      <c r="I121" s="119"/>
      <c r="K121" s="56"/>
      <c r="L121" s="55"/>
      <c r="M121" s="55"/>
      <c r="N121" s="53" t="s">
        <v>19</v>
      </c>
      <c r="O121" s="54"/>
      <c r="P121" s="54"/>
      <c r="Q121" s="58">
        <f>SUM(Q117:Q120)</f>
        <v>0</v>
      </c>
    </row>
    <row r="122" spans="1:17" ht="39" thickBot="1" x14ac:dyDescent="0.3">
      <c r="A122" s="138" t="s">
        <v>195</v>
      </c>
      <c r="B122" s="139"/>
      <c r="C122" s="139"/>
      <c r="D122" s="140"/>
      <c r="E122" s="14" t="s">
        <v>5</v>
      </c>
      <c r="F122" s="15" t="s">
        <v>3</v>
      </c>
      <c r="G122" s="15" t="s">
        <v>4</v>
      </c>
      <c r="H122" s="152" t="s">
        <v>217</v>
      </c>
      <c r="I122" s="150" t="s">
        <v>209</v>
      </c>
      <c r="K122" s="16" t="s">
        <v>14</v>
      </c>
      <c r="L122" s="16" t="s">
        <v>12</v>
      </c>
      <c r="M122" s="16" t="s">
        <v>10</v>
      </c>
      <c r="N122" s="16" t="s">
        <v>13</v>
      </c>
      <c r="O122" s="16" t="s">
        <v>11</v>
      </c>
      <c r="P122" s="110"/>
      <c r="Q122" s="42" t="s">
        <v>15</v>
      </c>
    </row>
    <row r="123" spans="1:17" x14ac:dyDescent="0.2">
      <c r="A123" s="40" t="s">
        <v>196</v>
      </c>
      <c r="B123" s="41" t="s">
        <v>197</v>
      </c>
      <c r="C123" s="41" t="s">
        <v>198</v>
      </c>
      <c r="D123" s="19">
        <v>2018</v>
      </c>
      <c r="E123" s="20">
        <v>4500</v>
      </c>
      <c r="F123" s="21"/>
      <c r="G123" s="21"/>
      <c r="H123" s="26"/>
      <c r="I123" s="148"/>
      <c r="K123" s="62"/>
      <c r="L123" s="78"/>
      <c r="M123" s="20">
        <f t="shared" ref="M123:M125" si="11">E123*L123</f>
        <v>0</v>
      </c>
      <c r="N123" s="78"/>
      <c r="O123" s="20">
        <f t="shared" ref="O123:O125" si="12">E123*N123</f>
        <v>0</v>
      </c>
      <c r="P123" s="112"/>
      <c r="Q123" s="103">
        <f>SUM(K123+M123+O123)</f>
        <v>0</v>
      </c>
    </row>
    <row r="124" spans="1:17" x14ac:dyDescent="0.2">
      <c r="A124" s="28"/>
      <c r="B124" s="29"/>
      <c r="C124" s="29"/>
      <c r="D124" s="24"/>
      <c r="E124" s="25"/>
      <c r="F124" s="26"/>
      <c r="G124" s="26"/>
      <c r="H124" s="26"/>
      <c r="I124" s="148"/>
      <c r="K124" s="63"/>
      <c r="L124" s="73"/>
      <c r="M124" s="25">
        <f t="shared" si="11"/>
        <v>0</v>
      </c>
      <c r="N124" s="73"/>
      <c r="O124" s="25">
        <f t="shared" si="12"/>
        <v>0</v>
      </c>
      <c r="P124" s="113"/>
      <c r="Q124" s="103">
        <f t="shared" ref="Q124:Q125" si="13">SUM(K124+M124+O124)</f>
        <v>0</v>
      </c>
    </row>
    <row r="125" spans="1:17" ht="13.5" thickBot="1" x14ac:dyDescent="0.25">
      <c r="A125" s="36"/>
      <c r="B125" s="37"/>
      <c r="C125" s="37"/>
      <c r="D125" s="33"/>
      <c r="E125" s="32"/>
      <c r="F125" s="34"/>
      <c r="G125" s="34"/>
      <c r="H125" s="34"/>
      <c r="I125" s="155"/>
      <c r="K125" s="65"/>
      <c r="L125" s="76"/>
      <c r="M125" s="82">
        <f t="shared" si="11"/>
        <v>0</v>
      </c>
      <c r="N125" s="76"/>
      <c r="O125" s="82">
        <f t="shared" si="12"/>
        <v>0</v>
      </c>
      <c r="P125" s="114"/>
      <c r="Q125" s="103">
        <f t="shared" si="13"/>
        <v>0</v>
      </c>
    </row>
    <row r="126" spans="1:17" ht="13.5" thickBot="1" x14ac:dyDescent="0.25">
      <c r="E126" s="2">
        <f>SUM(E123+E121+E115)</f>
        <v>1342209</v>
      </c>
      <c r="K126" s="66"/>
      <c r="L126" s="67"/>
      <c r="M126" s="68"/>
      <c r="N126" s="69" t="s">
        <v>20</v>
      </c>
      <c r="O126" s="70"/>
      <c r="P126" s="70"/>
      <c r="Q126" s="49">
        <f>SUM(Q123:Q125)</f>
        <v>0</v>
      </c>
    </row>
    <row r="127" spans="1:17" ht="30" customHeight="1" thickBot="1" x14ac:dyDescent="0.3">
      <c r="A127" s="4"/>
      <c r="N127" s="144" t="s">
        <v>16</v>
      </c>
      <c r="O127" s="145"/>
      <c r="P127" s="104"/>
      <c r="Q127" s="45">
        <f>SUM(Q63+Q115+Q121+Q126)</f>
        <v>0</v>
      </c>
    </row>
    <row r="128" spans="1:17" x14ac:dyDescent="0.2">
      <c r="A128" s="1"/>
    </row>
    <row r="129" spans="1:6" x14ac:dyDescent="0.2">
      <c r="A129" t="s">
        <v>212</v>
      </c>
    </row>
    <row r="130" spans="1:6" x14ac:dyDescent="0.2">
      <c r="A130" t="s">
        <v>213</v>
      </c>
    </row>
    <row r="131" spans="1:6" x14ac:dyDescent="0.2">
      <c r="A131" t="s">
        <v>214</v>
      </c>
    </row>
    <row r="132" spans="1:6" x14ac:dyDescent="0.2">
      <c r="A132" t="s">
        <v>215</v>
      </c>
    </row>
    <row r="133" spans="1:6" x14ac:dyDescent="0.2">
      <c r="A133" t="s">
        <v>216</v>
      </c>
    </row>
    <row r="135" spans="1:6" x14ac:dyDescent="0.2">
      <c r="A135" t="s">
        <v>199</v>
      </c>
    </row>
    <row r="138" spans="1:6" ht="13.5" thickBot="1" x14ac:dyDescent="0.25"/>
    <row r="139" spans="1:6" ht="13.5" thickBot="1" x14ac:dyDescent="0.25">
      <c r="B139" s="85" t="s">
        <v>21</v>
      </c>
      <c r="C139" s="123"/>
      <c r="D139" s="124"/>
      <c r="E139"/>
      <c r="F139" s="2"/>
    </row>
    <row r="140" spans="1:6" ht="13.5" thickBot="1" x14ac:dyDescent="0.25">
      <c r="B140" s="84" t="s">
        <v>22</v>
      </c>
      <c r="C140" s="125"/>
      <c r="D140" s="126"/>
    </row>
    <row r="141" spans="1:6" ht="13.5" thickBot="1" x14ac:dyDescent="0.25">
      <c r="B141" s="84" t="s">
        <v>23</v>
      </c>
      <c r="C141" s="125"/>
      <c r="D141" s="126"/>
    </row>
    <row r="142" spans="1:6" ht="26.25" thickBot="1" x14ac:dyDescent="0.25">
      <c r="B142" s="84" t="s">
        <v>24</v>
      </c>
      <c r="C142" s="127"/>
      <c r="D142" s="128"/>
    </row>
    <row r="143" spans="1:6" x14ac:dyDescent="0.2">
      <c r="B143" s="83" t="s">
        <v>25</v>
      </c>
      <c r="C143" s="129"/>
      <c r="D143" s="130"/>
    </row>
    <row r="144" spans="1:6" x14ac:dyDescent="0.2">
      <c r="B144" s="83"/>
      <c r="C144" s="131"/>
      <c r="D144" s="132"/>
    </row>
    <row r="145" spans="2:4" ht="13.5" thickBot="1" x14ac:dyDescent="0.25">
      <c r="B145" s="84"/>
      <c r="C145" s="133"/>
      <c r="D145" s="134"/>
    </row>
  </sheetData>
  <autoFilter ref="B1:B145" xr:uid="{2929A41E-B9E1-4697-8227-45B708B91882}"/>
  <mergeCells count="10">
    <mergeCell ref="A2:D2"/>
    <mergeCell ref="A64:D64"/>
    <mergeCell ref="A116:D116"/>
    <mergeCell ref="A122:D122"/>
    <mergeCell ref="N127:O127"/>
    <mergeCell ref="C139:D139"/>
    <mergeCell ref="C140:D140"/>
    <mergeCell ref="C141:D141"/>
    <mergeCell ref="C142:D142"/>
    <mergeCell ref="C143:D14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d3298f-eea3-4a59-a087-c68b8a805914" xsi:nil="true"/>
    <lcf76f155ced4ddcb4097134ff3c332f xmlns="575edc27-6784-43e0-b4ea-e0f131ccaa4c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6BD36B6-4054-4782-B5E4-38D224D74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5edc27-6784-43e0-b4ea-e0f131ccaa4c"/>
    <ds:schemaRef ds:uri="bbd3298f-eea3-4a59-a087-c68b8a8059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E61FD2-BFDB-4B5A-A203-D493319E48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C5240B-156B-4CC0-BF1E-9B17B7358510}">
  <ds:schemaRefs>
    <ds:schemaRef ds:uri="http://schemas.microsoft.com/office/2006/documentManagement/types"/>
    <ds:schemaRef ds:uri="0adf58a5-3bd8-4c19-8c4e-bdde56c3915a"/>
    <ds:schemaRef ds:uri="http://schemas.openxmlformats.org/package/2006/metadata/core-properties"/>
    <ds:schemaRef ds:uri="http://purl.org/dc/elements/1.1/"/>
    <ds:schemaRef ds:uri="3eacc8b1-e81f-4246-b2de-c46cc46a2206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bbd3298f-eea3-4a59-a087-c68b8a805914"/>
    <ds:schemaRef ds:uri="575edc27-6784-43e0-b4ea-e0f131ccaa4c"/>
  </ds:schemaRefs>
</ds:datastoreItem>
</file>

<file path=customXml/itemProps4.xml><?xml version="1.0" encoding="utf-8"?>
<ds:datastoreItem xmlns:ds="http://schemas.openxmlformats.org/officeDocument/2006/customXml" ds:itemID="{77C8F7F9-7CAB-4551-8783-60877FD095B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1.0 Provincie Groning</vt:lpstr>
    </vt:vector>
  </TitlesOfParts>
  <Manager/>
  <Company>Gemeente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Shenarda Mari</dc:creator>
  <cp:keywords/>
  <dc:description/>
  <cp:lastModifiedBy>Judith Huisman</cp:lastModifiedBy>
  <cp:revision/>
  <dcterms:created xsi:type="dcterms:W3CDTF">2020-06-25T11:44:49Z</dcterms:created>
  <dcterms:modified xsi:type="dcterms:W3CDTF">2025-10-21T07:02:58Z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Shenarda Mari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Shenarda Mari</vt:lpwstr>
  </property>
  <property fmtid="{D5CDD505-2E9C-101B-9397-08002B2CF9AE}" pid="5" name="ContentTypeId">
    <vt:lpwstr>0x010100FDFCB223231F7445BC7B7508522F4EA3</vt:lpwstr>
  </property>
  <property fmtid="{D5CDD505-2E9C-101B-9397-08002B2CF9AE}" pid="6" name="MediaServiceImageTags">
    <vt:lpwstr/>
  </property>
</Properties>
</file>