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5/Groningen, Provincie Wagenpark/Ter Publicatie/"/>
    </mc:Choice>
  </mc:AlternateContent>
  <xr:revisionPtr revIDLastSave="32" documentId="14_{E589CFF7-A574-47E0-AFCB-08C7158A75DC}" xr6:coauthVersionLast="47" xr6:coauthVersionMax="47" xr10:uidLastSave="{03B7E5C6-B446-46E1-A049-2BA26792B416}"/>
  <bookViews>
    <workbookView xWindow="2460" yWindow="390" windowWidth="21600" windowHeight="11235" xr2:uid="{AAE43F0A-0F5F-4E4A-8A97-FEE82ABCB239}"/>
  </bookViews>
  <sheets>
    <sheet name="Prijsblad 1.0 Provincie Gronin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4" i="3" l="1"/>
  <c r="N124" i="3"/>
  <c r="N125" i="3"/>
  <c r="N123" i="3"/>
  <c r="N118" i="3"/>
  <c r="N119" i="3"/>
  <c r="N120" i="3"/>
  <c r="N117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66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3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M73" i="3"/>
  <c r="K73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77" i="3"/>
  <c r="M77" i="3"/>
  <c r="K76" i="3"/>
  <c r="M76" i="3"/>
  <c r="K75" i="3"/>
  <c r="M75" i="3"/>
  <c r="M123" i="3"/>
  <c r="M125" i="3"/>
  <c r="M124" i="3"/>
  <c r="K125" i="3"/>
  <c r="K124" i="3"/>
  <c r="K123" i="3"/>
  <c r="M120" i="3"/>
  <c r="M119" i="3"/>
  <c r="M118" i="3"/>
  <c r="M117" i="3"/>
  <c r="K120" i="3"/>
  <c r="K119" i="3"/>
  <c r="K118" i="3"/>
  <c r="K117" i="3"/>
  <c r="M67" i="3"/>
  <c r="M68" i="3"/>
  <c r="M69" i="3"/>
  <c r="M70" i="3"/>
  <c r="M71" i="3"/>
  <c r="M72" i="3"/>
  <c r="M74" i="3"/>
  <c r="K67" i="3"/>
  <c r="K68" i="3"/>
  <c r="K69" i="3"/>
  <c r="K70" i="3"/>
  <c r="K71" i="3"/>
  <c r="K72" i="3"/>
  <c r="K74" i="3"/>
  <c r="M66" i="3"/>
  <c r="K66" i="3"/>
  <c r="M63" i="3"/>
  <c r="M6" i="3"/>
  <c r="M5" i="3"/>
  <c r="M4" i="3"/>
  <c r="K4" i="3"/>
  <c r="K5" i="3"/>
  <c r="K6" i="3"/>
  <c r="K63" i="3"/>
  <c r="M3" i="3"/>
  <c r="K3" i="3"/>
  <c r="N115" i="3" l="1"/>
  <c r="N121" i="3" l="1"/>
  <c r="N126" i="3"/>
  <c r="N127" i="3" l="1"/>
</calcChain>
</file>

<file path=xl/sharedStrings.xml><?xml version="1.0" encoding="utf-8"?>
<sst xmlns="http://schemas.openxmlformats.org/spreadsheetml/2006/main" count="399" uniqueCount="208">
  <si>
    <t>1. Personen</t>
  </si>
  <si>
    <t>3. Vracht</t>
  </si>
  <si>
    <t>2. Bestel</t>
  </si>
  <si>
    <t>Gewicht massa ledig voertuig</t>
  </si>
  <si>
    <t>Laadvermogen</t>
  </si>
  <si>
    <t>Cataloguswaarde</t>
  </si>
  <si>
    <t>Categorie</t>
  </si>
  <si>
    <t>kenteken</t>
  </si>
  <si>
    <t>type</t>
  </si>
  <si>
    <t>bouwjaar</t>
  </si>
  <si>
    <t>Premie in € beperkt casco</t>
  </si>
  <si>
    <t xml:space="preserve">Premie in € volledig casco </t>
  </si>
  <si>
    <t>Premie in % beperkt casco</t>
  </si>
  <si>
    <t>Premie in % volledig casco</t>
  </si>
  <si>
    <t>Vaste premie WA</t>
  </si>
  <si>
    <t>Totaalprijs per categorie</t>
  </si>
  <si>
    <t>Totaalprijs voor gunning</t>
  </si>
  <si>
    <t>Totaalprijs categorie 1</t>
  </si>
  <si>
    <t>Totaalprijs categorie 2</t>
  </si>
  <si>
    <t>Totaalprijs categorie 3</t>
  </si>
  <si>
    <t>Totaalprijs categorie 4</t>
  </si>
  <si>
    <t xml:space="preserve">Vaste premie WA in € </t>
  </si>
  <si>
    <t xml:space="preserve">Naam: </t>
  </si>
  <si>
    <t xml:space="preserve">Functie: </t>
  </si>
  <si>
    <t xml:space="preserve">Naam bedrijf: </t>
  </si>
  <si>
    <t>Plaats en datum:</t>
  </si>
  <si>
    <t>Handtekening:</t>
  </si>
  <si>
    <t>HGV-93-T</t>
  </si>
  <si>
    <t>Renault</t>
  </si>
  <si>
    <t>MEGANE E-TECH</t>
  </si>
  <si>
    <t>HGV-92-T</t>
  </si>
  <si>
    <t>Volkswagen</t>
  </si>
  <si>
    <t>HKN-56-J</t>
  </si>
  <si>
    <t>ID.3</t>
  </si>
  <si>
    <t>HLD-64-S</t>
  </si>
  <si>
    <t>HLD-65-S</t>
  </si>
  <si>
    <t>Skoda</t>
  </si>
  <si>
    <t>HRN-74-Z</t>
  </si>
  <si>
    <t>Elroq</t>
  </si>
  <si>
    <t>Nissan</t>
  </si>
  <si>
    <t>HTB-15-R</t>
  </si>
  <si>
    <t>Ariya</t>
  </si>
  <si>
    <t>GTF-57-F</t>
  </si>
  <si>
    <t>GZP-73-R</t>
  </si>
  <si>
    <t>HHZ-79-G</t>
  </si>
  <si>
    <t>HJS-82-V</t>
  </si>
  <si>
    <t>HJS-81-V</t>
  </si>
  <si>
    <t>GFT-18-F</t>
  </si>
  <si>
    <t>ID.4</t>
  </si>
  <si>
    <t>GTH-80-L</t>
  </si>
  <si>
    <t>Toyota</t>
  </si>
  <si>
    <t>GVJ-44-F</t>
  </si>
  <si>
    <t>BZ4x</t>
  </si>
  <si>
    <t>Navya</t>
  </si>
  <si>
    <t>Arma</t>
  </si>
  <si>
    <t>MG</t>
  </si>
  <si>
    <t>S-577-ZL</t>
  </si>
  <si>
    <t>S-849-LJ</t>
  </si>
  <si>
    <t>Peugeot</t>
  </si>
  <si>
    <t>T-091-XG</t>
  </si>
  <si>
    <t>E-208</t>
  </si>
  <si>
    <t>E-209</t>
  </si>
  <si>
    <t>T-092-XG</t>
  </si>
  <si>
    <t>X-741-PN</t>
  </si>
  <si>
    <t>ariya</t>
  </si>
  <si>
    <t>Audi</t>
  </si>
  <si>
    <t>P-605-FL</t>
  </si>
  <si>
    <t>E-tron</t>
  </si>
  <si>
    <t>S-030-KR</t>
  </si>
  <si>
    <t>X-710-DP</t>
  </si>
  <si>
    <t>X-711-DP</t>
  </si>
  <si>
    <t>X-712-DP</t>
  </si>
  <si>
    <t>X-713-DP</t>
  </si>
  <si>
    <t>Hyundai</t>
  </si>
  <si>
    <t>S-876-LK</t>
  </si>
  <si>
    <t>Ioniq5</t>
  </si>
  <si>
    <t>T-787-TD</t>
  </si>
  <si>
    <t>X-707-DP</t>
  </si>
  <si>
    <t>X-708-DP</t>
  </si>
  <si>
    <t>X-709-DP</t>
  </si>
  <si>
    <t>P-293-PN</t>
  </si>
  <si>
    <t>Kona</t>
  </si>
  <si>
    <t>J-317-KL</t>
  </si>
  <si>
    <t>H-317-XT</t>
  </si>
  <si>
    <t>Zoe</t>
  </si>
  <si>
    <t>K-006-FN</t>
  </si>
  <si>
    <t>K-024-FN</t>
  </si>
  <si>
    <t>J-141-RB</t>
  </si>
  <si>
    <t>Volvo</t>
  </si>
  <si>
    <t>ZF-111-S</t>
  </si>
  <si>
    <t>S90L</t>
  </si>
  <si>
    <t>ZF-114-S</t>
  </si>
  <si>
    <t>J-906-FV</t>
  </si>
  <si>
    <t>ZS</t>
  </si>
  <si>
    <t>J-908-FV</t>
  </si>
  <si>
    <t>J-913-FV</t>
  </si>
  <si>
    <t>J-914-FV</t>
  </si>
  <si>
    <t>XB-552-J</t>
  </si>
  <si>
    <t>ZF-116-S</t>
  </si>
  <si>
    <t>Dacia</t>
  </si>
  <si>
    <t>G-352-PN</t>
  </si>
  <si>
    <t>Duster</t>
  </si>
  <si>
    <t>G-353-PN</t>
  </si>
  <si>
    <t>G-963-RH</t>
  </si>
  <si>
    <t>G-462-LD</t>
  </si>
  <si>
    <t>SR-340-F</t>
  </si>
  <si>
    <t>ST-657-L</t>
  </si>
  <si>
    <t>Polo</t>
  </si>
  <si>
    <t>NB-087-T</t>
  </si>
  <si>
    <t>NB-090-T</t>
  </si>
  <si>
    <t>PG-688-D</t>
  </si>
  <si>
    <t>Sandero</t>
  </si>
  <si>
    <t>Seat</t>
  </si>
  <si>
    <t>KP-320-P</t>
  </si>
  <si>
    <t>Leon</t>
  </si>
  <si>
    <t>leon</t>
  </si>
  <si>
    <t>HL-073-P</t>
  </si>
  <si>
    <t>JD-606-V</t>
  </si>
  <si>
    <t>JZ-574-F</t>
  </si>
  <si>
    <t>JX-177-D</t>
  </si>
  <si>
    <t>Auris</t>
  </si>
  <si>
    <t>9-TGG-15</t>
  </si>
  <si>
    <t>V-60-LKV</t>
  </si>
  <si>
    <t>Crafter</t>
  </si>
  <si>
    <t>V-77-LDG</t>
  </si>
  <si>
    <t>Kangoo</t>
  </si>
  <si>
    <t>V-21-LPK</t>
  </si>
  <si>
    <t>V-14-LVJ</t>
  </si>
  <si>
    <t>Master</t>
  </si>
  <si>
    <t>V-16-LVJ</t>
  </si>
  <si>
    <t>V-19-LVJ</t>
  </si>
  <si>
    <t>V-13-LVJ</t>
  </si>
  <si>
    <t>V-17-LVJ</t>
  </si>
  <si>
    <t>V-18-LVJ</t>
  </si>
  <si>
    <t>V-21-LKr</t>
  </si>
  <si>
    <t>V-22-LKR</t>
  </si>
  <si>
    <t>V-58-DLV</t>
  </si>
  <si>
    <t>E-Expert</t>
  </si>
  <si>
    <t>V-59-DLV</t>
  </si>
  <si>
    <t>VZX-46-L</t>
  </si>
  <si>
    <t>ID.Buzz</t>
  </si>
  <si>
    <t>V-66-FNX</t>
  </si>
  <si>
    <t>VZK-08-H</t>
  </si>
  <si>
    <t>e-partner</t>
  </si>
  <si>
    <t>Citroen</t>
  </si>
  <si>
    <t>VPF-03-R</t>
  </si>
  <si>
    <t>E-Jumpy</t>
  </si>
  <si>
    <t>VT-769-R</t>
  </si>
  <si>
    <t>Amarok</t>
  </si>
  <si>
    <t>VT-653-X</t>
  </si>
  <si>
    <t>VT-651-X</t>
  </si>
  <si>
    <t>VX-371-P</t>
  </si>
  <si>
    <t>Fiat</t>
  </si>
  <si>
    <t>VRT-82-V</t>
  </si>
  <si>
    <t>E-Scudo</t>
  </si>
  <si>
    <t>Ford</t>
  </si>
  <si>
    <t>9-VZD-96</t>
  </si>
  <si>
    <t>Transit</t>
  </si>
  <si>
    <t>VDD-13-T</t>
  </si>
  <si>
    <t>VDL-37-V</t>
  </si>
  <si>
    <t>Ducato</t>
  </si>
  <si>
    <t>VDL-36-V</t>
  </si>
  <si>
    <t>VDN-95-F</t>
  </si>
  <si>
    <t>Caddy</t>
  </si>
  <si>
    <t>V-650-DF</t>
  </si>
  <si>
    <t>Expert</t>
  </si>
  <si>
    <t>V-347-KF</t>
  </si>
  <si>
    <t>V-159-BF</t>
  </si>
  <si>
    <t>Ranger</t>
  </si>
  <si>
    <t>V-160-BF</t>
  </si>
  <si>
    <t>V-161-BF</t>
  </si>
  <si>
    <t>VS-386-K</t>
  </si>
  <si>
    <t>VS-046-V</t>
  </si>
  <si>
    <t>VZ-166-Z</t>
  </si>
  <si>
    <t>V-677-D</t>
  </si>
  <si>
    <t>VF-314-F</t>
  </si>
  <si>
    <t>VR-538-G</t>
  </si>
  <si>
    <t>Transit Custom</t>
  </si>
  <si>
    <t>VG-901-L</t>
  </si>
  <si>
    <t>VJ-956-Z</t>
  </si>
  <si>
    <t>VJ-954-Z</t>
  </si>
  <si>
    <t>VK-715-K</t>
  </si>
  <si>
    <t>VL-192-B</t>
  </si>
  <si>
    <t>VP-697-J</t>
  </si>
  <si>
    <t>VR-540-G</t>
  </si>
  <si>
    <t>VR-539-G</t>
  </si>
  <si>
    <t>VR-537-G</t>
  </si>
  <si>
    <t>VR-603-P</t>
  </si>
  <si>
    <t>VH-949-T</t>
  </si>
  <si>
    <t>93-BXT-8</t>
  </si>
  <si>
    <t>Master H2-Tech</t>
  </si>
  <si>
    <t>CT Holthausen</t>
  </si>
  <si>
    <t>82-BXV-7</t>
  </si>
  <si>
    <t>Holthausen CT C</t>
  </si>
  <si>
    <t>Daf</t>
  </si>
  <si>
    <t>68-BGD-2</t>
  </si>
  <si>
    <t>LF250 FA</t>
  </si>
  <si>
    <t>Ravo</t>
  </si>
  <si>
    <t>35-BHT-6</t>
  </si>
  <si>
    <t>4. Bromfiets</t>
  </si>
  <si>
    <t>Stromer</t>
  </si>
  <si>
    <t>DRF-80-L</t>
  </si>
  <si>
    <t>ST2</t>
  </si>
  <si>
    <t xml:space="preserve">U dient de blauwe kolommen I, J, L  in te vullen. De witte kolommen zijn gevuld met formules die de percentages omrekenen naar €. </t>
  </si>
  <si>
    <t xml:space="preserve">In kolom N tellen de bedragen uit  de kolommen "I", "K",  "M"bij elkaar op. </t>
  </si>
  <si>
    <t>In cellen "N64", "N115", N121", "N126" tellen de bedragen per categorie bij elkaar op</t>
  </si>
  <si>
    <t xml:space="preserve">In cel "N127" tellen de totalen uit "N64, "N115", "N121", "N126" bij elkaar op tot de totaalprijs voor gunning. </t>
  </si>
  <si>
    <t xml:space="preserve">De genoemde cellen zijn gevuld met  formules, u bent zelf verantwoordelijk voor de juiste doorrekening en controle van de optelling van de totaalprijs.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</si>
</sst>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sz val="10"/>
      <color rgb="FF000000"/>
      <name val="Museo Sans 300"/>
    </font>
    <font>
      <sz val="9.5"/>
      <color rgb="FF000000"/>
      <name val="Arial"/>
    </font>
    <font>
      <sz val="8"/>
      <name val="Arial"/>
      <family val="2"/>
    </font>
    <font>
      <sz val="9.5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" fillId="26" borderId="1" applyNumberFormat="0" applyFont="0" applyAlignment="0" applyProtection="0"/>
    <xf numFmtId="0" fontId="1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44" fontId="0" fillId="0" borderId="0" xfId="0" applyNumberFormat="1"/>
    <xf numFmtId="0" fontId="7" fillId="0" borderId="0" xfId="26" applyFont="1" applyAlignment="1">
      <alignment horizontal="left"/>
    </xf>
    <xf numFmtId="0" fontId="8" fillId="0" borderId="0" xfId="0" applyFont="1"/>
    <xf numFmtId="0" fontId="0" fillId="0" borderId="0" xfId="0" applyAlignment="1">
      <alignment vertical="top"/>
    </xf>
    <xf numFmtId="0" fontId="9" fillId="0" borderId="0" xfId="0" applyFont="1"/>
    <xf numFmtId="44" fontId="9" fillId="0" borderId="0" xfId="0" applyNumberFormat="1" applyFont="1"/>
    <xf numFmtId="0" fontId="0" fillId="0" borderId="3" xfId="0" applyBorder="1"/>
    <xf numFmtId="0" fontId="8" fillId="0" borderId="4" xfId="0" applyFont="1" applyBorder="1" applyAlignment="1">
      <alignment horizontal="left"/>
    </xf>
    <xf numFmtId="0" fontId="8" fillId="0" borderId="4" xfId="0" applyFont="1" applyBorder="1"/>
    <xf numFmtId="44" fontId="0" fillId="0" borderId="4" xfId="0" applyNumberFormat="1" applyBorder="1"/>
    <xf numFmtId="0" fontId="1" fillId="0" borderId="4" xfId="0" applyFont="1" applyBorder="1"/>
    <xf numFmtId="0" fontId="0" fillId="0" borderId="4" xfId="0" applyBorder="1"/>
    <xf numFmtId="44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27" borderId="2" xfId="0" applyFont="1" applyFill="1" applyBorder="1" applyAlignment="1">
      <alignment vertical="top" wrapText="1"/>
    </xf>
    <xf numFmtId="0" fontId="1" fillId="0" borderId="7" xfId="26" applyBorder="1" applyAlignment="1">
      <alignment horizontal="left"/>
    </xf>
    <xf numFmtId="0" fontId="1" fillId="0" borderId="8" xfId="26" applyBorder="1"/>
    <xf numFmtId="0" fontId="1" fillId="0" borderId="8" xfId="0" applyFont="1" applyBorder="1"/>
    <xf numFmtId="44" fontId="0" fillId="0" borderId="8" xfId="0" applyNumberFormat="1" applyBorder="1"/>
    <xf numFmtId="0" fontId="0" fillId="0" borderId="8" xfId="0" applyBorder="1"/>
    <xf numFmtId="0" fontId="1" fillId="0" borderId="10" xfId="26" applyBorder="1" applyAlignment="1">
      <alignment horizontal="left"/>
    </xf>
    <xf numFmtId="0" fontId="1" fillId="0" borderId="11" xfId="26" applyBorder="1"/>
    <xf numFmtId="0" fontId="1" fillId="0" borderId="11" xfId="0" applyFont="1" applyBorder="1"/>
    <xf numFmtId="44" fontId="0" fillId="0" borderId="11" xfId="0" applyNumberFormat="1" applyBorder="1"/>
    <xf numFmtId="0" fontId="0" fillId="0" borderId="11" xfId="0" applyBorder="1"/>
    <xf numFmtId="164" fontId="0" fillId="27" borderId="11" xfId="0" applyNumberFormat="1" applyFill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/>
    <xf numFmtId="0" fontId="0" fillId="0" borderId="13" xfId="0" applyBorder="1"/>
    <xf numFmtId="44" fontId="0" fillId="0" borderId="14" xfId="0" applyNumberFormat="1" applyBorder="1"/>
    <xf numFmtId="0" fontId="1" fillId="0" borderId="14" xfId="0" applyFont="1" applyBorder="1"/>
    <xf numFmtId="0" fontId="0" fillId="0" borderId="14" xfId="0" applyBorder="1"/>
    <xf numFmtId="164" fontId="0" fillId="27" borderId="14" xfId="0" applyNumberFormat="1" applyFill="1" applyBorder="1"/>
    <xf numFmtId="0" fontId="1" fillId="0" borderId="11" xfId="0" applyFont="1" applyBorder="1" applyAlignment="1">
      <alignment horizontal="left" vertical="justify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26" applyBorder="1" applyAlignment="1">
      <alignment horizontal="left"/>
    </xf>
    <xf numFmtId="0" fontId="1" fillId="0" borderId="14" xfId="26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28" borderId="2" xfId="0" applyFont="1" applyFill="1" applyBorder="1" applyAlignment="1">
      <alignment vertical="top" wrapText="1"/>
    </xf>
    <xf numFmtId="0" fontId="1" fillId="0" borderId="3" xfId="26" applyBorder="1" applyAlignment="1">
      <alignment horizontal="left"/>
    </xf>
    <xf numFmtId="0" fontId="1" fillId="0" borderId="4" xfId="26" applyBorder="1"/>
    <xf numFmtId="164" fontId="6" fillId="29" borderId="18" xfId="0" applyNumberFormat="1" applyFont="1" applyFill="1" applyBorder="1"/>
    <xf numFmtId="0" fontId="0" fillId="27" borderId="10" xfId="0" applyFill="1" applyBorder="1"/>
    <xf numFmtId="0" fontId="0" fillId="27" borderId="13" xfId="0" applyFill="1" applyBorder="1"/>
    <xf numFmtId="164" fontId="0" fillId="28" borderId="12" xfId="0" applyNumberFormat="1" applyFill="1" applyBorder="1"/>
    <xf numFmtId="164" fontId="0" fillId="28" borderId="2" xfId="0" applyNumberFormat="1" applyFill="1" applyBorder="1"/>
    <xf numFmtId="44" fontId="0" fillId="27" borderId="7" xfId="29" applyFont="1" applyFill="1" applyBorder="1"/>
    <xf numFmtId="0" fontId="9" fillId="27" borderId="21" xfId="0" applyFont="1" applyFill="1" applyBorder="1" applyAlignment="1">
      <alignment vertical="top" wrapText="1"/>
    </xf>
    <xf numFmtId="0" fontId="9" fillId="28" borderId="21" xfId="0" applyFont="1" applyFill="1" applyBorder="1" applyAlignment="1">
      <alignment vertical="top" wrapText="1"/>
    </xf>
    <xf numFmtId="164" fontId="9" fillId="28" borderId="4" xfId="0" applyNumberFormat="1" applyFont="1" applyFill="1" applyBorder="1"/>
    <xf numFmtId="164" fontId="9" fillId="28" borderId="5" xfId="0" applyNumberFormat="1" applyFont="1" applyFill="1" applyBorder="1"/>
    <xf numFmtId="0" fontId="0" fillId="28" borderId="4" xfId="0" applyFill="1" applyBorder="1"/>
    <xf numFmtId="0" fontId="0" fillId="28" borderId="3" xfId="0" applyFill="1" applyBorder="1"/>
    <xf numFmtId="164" fontId="0" fillId="28" borderId="4" xfId="0" applyNumberFormat="1" applyFill="1" applyBorder="1"/>
    <xf numFmtId="164" fontId="0" fillId="28" borderId="6" xfId="0" applyNumberFormat="1" applyFill="1" applyBorder="1"/>
    <xf numFmtId="164" fontId="9" fillId="27" borderId="20" xfId="0" applyNumberFormat="1" applyFont="1" applyFill="1" applyBorder="1"/>
    <xf numFmtId="164" fontId="9" fillId="28" borderId="9" xfId="0" applyNumberFormat="1" applyFont="1" applyFill="1" applyBorder="1"/>
    <xf numFmtId="164" fontId="9" fillId="27" borderId="22" xfId="0" applyNumberFormat="1" applyFont="1" applyFill="1" applyBorder="1"/>
    <xf numFmtId="164" fontId="9" fillId="27" borderId="23" xfId="0" applyNumberFormat="1" applyFont="1" applyFill="1" applyBorder="1"/>
    <xf numFmtId="44" fontId="0" fillId="27" borderId="7" xfId="0" applyNumberFormat="1" applyFill="1" applyBorder="1"/>
    <xf numFmtId="44" fontId="0" fillId="27" borderId="10" xfId="0" applyNumberFormat="1" applyFill="1" applyBorder="1"/>
    <xf numFmtId="44" fontId="0" fillId="27" borderId="13" xfId="0" applyNumberFormat="1" applyFill="1" applyBorder="1"/>
    <xf numFmtId="44" fontId="0" fillId="27" borderId="25" xfId="0" applyNumberFormat="1" applyFill="1" applyBorder="1"/>
    <xf numFmtId="0" fontId="0" fillId="28" borderId="16" xfId="0" applyFill="1" applyBorder="1"/>
    <xf numFmtId="0" fontId="0" fillId="28" borderId="17" xfId="0" applyFill="1" applyBorder="1"/>
    <xf numFmtId="164" fontId="0" fillId="28" borderId="17" xfId="0" applyNumberFormat="1" applyFill="1" applyBorder="1"/>
    <xf numFmtId="164" fontId="9" fillId="28" borderId="17" xfId="0" applyNumberFormat="1" applyFont="1" applyFill="1" applyBorder="1"/>
    <xf numFmtId="164" fontId="9" fillId="28" borderId="18" xfId="0" applyNumberFormat="1" applyFont="1" applyFill="1" applyBorder="1"/>
    <xf numFmtId="10" fontId="0" fillId="0" borderId="0" xfId="0" applyNumberFormat="1" applyAlignment="1">
      <alignment vertical="top"/>
    </xf>
    <xf numFmtId="10" fontId="9" fillId="27" borderId="11" xfId="0" applyNumberFormat="1" applyFont="1" applyFill="1" applyBorder="1"/>
    <xf numFmtId="10" fontId="0" fillId="27" borderId="11" xfId="0" applyNumberFormat="1" applyFill="1" applyBorder="1"/>
    <xf numFmtId="164" fontId="0" fillId="0" borderId="11" xfId="0" applyNumberFormat="1" applyBorder="1"/>
    <xf numFmtId="10" fontId="9" fillId="27" borderId="27" xfId="0" applyNumberFormat="1" applyFont="1" applyFill="1" applyBorder="1"/>
    <xf numFmtId="164" fontId="0" fillId="0" borderId="27" xfId="0" applyNumberFormat="1" applyBorder="1"/>
    <xf numFmtId="10" fontId="0" fillId="27" borderId="27" xfId="0" applyNumberFormat="1" applyFill="1" applyBorder="1"/>
    <xf numFmtId="10" fontId="9" fillId="27" borderId="26" xfId="0" applyNumberFormat="1" applyFont="1" applyFill="1" applyBorder="1"/>
    <xf numFmtId="164" fontId="0" fillId="0" borderId="26" xfId="0" applyNumberFormat="1" applyBorder="1"/>
    <xf numFmtId="10" fontId="0" fillId="27" borderId="26" xfId="0" applyNumberFormat="1" applyFill="1" applyBorder="1"/>
    <xf numFmtId="164" fontId="0" fillId="0" borderId="8" xfId="0" applyNumberFormat="1" applyBorder="1"/>
    <xf numFmtId="10" fontId="0" fillId="27" borderId="8" xfId="0" applyNumberFormat="1" applyFill="1" applyBorder="1"/>
    <xf numFmtId="0" fontId="0" fillId="27" borderId="11" xfId="0" applyFill="1" applyBorder="1"/>
    <xf numFmtId="0" fontId="0" fillId="27" borderId="14" xfId="0" applyFill="1" applyBorder="1"/>
    <xf numFmtId="10" fontId="0" fillId="27" borderId="14" xfId="0" applyNumberFormat="1" applyFill="1" applyBorder="1"/>
    <xf numFmtId="44" fontId="0" fillId="0" borderId="26" xfId="0" applyNumberFormat="1" applyBorder="1"/>
    <xf numFmtId="0" fontId="10" fillId="0" borderId="2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44" fontId="9" fillId="0" borderId="21" xfId="0" applyNumberFormat="1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11" fillId="30" borderId="8" xfId="0" applyFont="1" applyFill="1" applyBorder="1" applyAlignment="1">
      <alignment horizontal="left"/>
    </xf>
    <xf numFmtId="0" fontId="0" fillId="0" borderId="9" xfId="0" applyBorder="1"/>
    <xf numFmtId="0" fontId="0" fillId="0" borderId="12" xfId="0" applyBorder="1"/>
    <xf numFmtId="0" fontId="0" fillId="0" borderId="15" xfId="0" applyBorder="1"/>
    <xf numFmtId="0" fontId="11" fillId="30" borderId="8" xfId="0" applyFont="1" applyFill="1" applyBorder="1"/>
    <xf numFmtId="0" fontId="0" fillId="0" borderId="25" xfId="0" applyBorder="1"/>
    <xf numFmtId="0" fontId="0" fillId="0" borderId="26" xfId="0" applyBorder="1"/>
    <xf numFmtId="0" fontId="0" fillId="0" borderId="19" xfId="0" applyBorder="1"/>
    <xf numFmtId="164" fontId="9" fillId="27" borderId="33" xfId="0" applyNumberFormat="1" applyFont="1" applyFill="1" applyBorder="1"/>
    <xf numFmtId="0" fontId="1" fillId="0" borderId="26" xfId="0" applyFont="1" applyBorder="1" applyAlignment="1">
      <alignment horizontal="left"/>
    </xf>
    <xf numFmtId="0" fontId="1" fillId="0" borderId="26" xfId="0" applyFont="1" applyBorder="1"/>
    <xf numFmtId="0" fontId="13" fillId="30" borderId="11" xfId="0" applyFont="1" applyFill="1" applyBorder="1" applyAlignment="1">
      <alignment horizontal="left"/>
    </xf>
    <xf numFmtId="0" fontId="13" fillId="30" borderId="26" xfId="0" applyFont="1" applyFill="1" applyBorder="1" applyAlignment="1">
      <alignment horizontal="left"/>
    </xf>
    <xf numFmtId="0" fontId="1" fillId="0" borderId="34" xfId="0" applyFont="1" applyBorder="1"/>
    <xf numFmtId="0" fontId="1" fillId="0" borderId="25" xfId="26" applyBorder="1" applyAlignment="1">
      <alignment horizontal="left"/>
    </xf>
    <xf numFmtId="0" fontId="1" fillId="0" borderId="26" xfId="26" applyBorder="1"/>
    <xf numFmtId="4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" fillId="0" borderId="11" xfId="26" applyBorder="1" applyAlignment="1">
      <alignment horizontal="left"/>
    </xf>
    <xf numFmtId="164" fontId="0" fillId="28" borderId="35" xfId="0" applyNumberFormat="1" applyFill="1" applyBorder="1"/>
    <xf numFmtId="44" fontId="0" fillId="28" borderId="24" xfId="0" applyNumberFormat="1" applyFill="1" applyBorder="1"/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30" xfId="26" applyFont="1" applyBorder="1" applyAlignment="1">
      <alignment horizontal="left" vertical="top"/>
    </xf>
    <xf numFmtId="0" fontId="7" fillId="0" borderId="32" xfId="26" applyFont="1" applyBorder="1" applyAlignment="1">
      <alignment horizontal="left" vertical="top"/>
    </xf>
    <xf numFmtId="0" fontId="7" fillId="0" borderId="31" xfId="26" applyFont="1" applyBorder="1" applyAlignment="1">
      <alignment horizontal="left" vertical="top"/>
    </xf>
    <xf numFmtId="0" fontId="7" fillId="0" borderId="16" xfId="26" applyFont="1" applyBorder="1" applyAlignment="1">
      <alignment horizontal="left"/>
    </xf>
    <xf numFmtId="0" fontId="7" fillId="0" borderId="17" xfId="26" applyFont="1" applyBorder="1" applyAlignment="1">
      <alignment horizontal="left"/>
    </xf>
    <xf numFmtId="0" fontId="7" fillId="0" borderId="18" xfId="26" applyFont="1" applyBorder="1" applyAlignment="1">
      <alignment horizontal="left"/>
    </xf>
    <xf numFmtId="0" fontId="7" fillId="0" borderId="3" xfId="26" applyFont="1" applyBorder="1" applyAlignment="1">
      <alignment horizontal="left"/>
    </xf>
    <xf numFmtId="0" fontId="7" fillId="0" borderId="4" xfId="26" applyFont="1" applyBorder="1" applyAlignment="1">
      <alignment horizontal="left"/>
    </xf>
    <xf numFmtId="0" fontId="7" fillId="0" borderId="5" xfId="26" applyFont="1" applyBorder="1" applyAlignment="1">
      <alignment horizontal="left"/>
    </xf>
    <xf numFmtId="0" fontId="7" fillId="29" borderId="16" xfId="0" applyFont="1" applyFill="1" applyBorder="1" applyAlignment="1">
      <alignment horizontal="left" wrapText="1"/>
    </xf>
    <xf numFmtId="0" fontId="7" fillId="29" borderId="17" xfId="0" applyFont="1" applyFill="1" applyBorder="1" applyAlignment="1">
      <alignment horizontal="left" wrapText="1"/>
    </xf>
  </cellXfs>
  <cellStyles count="3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Notitie 2" xfId="25" xr:uid="{F35F0EAD-9C11-4AD0-B025-57652CDD6CA7}"/>
    <cellStyle name="Standaard" xfId="0" builtinId="0"/>
    <cellStyle name="Standaard 2" xfId="26" xr:uid="{57E99722-6B1E-48A6-A79E-94AC2E6773B5}"/>
    <cellStyle name="Standaard 3" xfId="27" xr:uid="{9329C1C2-F1F6-4246-AA44-345E2CA0289C}"/>
    <cellStyle name="Standaard 4" xfId="28" xr:uid="{EECC5B0F-928A-4C40-B7AE-161DCC939AC9}"/>
    <cellStyle name="Valuta" xfId="29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A41E-B9E1-4697-8227-45B708B91882}">
  <dimension ref="A1:N144"/>
  <sheetViews>
    <sheetView tabSelected="1" topLeftCell="A126" zoomScaleNormal="100" workbookViewId="0">
      <selection activeCell="A134" sqref="A134"/>
    </sheetView>
  </sheetViews>
  <sheetFormatPr defaultRowHeight="12.75"/>
  <cols>
    <col min="1" max="1" width="25.28515625" customWidth="1"/>
    <col min="2" max="2" width="13.28515625" customWidth="1"/>
    <col min="3" max="3" width="35.28515625" customWidth="1"/>
    <col min="4" max="4" width="15.5703125" customWidth="1"/>
    <col min="5" max="5" width="17.140625" style="2" customWidth="1"/>
    <col min="6" max="6" width="15.85546875" customWidth="1"/>
    <col min="7" max="7" width="10.28515625" customWidth="1"/>
    <col min="8" max="8" width="12.85546875" bestFit="1" customWidth="1"/>
    <col min="9" max="9" width="13.7109375" bestFit="1" customWidth="1"/>
    <col min="10" max="10" width="13.7109375" customWidth="1"/>
    <col min="11" max="12" width="10.7109375" customWidth="1"/>
    <col min="13" max="13" width="10.5703125" customWidth="1"/>
    <col min="14" max="14" width="14.85546875" customWidth="1"/>
  </cols>
  <sheetData>
    <row r="1" spans="1:14" ht="15.75" thickBot="1">
      <c r="A1" s="3" t="s">
        <v>6</v>
      </c>
      <c r="B1" s="6" t="s">
        <v>7</v>
      </c>
      <c r="C1" s="6" t="s">
        <v>8</v>
      </c>
      <c r="D1" s="6" t="s">
        <v>9</v>
      </c>
      <c r="E1" s="7"/>
      <c r="F1" s="6"/>
      <c r="G1" s="6"/>
    </row>
    <row r="2" spans="1:14" s="5" customFormat="1" ht="39" thickBot="1">
      <c r="A2" s="127" t="s">
        <v>0</v>
      </c>
      <c r="B2" s="128"/>
      <c r="C2" s="128"/>
      <c r="D2" s="129"/>
      <c r="E2" s="92" t="s">
        <v>5</v>
      </c>
      <c r="F2" s="93" t="s">
        <v>3</v>
      </c>
      <c r="G2" s="93" t="s">
        <v>4</v>
      </c>
      <c r="H2" s="73"/>
      <c r="I2" s="52" t="s">
        <v>21</v>
      </c>
      <c r="J2" s="16" t="s">
        <v>12</v>
      </c>
      <c r="K2" s="16" t="s">
        <v>10</v>
      </c>
      <c r="L2" s="16" t="s">
        <v>13</v>
      </c>
      <c r="M2" s="16" t="s">
        <v>11</v>
      </c>
      <c r="N2" s="53" t="s">
        <v>15</v>
      </c>
    </row>
    <row r="3" spans="1:14" ht="13.5" thickBot="1">
      <c r="A3" s="17" t="s">
        <v>28</v>
      </c>
      <c r="B3" s="94" t="s">
        <v>27</v>
      </c>
      <c r="C3" s="94" t="s">
        <v>29</v>
      </c>
      <c r="D3" s="98">
        <v>2025</v>
      </c>
      <c r="E3" s="20">
        <v>36395</v>
      </c>
      <c r="F3" s="19">
        <v>1625</v>
      </c>
      <c r="G3" s="95"/>
      <c r="H3" s="2"/>
      <c r="I3" s="60"/>
      <c r="J3" s="77"/>
      <c r="K3" s="78">
        <f>E3*J3</f>
        <v>0</v>
      </c>
      <c r="L3" s="79"/>
      <c r="M3" s="78">
        <f>E3*L3</f>
        <v>0</v>
      </c>
      <c r="N3" s="61">
        <f>SUM(I3+K3+M3)</f>
        <v>0</v>
      </c>
    </row>
    <row r="4" spans="1:14" ht="13.5" thickBot="1">
      <c r="A4" s="17" t="s">
        <v>28</v>
      </c>
      <c r="B4" s="23" t="s">
        <v>30</v>
      </c>
      <c r="C4" s="94" t="s">
        <v>29</v>
      </c>
      <c r="D4" s="98">
        <v>2025</v>
      </c>
      <c r="E4" s="20">
        <v>36395</v>
      </c>
      <c r="F4" s="19">
        <v>1625</v>
      </c>
      <c r="G4" s="96"/>
      <c r="I4" s="62"/>
      <c r="J4" s="74"/>
      <c r="K4" s="76">
        <f>E4*J4</f>
        <v>0</v>
      </c>
      <c r="L4" s="75"/>
      <c r="M4" s="76">
        <f>E4*L4</f>
        <v>0</v>
      </c>
      <c r="N4" s="61">
        <f t="shared" ref="N4:N63" si="0">SUM(I4+K4+M4)</f>
        <v>0</v>
      </c>
    </row>
    <row r="5" spans="1:14" ht="13.5" thickBot="1">
      <c r="A5" s="30" t="s">
        <v>31</v>
      </c>
      <c r="B5" s="29" t="s">
        <v>32</v>
      </c>
      <c r="C5" s="24" t="s">
        <v>33</v>
      </c>
      <c r="D5" s="24">
        <v>2025</v>
      </c>
      <c r="E5" s="25">
        <v>40850</v>
      </c>
      <c r="F5" s="26">
        <v>1715</v>
      </c>
      <c r="G5" s="96"/>
      <c r="I5" s="62"/>
      <c r="J5" s="74"/>
      <c r="K5" s="76">
        <f>E5*J5</f>
        <v>0</v>
      </c>
      <c r="L5" s="75"/>
      <c r="M5" s="76">
        <f>E5*L5</f>
        <v>0</v>
      </c>
      <c r="N5" s="61">
        <f t="shared" si="0"/>
        <v>0</v>
      </c>
    </row>
    <row r="6" spans="1:14" ht="13.5" thickBot="1">
      <c r="A6" s="30" t="s">
        <v>31</v>
      </c>
      <c r="B6" s="29" t="s">
        <v>34</v>
      </c>
      <c r="C6" s="24" t="s">
        <v>33</v>
      </c>
      <c r="D6" s="24">
        <v>2025</v>
      </c>
      <c r="E6" s="25">
        <v>40850</v>
      </c>
      <c r="F6" s="26">
        <v>1715</v>
      </c>
      <c r="G6" s="96"/>
      <c r="I6" s="62"/>
      <c r="J6" s="74"/>
      <c r="K6" s="76">
        <f>E6*J6</f>
        <v>0</v>
      </c>
      <c r="L6" s="75"/>
      <c r="M6" s="76">
        <f>E6*L6</f>
        <v>0</v>
      </c>
      <c r="N6" s="61">
        <f t="shared" si="0"/>
        <v>0</v>
      </c>
    </row>
    <row r="7" spans="1:14" ht="13.5" thickBot="1">
      <c r="A7" s="99" t="s">
        <v>31</v>
      </c>
      <c r="B7" s="103" t="s">
        <v>35</v>
      </c>
      <c r="C7" s="104" t="s">
        <v>33</v>
      </c>
      <c r="D7" s="104">
        <v>2025</v>
      </c>
      <c r="E7" s="25">
        <v>40850</v>
      </c>
      <c r="F7" s="26">
        <v>1715</v>
      </c>
      <c r="G7" s="101"/>
      <c r="I7" s="102"/>
      <c r="J7" s="80"/>
      <c r="K7" s="76">
        <f t="shared" ref="K7:K62" si="1">E7*J7</f>
        <v>0</v>
      </c>
      <c r="L7" s="82"/>
      <c r="M7" s="76">
        <f t="shared" ref="M7:M62" si="2">E7*L7</f>
        <v>0</v>
      </c>
      <c r="N7" s="61">
        <f t="shared" si="0"/>
        <v>0</v>
      </c>
    </row>
    <row r="8" spans="1:14" ht="13.5" thickBot="1">
      <c r="A8" s="99" t="s">
        <v>36</v>
      </c>
      <c r="B8" s="103" t="s">
        <v>37</v>
      </c>
      <c r="C8" s="104" t="s">
        <v>38</v>
      </c>
      <c r="D8" s="104">
        <v>2025</v>
      </c>
      <c r="E8" s="88">
        <v>44220</v>
      </c>
      <c r="F8" s="100">
        <v>2019</v>
      </c>
      <c r="G8" s="101"/>
      <c r="I8" s="102"/>
      <c r="J8" s="80"/>
      <c r="K8" s="76">
        <f t="shared" si="1"/>
        <v>0</v>
      </c>
      <c r="L8" s="82"/>
      <c r="M8" s="76">
        <f t="shared" si="2"/>
        <v>0</v>
      </c>
      <c r="N8" s="61">
        <f t="shared" si="0"/>
        <v>0</v>
      </c>
    </row>
    <row r="9" spans="1:14" ht="13.5" thickBot="1">
      <c r="A9" s="99" t="s">
        <v>39</v>
      </c>
      <c r="B9" s="103" t="s">
        <v>40</v>
      </c>
      <c r="C9" s="104" t="s">
        <v>41</v>
      </c>
      <c r="D9" s="104">
        <v>2025</v>
      </c>
      <c r="E9" s="88">
        <v>50735</v>
      </c>
      <c r="F9" s="100">
        <v>2193</v>
      </c>
      <c r="G9" s="101"/>
      <c r="I9" s="102"/>
      <c r="J9" s="80"/>
      <c r="K9" s="76">
        <f t="shared" si="1"/>
        <v>0</v>
      </c>
      <c r="L9" s="82"/>
      <c r="M9" s="76">
        <f t="shared" si="2"/>
        <v>0</v>
      </c>
      <c r="N9" s="61">
        <f t="shared" si="0"/>
        <v>0</v>
      </c>
    </row>
    <row r="10" spans="1:14" ht="13.5" thickBot="1">
      <c r="A10" s="99" t="s">
        <v>31</v>
      </c>
      <c r="B10" s="103" t="s">
        <v>42</v>
      </c>
      <c r="C10" s="104" t="s">
        <v>33</v>
      </c>
      <c r="D10" s="104">
        <v>2025</v>
      </c>
      <c r="E10" s="88">
        <v>42000</v>
      </c>
      <c r="F10" s="100">
        <v>1715</v>
      </c>
      <c r="G10" s="101"/>
      <c r="I10" s="102"/>
      <c r="J10" s="80"/>
      <c r="K10" s="76">
        <f t="shared" si="1"/>
        <v>0</v>
      </c>
      <c r="L10" s="82"/>
      <c r="M10" s="76">
        <f t="shared" si="2"/>
        <v>0</v>
      </c>
      <c r="N10" s="61">
        <f t="shared" si="0"/>
        <v>0</v>
      </c>
    </row>
    <row r="11" spans="1:14" ht="13.5" thickBot="1">
      <c r="A11" s="99" t="s">
        <v>31</v>
      </c>
      <c r="B11" s="103" t="s">
        <v>43</v>
      </c>
      <c r="C11" s="104" t="s">
        <v>33</v>
      </c>
      <c r="D11" s="104">
        <v>2025</v>
      </c>
      <c r="E11" s="88">
        <v>40880</v>
      </c>
      <c r="F11" s="100">
        <v>1715</v>
      </c>
      <c r="G11" s="101"/>
      <c r="I11" s="102"/>
      <c r="J11" s="80"/>
      <c r="K11" s="76">
        <f t="shared" si="1"/>
        <v>0</v>
      </c>
      <c r="L11" s="82"/>
      <c r="M11" s="76">
        <f t="shared" si="2"/>
        <v>0</v>
      </c>
      <c r="N11" s="61">
        <f t="shared" si="0"/>
        <v>0</v>
      </c>
    </row>
    <row r="12" spans="1:14" ht="13.5" thickBot="1">
      <c r="A12" s="99" t="s">
        <v>28</v>
      </c>
      <c r="B12" s="103" t="s">
        <v>44</v>
      </c>
      <c r="C12" s="104" t="s">
        <v>29</v>
      </c>
      <c r="D12" s="104">
        <v>2025</v>
      </c>
      <c r="E12" s="88">
        <v>36395</v>
      </c>
      <c r="F12" s="100">
        <v>1625</v>
      </c>
      <c r="G12" s="101"/>
      <c r="I12" s="102"/>
      <c r="J12" s="80"/>
      <c r="K12" s="76">
        <f t="shared" si="1"/>
        <v>0</v>
      </c>
      <c r="L12" s="82"/>
      <c r="M12" s="76">
        <f t="shared" si="2"/>
        <v>0</v>
      </c>
      <c r="N12" s="61">
        <f t="shared" si="0"/>
        <v>0</v>
      </c>
    </row>
    <row r="13" spans="1:14" ht="13.5" thickBot="1">
      <c r="A13" s="99" t="s">
        <v>39</v>
      </c>
      <c r="B13" s="29" t="s">
        <v>45</v>
      </c>
      <c r="C13" s="104" t="s">
        <v>41</v>
      </c>
      <c r="D13" s="104">
        <v>2025</v>
      </c>
      <c r="E13" s="88">
        <v>45735</v>
      </c>
      <c r="F13" s="100">
        <v>2159</v>
      </c>
      <c r="G13" s="101"/>
      <c r="I13" s="102"/>
      <c r="J13" s="80"/>
      <c r="K13" s="76">
        <f t="shared" si="1"/>
        <v>0</v>
      </c>
      <c r="L13" s="82"/>
      <c r="M13" s="76">
        <f t="shared" si="2"/>
        <v>0</v>
      </c>
      <c r="N13" s="61">
        <f t="shared" si="0"/>
        <v>0</v>
      </c>
    </row>
    <row r="14" spans="1:14" ht="13.5" thickBot="1">
      <c r="A14" s="99" t="s">
        <v>39</v>
      </c>
      <c r="B14" s="29" t="s">
        <v>46</v>
      </c>
      <c r="C14" s="104" t="s">
        <v>41</v>
      </c>
      <c r="D14" s="104">
        <v>2025</v>
      </c>
      <c r="E14" s="88">
        <v>45735</v>
      </c>
      <c r="F14" s="100">
        <v>2159</v>
      </c>
      <c r="G14" s="101"/>
      <c r="I14" s="102"/>
      <c r="J14" s="80"/>
      <c r="K14" s="76">
        <f t="shared" si="1"/>
        <v>0</v>
      </c>
      <c r="L14" s="82"/>
      <c r="M14" s="76">
        <f t="shared" si="2"/>
        <v>0</v>
      </c>
      <c r="N14" s="61">
        <f t="shared" si="0"/>
        <v>0</v>
      </c>
    </row>
    <row r="15" spans="1:14" ht="13.5" thickBot="1">
      <c r="A15" s="99" t="s">
        <v>31</v>
      </c>
      <c r="B15" s="105" t="s">
        <v>47</v>
      </c>
      <c r="C15" s="104" t="s">
        <v>48</v>
      </c>
      <c r="D15" s="104">
        <v>2024</v>
      </c>
      <c r="E15" s="88">
        <v>49805</v>
      </c>
      <c r="F15" s="100">
        <v>2056</v>
      </c>
      <c r="G15" s="101"/>
      <c r="I15" s="102"/>
      <c r="J15" s="80"/>
      <c r="K15" s="76">
        <f t="shared" si="1"/>
        <v>0</v>
      </c>
      <c r="L15" s="82"/>
      <c r="M15" s="76">
        <f t="shared" si="2"/>
        <v>0</v>
      </c>
      <c r="N15" s="61">
        <f t="shared" si="0"/>
        <v>0</v>
      </c>
    </row>
    <row r="16" spans="1:14" ht="13.5" thickBot="1">
      <c r="A16" s="99" t="s">
        <v>39</v>
      </c>
      <c r="B16" s="105" t="s">
        <v>49</v>
      </c>
      <c r="C16" s="104" t="s">
        <v>41</v>
      </c>
      <c r="D16" s="104">
        <v>2024</v>
      </c>
      <c r="E16" s="88">
        <v>46900</v>
      </c>
      <c r="F16" s="100">
        <v>1880</v>
      </c>
      <c r="G16" s="101"/>
      <c r="I16" s="102"/>
      <c r="J16" s="80"/>
      <c r="K16" s="76">
        <f t="shared" si="1"/>
        <v>0</v>
      </c>
      <c r="L16" s="82"/>
      <c r="M16" s="76">
        <f t="shared" si="2"/>
        <v>0</v>
      </c>
      <c r="N16" s="61">
        <f t="shared" si="0"/>
        <v>0</v>
      </c>
    </row>
    <row r="17" spans="1:14" ht="13.5" thickBot="1">
      <c r="A17" s="99" t="s">
        <v>50</v>
      </c>
      <c r="B17" s="105" t="s">
        <v>51</v>
      </c>
      <c r="C17" s="104" t="s">
        <v>52</v>
      </c>
      <c r="D17" s="104">
        <v>2024</v>
      </c>
      <c r="E17" s="88">
        <v>44850</v>
      </c>
      <c r="F17" s="100">
        <v>1870</v>
      </c>
      <c r="G17" s="101"/>
      <c r="I17" s="102"/>
      <c r="J17" s="80"/>
      <c r="K17" s="76">
        <f t="shared" si="1"/>
        <v>0</v>
      </c>
      <c r="L17" s="82"/>
      <c r="M17" s="76">
        <f t="shared" si="2"/>
        <v>0</v>
      </c>
      <c r="N17" s="61">
        <f t="shared" si="0"/>
        <v>0</v>
      </c>
    </row>
    <row r="18" spans="1:14" ht="13.5" thickBot="1">
      <c r="A18" s="99" t="s">
        <v>53</v>
      </c>
      <c r="B18" s="105"/>
      <c r="C18" s="104" t="s">
        <v>54</v>
      </c>
      <c r="D18" s="104">
        <v>2018</v>
      </c>
      <c r="E18" s="88">
        <v>250000</v>
      </c>
      <c r="F18" s="100">
        <v>2499</v>
      </c>
      <c r="G18" s="101"/>
      <c r="I18" s="102"/>
      <c r="J18" s="80"/>
      <c r="K18" s="76">
        <f t="shared" si="1"/>
        <v>0</v>
      </c>
      <c r="L18" s="82"/>
      <c r="M18" s="76">
        <f t="shared" si="2"/>
        <v>0</v>
      </c>
      <c r="N18" s="61">
        <f t="shared" si="0"/>
        <v>0</v>
      </c>
    </row>
    <row r="19" spans="1:14" ht="13.5" thickBot="1">
      <c r="A19" s="99" t="s">
        <v>55</v>
      </c>
      <c r="B19" s="105" t="s">
        <v>56</v>
      </c>
      <c r="C19" s="104">
        <v>4</v>
      </c>
      <c r="D19" s="104">
        <v>2023</v>
      </c>
      <c r="E19" s="88">
        <v>34990</v>
      </c>
      <c r="F19" s="100">
        <v>1685</v>
      </c>
      <c r="G19" s="101"/>
      <c r="I19" s="102"/>
      <c r="J19" s="80"/>
      <c r="K19" s="76">
        <f t="shared" si="1"/>
        <v>0</v>
      </c>
      <c r="L19" s="82"/>
      <c r="M19" s="76">
        <f t="shared" si="2"/>
        <v>0</v>
      </c>
      <c r="N19" s="61">
        <f t="shared" si="0"/>
        <v>0</v>
      </c>
    </row>
    <row r="20" spans="1:14" ht="13.5" thickBot="1">
      <c r="A20" s="99" t="s">
        <v>55</v>
      </c>
      <c r="B20" s="105" t="s">
        <v>57</v>
      </c>
      <c r="C20" s="104">
        <v>5</v>
      </c>
      <c r="D20" s="104">
        <v>2023</v>
      </c>
      <c r="E20" s="88">
        <v>38090</v>
      </c>
      <c r="F20" s="100">
        <v>1562</v>
      </c>
      <c r="G20" s="101"/>
      <c r="I20" s="102"/>
      <c r="J20" s="80"/>
      <c r="K20" s="76">
        <f t="shared" si="1"/>
        <v>0</v>
      </c>
      <c r="L20" s="82"/>
      <c r="M20" s="76">
        <f t="shared" si="2"/>
        <v>0</v>
      </c>
      <c r="N20" s="61">
        <f t="shared" si="0"/>
        <v>0</v>
      </c>
    </row>
    <row r="21" spans="1:14" ht="13.5" thickBot="1">
      <c r="A21" s="99" t="s">
        <v>58</v>
      </c>
      <c r="B21" s="105" t="s">
        <v>59</v>
      </c>
      <c r="C21" s="104" t="s">
        <v>60</v>
      </c>
      <c r="D21" s="104">
        <v>2023</v>
      </c>
      <c r="E21" s="88">
        <v>33000</v>
      </c>
      <c r="F21" s="100">
        <v>1430</v>
      </c>
      <c r="G21" s="101"/>
      <c r="I21" s="102"/>
      <c r="J21" s="80"/>
      <c r="K21" s="76">
        <f t="shared" si="1"/>
        <v>0</v>
      </c>
      <c r="L21" s="82"/>
      <c r="M21" s="76">
        <f t="shared" si="2"/>
        <v>0</v>
      </c>
      <c r="N21" s="61">
        <f t="shared" si="0"/>
        <v>0</v>
      </c>
    </row>
    <row r="22" spans="1:14" ht="13.5" thickBot="1">
      <c r="A22" s="99" t="s">
        <v>58</v>
      </c>
      <c r="B22" s="105" t="s">
        <v>62</v>
      </c>
      <c r="C22" s="104" t="s">
        <v>61</v>
      </c>
      <c r="D22" s="104">
        <v>2023</v>
      </c>
      <c r="E22" s="88">
        <v>33000</v>
      </c>
      <c r="F22" s="100">
        <v>1430</v>
      </c>
      <c r="G22" s="101"/>
      <c r="I22" s="102"/>
      <c r="J22" s="80"/>
      <c r="K22" s="76">
        <f t="shared" si="1"/>
        <v>0</v>
      </c>
      <c r="L22" s="82"/>
      <c r="M22" s="76">
        <f t="shared" si="2"/>
        <v>0</v>
      </c>
      <c r="N22" s="61">
        <f t="shared" si="0"/>
        <v>0</v>
      </c>
    </row>
    <row r="23" spans="1:14" ht="13.5" thickBot="1">
      <c r="A23" s="99" t="s">
        <v>39</v>
      </c>
      <c r="B23" s="105" t="s">
        <v>63</v>
      </c>
      <c r="C23" s="104" t="s">
        <v>64</v>
      </c>
      <c r="D23" s="104">
        <v>2024</v>
      </c>
      <c r="E23" s="88">
        <v>60900</v>
      </c>
      <c r="F23" s="100">
        <v>2159</v>
      </c>
      <c r="G23" s="101"/>
      <c r="I23" s="102"/>
      <c r="J23" s="80"/>
      <c r="K23" s="76">
        <f t="shared" si="1"/>
        <v>0</v>
      </c>
      <c r="L23" s="82"/>
      <c r="M23" s="76">
        <f t="shared" si="2"/>
        <v>0</v>
      </c>
      <c r="N23" s="61">
        <f t="shared" si="0"/>
        <v>0</v>
      </c>
    </row>
    <row r="24" spans="1:14" ht="13.5" thickBot="1">
      <c r="A24" s="99" t="s">
        <v>65</v>
      </c>
      <c r="B24" s="105" t="s">
        <v>66</v>
      </c>
      <c r="C24" s="104" t="s">
        <v>67</v>
      </c>
      <c r="D24" s="104">
        <v>2022</v>
      </c>
      <c r="E24" s="88">
        <v>100000</v>
      </c>
      <c r="F24" s="100">
        <v>2465</v>
      </c>
      <c r="G24" s="101"/>
      <c r="I24" s="102"/>
      <c r="J24" s="80"/>
      <c r="K24" s="76">
        <f t="shared" si="1"/>
        <v>0</v>
      </c>
      <c r="L24" s="82"/>
      <c r="M24" s="76">
        <f t="shared" si="2"/>
        <v>0</v>
      </c>
      <c r="N24" s="61">
        <f t="shared" si="0"/>
        <v>0</v>
      </c>
    </row>
    <row r="25" spans="1:14" ht="13.5" thickBot="1">
      <c r="A25" s="99" t="s">
        <v>55</v>
      </c>
      <c r="B25" s="105" t="s">
        <v>68</v>
      </c>
      <c r="C25" s="104">
        <v>5</v>
      </c>
      <c r="D25" s="104">
        <v>2023</v>
      </c>
      <c r="E25" s="88">
        <v>38090</v>
      </c>
      <c r="F25" s="100">
        <v>1562</v>
      </c>
      <c r="G25" s="101"/>
      <c r="I25" s="102"/>
      <c r="J25" s="80"/>
      <c r="K25" s="76">
        <f t="shared" si="1"/>
        <v>0</v>
      </c>
      <c r="L25" s="82"/>
      <c r="M25" s="76">
        <f t="shared" si="2"/>
        <v>0</v>
      </c>
      <c r="N25" s="61">
        <f t="shared" si="0"/>
        <v>0</v>
      </c>
    </row>
    <row r="26" spans="1:14" ht="13.5" thickBot="1">
      <c r="A26" s="99" t="s">
        <v>28</v>
      </c>
      <c r="B26" s="105" t="s">
        <v>69</v>
      </c>
      <c r="C26" s="104" t="s">
        <v>29</v>
      </c>
      <c r="D26" s="104">
        <v>2023</v>
      </c>
      <c r="E26" s="88">
        <v>43000</v>
      </c>
      <c r="F26" s="100">
        <v>1611</v>
      </c>
      <c r="G26" s="101"/>
      <c r="I26" s="102"/>
      <c r="J26" s="80"/>
      <c r="K26" s="76">
        <f t="shared" si="1"/>
        <v>0</v>
      </c>
      <c r="L26" s="82"/>
      <c r="M26" s="76">
        <f t="shared" si="2"/>
        <v>0</v>
      </c>
      <c r="N26" s="61">
        <f t="shared" si="0"/>
        <v>0</v>
      </c>
    </row>
    <row r="27" spans="1:14" ht="13.5" thickBot="1">
      <c r="A27" s="99" t="s">
        <v>28</v>
      </c>
      <c r="B27" s="105" t="s">
        <v>70</v>
      </c>
      <c r="C27" s="104" t="s">
        <v>29</v>
      </c>
      <c r="D27" s="104">
        <v>2023</v>
      </c>
      <c r="E27" s="88">
        <v>43000</v>
      </c>
      <c r="F27" s="100">
        <v>1611</v>
      </c>
      <c r="G27" s="101"/>
      <c r="I27" s="102"/>
      <c r="J27" s="80"/>
      <c r="K27" s="76">
        <f t="shared" si="1"/>
        <v>0</v>
      </c>
      <c r="L27" s="82"/>
      <c r="M27" s="76">
        <f t="shared" si="2"/>
        <v>0</v>
      </c>
      <c r="N27" s="61">
        <f t="shared" si="0"/>
        <v>0</v>
      </c>
    </row>
    <row r="28" spans="1:14" ht="13.5" thickBot="1">
      <c r="A28" s="99" t="s">
        <v>28</v>
      </c>
      <c r="B28" s="105" t="s">
        <v>71</v>
      </c>
      <c r="C28" s="104" t="s">
        <v>29</v>
      </c>
      <c r="D28" s="104">
        <v>2023</v>
      </c>
      <c r="E28" s="88">
        <v>43000</v>
      </c>
      <c r="F28" s="100">
        <v>1611</v>
      </c>
      <c r="G28" s="101"/>
      <c r="I28" s="102"/>
      <c r="J28" s="80"/>
      <c r="K28" s="76">
        <f t="shared" si="1"/>
        <v>0</v>
      </c>
      <c r="L28" s="82"/>
      <c r="M28" s="76">
        <f t="shared" si="2"/>
        <v>0</v>
      </c>
      <c r="N28" s="61">
        <f t="shared" si="0"/>
        <v>0</v>
      </c>
    </row>
    <row r="29" spans="1:14" ht="13.5" thickBot="1">
      <c r="A29" s="99" t="s">
        <v>28</v>
      </c>
      <c r="B29" s="105" t="s">
        <v>72</v>
      </c>
      <c r="C29" s="104" t="s">
        <v>29</v>
      </c>
      <c r="D29" s="104">
        <v>2023</v>
      </c>
      <c r="E29" s="88">
        <v>43000</v>
      </c>
      <c r="F29" s="100">
        <v>1611</v>
      </c>
      <c r="G29" s="101"/>
      <c r="I29" s="102"/>
      <c r="J29" s="80"/>
      <c r="K29" s="76">
        <f t="shared" si="1"/>
        <v>0</v>
      </c>
      <c r="L29" s="82"/>
      <c r="M29" s="76">
        <f t="shared" si="2"/>
        <v>0</v>
      </c>
      <c r="N29" s="61">
        <f t="shared" si="0"/>
        <v>0</v>
      </c>
    </row>
    <row r="30" spans="1:14" ht="13.5" thickBot="1">
      <c r="A30" s="99" t="s">
        <v>73</v>
      </c>
      <c r="B30" s="106" t="s">
        <v>74</v>
      </c>
      <c r="C30" s="104" t="s">
        <v>75</v>
      </c>
      <c r="D30" s="104">
        <v>2023</v>
      </c>
      <c r="E30" s="88">
        <v>59607</v>
      </c>
      <c r="F30" s="100">
        <v>2020</v>
      </c>
      <c r="G30" s="101"/>
      <c r="I30" s="102"/>
      <c r="J30" s="80"/>
      <c r="K30" s="76">
        <f t="shared" si="1"/>
        <v>0</v>
      </c>
      <c r="L30" s="82"/>
      <c r="M30" s="76">
        <f t="shared" si="2"/>
        <v>0</v>
      </c>
      <c r="N30" s="61">
        <f t="shared" si="0"/>
        <v>0</v>
      </c>
    </row>
    <row r="31" spans="1:14" ht="13.5" thickBot="1">
      <c r="A31" s="99" t="s">
        <v>31</v>
      </c>
      <c r="B31" s="106" t="s">
        <v>76</v>
      </c>
      <c r="C31" s="104" t="s">
        <v>33</v>
      </c>
      <c r="D31" s="104">
        <v>2023</v>
      </c>
      <c r="E31" s="88">
        <v>42000</v>
      </c>
      <c r="F31" s="100">
        <v>1713</v>
      </c>
      <c r="G31" s="101"/>
      <c r="I31" s="102"/>
      <c r="J31" s="80"/>
      <c r="K31" s="76">
        <f t="shared" si="1"/>
        <v>0</v>
      </c>
      <c r="L31" s="82"/>
      <c r="M31" s="76">
        <f t="shared" si="2"/>
        <v>0</v>
      </c>
      <c r="N31" s="61">
        <f t="shared" si="0"/>
        <v>0</v>
      </c>
    </row>
    <row r="32" spans="1:14" ht="13.5" thickBot="1">
      <c r="A32" s="99" t="s">
        <v>28</v>
      </c>
      <c r="B32" s="106" t="s">
        <v>77</v>
      </c>
      <c r="C32" s="104" t="s">
        <v>29</v>
      </c>
      <c r="D32" s="104">
        <v>2023</v>
      </c>
      <c r="E32" s="88">
        <v>43000</v>
      </c>
      <c r="F32" s="100">
        <v>1611</v>
      </c>
      <c r="G32" s="101"/>
      <c r="I32" s="102"/>
      <c r="J32" s="80"/>
      <c r="K32" s="76">
        <f t="shared" si="1"/>
        <v>0</v>
      </c>
      <c r="L32" s="82"/>
      <c r="M32" s="76">
        <f t="shared" si="2"/>
        <v>0</v>
      </c>
      <c r="N32" s="61">
        <f t="shared" si="0"/>
        <v>0</v>
      </c>
    </row>
    <row r="33" spans="1:14" ht="13.5" thickBot="1">
      <c r="A33" s="99" t="s">
        <v>28</v>
      </c>
      <c r="B33" s="106" t="s">
        <v>78</v>
      </c>
      <c r="C33" s="104" t="s">
        <v>29</v>
      </c>
      <c r="D33" s="104">
        <v>2023</v>
      </c>
      <c r="E33" s="88">
        <v>43000</v>
      </c>
      <c r="F33" s="100">
        <v>1611</v>
      </c>
      <c r="G33" s="101"/>
      <c r="I33" s="102"/>
      <c r="J33" s="80"/>
      <c r="K33" s="76">
        <f t="shared" si="1"/>
        <v>0</v>
      </c>
      <c r="L33" s="82"/>
      <c r="M33" s="76">
        <f t="shared" si="2"/>
        <v>0</v>
      </c>
      <c r="N33" s="61">
        <f t="shared" si="0"/>
        <v>0</v>
      </c>
    </row>
    <row r="34" spans="1:14" ht="13.5" thickBot="1">
      <c r="A34" s="99" t="s">
        <v>28</v>
      </c>
      <c r="B34" s="106" t="s">
        <v>79</v>
      </c>
      <c r="C34" s="104" t="s">
        <v>29</v>
      </c>
      <c r="D34" s="104">
        <v>2023</v>
      </c>
      <c r="E34" s="88">
        <v>43000</v>
      </c>
      <c r="F34" s="100">
        <v>1611</v>
      </c>
      <c r="G34" s="101"/>
      <c r="I34" s="102"/>
      <c r="J34" s="80"/>
      <c r="K34" s="76">
        <f t="shared" si="1"/>
        <v>0</v>
      </c>
      <c r="L34" s="82"/>
      <c r="M34" s="76">
        <f t="shared" si="2"/>
        <v>0</v>
      </c>
      <c r="N34" s="61">
        <f t="shared" si="0"/>
        <v>0</v>
      </c>
    </row>
    <row r="35" spans="1:14" ht="13.5" thickBot="1">
      <c r="A35" s="99" t="s">
        <v>73</v>
      </c>
      <c r="B35" s="106" t="s">
        <v>80</v>
      </c>
      <c r="C35" s="104" t="s">
        <v>81</v>
      </c>
      <c r="D35" s="104">
        <v>2022</v>
      </c>
      <c r="E35" s="88">
        <v>39000</v>
      </c>
      <c r="F35" s="100">
        <v>1660</v>
      </c>
      <c r="G35" s="101"/>
      <c r="I35" s="102"/>
      <c r="J35" s="80"/>
      <c r="K35" s="76">
        <f t="shared" si="1"/>
        <v>0</v>
      </c>
      <c r="L35" s="82"/>
      <c r="M35" s="76">
        <f t="shared" si="2"/>
        <v>0</v>
      </c>
      <c r="N35" s="61">
        <f t="shared" si="0"/>
        <v>0</v>
      </c>
    </row>
    <row r="36" spans="1:14" ht="13.5" thickBot="1">
      <c r="A36" s="99" t="s">
        <v>73</v>
      </c>
      <c r="B36" s="106" t="s">
        <v>82</v>
      </c>
      <c r="C36" s="104" t="s">
        <v>81</v>
      </c>
      <c r="D36" s="104">
        <v>2020</v>
      </c>
      <c r="E36" s="88">
        <v>42515</v>
      </c>
      <c r="F36" s="100">
        <v>1660</v>
      </c>
      <c r="G36" s="101"/>
      <c r="I36" s="102"/>
      <c r="J36" s="80"/>
      <c r="K36" s="76">
        <f t="shared" si="1"/>
        <v>0</v>
      </c>
      <c r="L36" s="82"/>
      <c r="M36" s="76">
        <f t="shared" si="2"/>
        <v>0</v>
      </c>
      <c r="N36" s="61">
        <f t="shared" si="0"/>
        <v>0</v>
      </c>
    </row>
    <row r="37" spans="1:14" ht="13.5" thickBot="1">
      <c r="A37" s="99" t="s">
        <v>28</v>
      </c>
      <c r="B37" s="106" t="s">
        <v>83</v>
      </c>
      <c r="C37" s="104" t="s">
        <v>84</v>
      </c>
      <c r="D37" s="104">
        <v>2020</v>
      </c>
      <c r="E37" s="88">
        <v>34450</v>
      </c>
      <c r="F37" s="100">
        <v>1475</v>
      </c>
      <c r="G37" s="101"/>
      <c r="I37" s="102"/>
      <c r="J37" s="80"/>
      <c r="K37" s="76">
        <f t="shared" si="1"/>
        <v>0</v>
      </c>
      <c r="L37" s="82"/>
      <c r="M37" s="76">
        <f t="shared" si="2"/>
        <v>0</v>
      </c>
      <c r="N37" s="61">
        <f t="shared" si="0"/>
        <v>0</v>
      </c>
    </row>
    <row r="38" spans="1:14" ht="13.5" thickBot="1">
      <c r="A38" s="99" t="s">
        <v>73</v>
      </c>
      <c r="B38" s="106" t="s">
        <v>85</v>
      </c>
      <c r="C38" s="104" t="s">
        <v>81</v>
      </c>
      <c r="D38" s="104">
        <v>2020</v>
      </c>
      <c r="E38" s="88">
        <v>40715</v>
      </c>
      <c r="F38" s="100">
        <v>1660</v>
      </c>
      <c r="G38" s="101"/>
      <c r="I38" s="102"/>
      <c r="J38" s="80"/>
      <c r="K38" s="76">
        <f t="shared" si="1"/>
        <v>0</v>
      </c>
      <c r="L38" s="82"/>
      <c r="M38" s="76">
        <f t="shared" si="2"/>
        <v>0</v>
      </c>
      <c r="N38" s="61">
        <f t="shared" si="0"/>
        <v>0</v>
      </c>
    </row>
    <row r="39" spans="1:14" ht="13.5" thickBot="1">
      <c r="A39" s="99" t="s">
        <v>73</v>
      </c>
      <c r="B39" s="106" t="s">
        <v>86</v>
      </c>
      <c r="C39" s="104" t="s">
        <v>81</v>
      </c>
      <c r="D39" s="104">
        <v>2020</v>
      </c>
      <c r="E39" s="88">
        <v>40715</v>
      </c>
      <c r="F39" s="100">
        <v>1660</v>
      </c>
      <c r="G39" s="101"/>
      <c r="I39" s="102"/>
      <c r="J39" s="80"/>
      <c r="K39" s="76">
        <f t="shared" si="1"/>
        <v>0</v>
      </c>
      <c r="L39" s="82"/>
      <c r="M39" s="76">
        <f t="shared" si="2"/>
        <v>0</v>
      </c>
      <c r="N39" s="61">
        <f t="shared" si="0"/>
        <v>0</v>
      </c>
    </row>
    <row r="40" spans="1:14" ht="13.5" thickBot="1">
      <c r="A40" s="99" t="s">
        <v>73</v>
      </c>
      <c r="B40" s="106" t="s">
        <v>87</v>
      </c>
      <c r="C40" s="104" t="s">
        <v>81</v>
      </c>
      <c r="D40" s="104">
        <v>2020</v>
      </c>
      <c r="E40" s="88">
        <v>40715</v>
      </c>
      <c r="F40" s="100">
        <v>1660</v>
      </c>
      <c r="G40" s="101"/>
      <c r="I40" s="102"/>
      <c r="J40" s="80"/>
      <c r="K40" s="76">
        <f t="shared" si="1"/>
        <v>0</v>
      </c>
      <c r="L40" s="82"/>
      <c r="M40" s="76">
        <f t="shared" si="2"/>
        <v>0</v>
      </c>
      <c r="N40" s="61">
        <f t="shared" si="0"/>
        <v>0</v>
      </c>
    </row>
    <row r="41" spans="1:14" ht="13.5" thickBot="1">
      <c r="A41" s="99" t="s">
        <v>88</v>
      </c>
      <c r="B41" s="106" t="s">
        <v>89</v>
      </c>
      <c r="C41" s="104" t="s">
        <v>90</v>
      </c>
      <c r="D41" s="104">
        <v>2019</v>
      </c>
      <c r="E41" s="88">
        <v>105570</v>
      </c>
      <c r="F41" s="100">
        <v>2113</v>
      </c>
      <c r="G41" s="101"/>
      <c r="I41" s="102"/>
      <c r="J41" s="80"/>
      <c r="K41" s="76">
        <f t="shared" si="1"/>
        <v>0</v>
      </c>
      <c r="L41" s="82"/>
      <c r="M41" s="76">
        <f t="shared" si="2"/>
        <v>0</v>
      </c>
      <c r="N41" s="61">
        <f t="shared" si="0"/>
        <v>0</v>
      </c>
    </row>
    <row r="42" spans="1:14" ht="13.5" thickBot="1">
      <c r="A42" s="99" t="s">
        <v>88</v>
      </c>
      <c r="B42" s="106" t="s">
        <v>91</v>
      </c>
      <c r="C42" s="104" t="s">
        <v>90</v>
      </c>
      <c r="D42" s="104">
        <v>2019</v>
      </c>
      <c r="E42" s="88">
        <v>105570</v>
      </c>
      <c r="F42" s="100">
        <v>2113</v>
      </c>
      <c r="G42" s="101"/>
      <c r="I42" s="102"/>
      <c r="J42" s="80"/>
      <c r="K42" s="76">
        <f t="shared" si="1"/>
        <v>0</v>
      </c>
      <c r="L42" s="82"/>
      <c r="M42" s="76">
        <f t="shared" si="2"/>
        <v>0</v>
      </c>
      <c r="N42" s="61">
        <f t="shared" si="0"/>
        <v>0</v>
      </c>
    </row>
    <row r="43" spans="1:14" ht="13.5" thickBot="1">
      <c r="A43" s="99" t="s">
        <v>55</v>
      </c>
      <c r="B43" s="106" t="s">
        <v>92</v>
      </c>
      <c r="C43" s="104" t="s">
        <v>93</v>
      </c>
      <c r="D43" s="104">
        <v>2020</v>
      </c>
      <c r="E43" s="88">
        <v>29990</v>
      </c>
      <c r="F43" s="100">
        <v>1518</v>
      </c>
      <c r="G43" s="101"/>
      <c r="I43" s="102"/>
      <c r="J43" s="80"/>
      <c r="K43" s="76">
        <f t="shared" si="1"/>
        <v>0</v>
      </c>
      <c r="L43" s="82"/>
      <c r="M43" s="76">
        <f t="shared" si="2"/>
        <v>0</v>
      </c>
      <c r="N43" s="61">
        <f t="shared" si="0"/>
        <v>0</v>
      </c>
    </row>
    <row r="44" spans="1:14" ht="13.5" thickBot="1">
      <c r="A44" s="99" t="s">
        <v>55</v>
      </c>
      <c r="B44" s="106" t="s">
        <v>94</v>
      </c>
      <c r="C44" s="104" t="s">
        <v>93</v>
      </c>
      <c r="D44" s="104">
        <v>2020</v>
      </c>
      <c r="E44" s="88">
        <v>29990</v>
      </c>
      <c r="F44" s="100">
        <v>1518</v>
      </c>
      <c r="G44" s="101"/>
      <c r="I44" s="102"/>
      <c r="J44" s="80"/>
      <c r="K44" s="76">
        <f t="shared" si="1"/>
        <v>0</v>
      </c>
      <c r="L44" s="82"/>
      <c r="M44" s="76">
        <f t="shared" si="2"/>
        <v>0</v>
      </c>
      <c r="N44" s="61">
        <f t="shared" si="0"/>
        <v>0</v>
      </c>
    </row>
    <row r="45" spans="1:14" ht="13.5" thickBot="1">
      <c r="A45" s="99" t="s">
        <v>55</v>
      </c>
      <c r="B45" s="106" t="s">
        <v>95</v>
      </c>
      <c r="C45" s="104" t="s">
        <v>93</v>
      </c>
      <c r="D45" s="104">
        <v>2020</v>
      </c>
      <c r="E45" s="88">
        <v>29990</v>
      </c>
      <c r="F45" s="100">
        <v>1518</v>
      </c>
      <c r="G45" s="101"/>
      <c r="I45" s="102"/>
      <c r="J45" s="80"/>
      <c r="K45" s="76">
        <f t="shared" si="1"/>
        <v>0</v>
      </c>
      <c r="L45" s="82"/>
      <c r="M45" s="76">
        <f t="shared" si="2"/>
        <v>0</v>
      </c>
      <c r="N45" s="61">
        <f t="shared" si="0"/>
        <v>0</v>
      </c>
    </row>
    <row r="46" spans="1:14" ht="13.5" thickBot="1">
      <c r="A46" s="99" t="s">
        <v>55</v>
      </c>
      <c r="B46" s="106" t="s">
        <v>96</v>
      </c>
      <c r="C46" s="104" t="s">
        <v>93</v>
      </c>
      <c r="D46" s="104">
        <v>2020</v>
      </c>
      <c r="E46" s="88">
        <v>29990</v>
      </c>
      <c r="F46" s="100">
        <v>1518</v>
      </c>
      <c r="G46" s="101"/>
      <c r="I46" s="102"/>
      <c r="J46" s="80"/>
      <c r="K46" s="76">
        <f t="shared" si="1"/>
        <v>0</v>
      </c>
      <c r="L46" s="82"/>
      <c r="M46" s="76">
        <f t="shared" si="2"/>
        <v>0</v>
      </c>
      <c r="N46" s="61">
        <f t="shared" si="0"/>
        <v>0</v>
      </c>
    </row>
    <row r="47" spans="1:14" ht="13.5" thickBot="1">
      <c r="A47" s="99" t="s">
        <v>28</v>
      </c>
      <c r="B47" s="106" t="s">
        <v>97</v>
      </c>
      <c r="C47" s="104" t="s">
        <v>84</v>
      </c>
      <c r="D47" s="104">
        <v>2018</v>
      </c>
      <c r="E47" s="88">
        <v>26500</v>
      </c>
      <c r="F47" s="100">
        <v>1475</v>
      </c>
      <c r="G47" s="101"/>
      <c r="I47" s="102"/>
      <c r="J47" s="80"/>
      <c r="K47" s="76">
        <f t="shared" si="1"/>
        <v>0</v>
      </c>
      <c r="L47" s="82"/>
      <c r="M47" s="76">
        <f t="shared" si="2"/>
        <v>0</v>
      </c>
      <c r="N47" s="61">
        <f t="shared" si="0"/>
        <v>0</v>
      </c>
    </row>
    <row r="48" spans="1:14" ht="13.5" thickBot="1">
      <c r="A48" s="99" t="s">
        <v>88</v>
      </c>
      <c r="B48" s="106" t="s">
        <v>98</v>
      </c>
      <c r="C48" s="104" t="s">
        <v>90</v>
      </c>
      <c r="D48" s="104">
        <v>2019</v>
      </c>
      <c r="E48" s="88">
        <v>105570</v>
      </c>
      <c r="F48" s="100">
        <v>2113</v>
      </c>
      <c r="G48" s="101"/>
      <c r="I48" s="102"/>
      <c r="J48" s="80"/>
      <c r="K48" s="76">
        <f t="shared" si="1"/>
        <v>0</v>
      </c>
      <c r="L48" s="82"/>
      <c r="M48" s="76">
        <f t="shared" si="2"/>
        <v>0</v>
      </c>
      <c r="N48" s="61">
        <f t="shared" si="0"/>
        <v>0</v>
      </c>
    </row>
    <row r="49" spans="1:14" ht="13.5" thickBot="1">
      <c r="A49" s="99" t="s">
        <v>99</v>
      </c>
      <c r="B49" s="106" t="s">
        <v>100</v>
      </c>
      <c r="C49" s="104" t="s">
        <v>101</v>
      </c>
      <c r="D49" s="104">
        <v>2019</v>
      </c>
      <c r="E49" s="88">
        <v>23840</v>
      </c>
      <c r="F49" s="100">
        <v>1306</v>
      </c>
      <c r="G49" s="101"/>
      <c r="I49" s="102"/>
      <c r="J49" s="80"/>
      <c r="K49" s="76">
        <f t="shared" si="1"/>
        <v>0</v>
      </c>
      <c r="L49" s="82"/>
      <c r="M49" s="76">
        <f t="shared" si="2"/>
        <v>0</v>
      </c>
      <c r="N49" s="61">
        <f t="shared" si="0"/>
        <v>0</v>
      </c>
    </row>
    <row r="50" spans="1:14" ht="13.5" thickBot="1">
      <c r="A50" s="99" t="s">
        <v>99</v>
      </c>
      <c r="B50" s="106" t="s">
        <v>102</v>
      </c>
      <c r="C50" s="104" t="s">
        <v>101</v>
      </c>
      <c r="D50" s="104">
        <v>2019</v>
      </c>
      <c r="E50" s="88">
        <v>23840</v>
      </c>
      <c r="F50" s="100">
        <v>1306</v>
      </c>
      <c r="G50" s="101"/>
      <c r="I50" s="102"/>
      <c r="J50" s="80"/>
      <c r="K50" s="76">
        <f t="shared" si="1"/>
        <v>0</v>
      </c>
      <c r="L50" s="82"/>
      <c r="M50" s="76">
        <f t="shared" si="2"/>
        <v>0</v>
      </c>
      <c r="N50" s="61">
        <f t="shared" si="0"/>
        <v>0</v>
      </c>
    </row>
    <row r="51" spans="1:14" ht="13.5" thickBot="1">
      <c r="A51" s="99" t="s">
        <v>99</v>
      </c>
      <c r="B51" s="106" t="s">
        <v>103</v>
      </c>
      <c r="C51" s="104" t="s">
        <v>101</v>
      </c>
      <c r="D51" s="104">
        <v>2019</v>
      </c>
      <c r="E51" s="88">
        <v>23840</v>
      </c>
      <c r="F51" s="100">
        <v>1306</v>
      </c>
      <c r="G51" s="101"/>
      <c r="I51" s="102"/>
      <c r="J51" s="80"/>
      <c r="K51" s="76">
        <f t="shared" si="1"/>
        <v>0</v>
      </c>
      <c r="L51" s="82"/>
      <c r="M51" s="76">
        <f t="shared" si="2"/>
        <v>0</v>
      </c>
      <c r="N51" s="61">
        <f t="shared" si="0"/>
        <v>0</v>
      </c>
    </row>
    <row r="52" spans="1:14" ht="13.5" thickBot="1">
      <c r="A52" s="99" t="s">
        <v>99</v>
      </c>
      <c r="B52" s="106" t="s">
        <v>104</v>
      </c>
      <c r="C52" s="104" t="s">
        <v>101</v>
      </c>
      <c r="D52" s="104">
        <v>2019</v>
      </c>
      <c r="E52" s="88">
        <v>23840</v>
      </c>
      <c r="F52" s="100">
        <v>1306</v>
      </c>
      <c r="G52" s="101"/>
      <c r="I52" s="102"/>
      <c r="J52" s="80"/>
      <c r="K52" s="76">
        <f t="shared" si="1"/>
        <v>0</v>
      </c>
      <c r="L52" s="82"/>
      <c r="M52" s="76">
        <f t="shared" si="2"/>
        <v>0</v>
      </c>
      <c r="N52" s="61">
        <f t="shared" si="0"/>
        <v>0</v>
      </c>
    </row>
    <row r="53" spans="1:14" ht="13.5" thickBot="1">
      <c r="A53" s="99" t="s">
        <v>28</v>
      </c>
      <c r="B53" s="106" t="s">
        <v>105</v>
      </c>
      <c r="C53" s="104" t="s">
        <v>84</v>
      </c>
      <c r="D53" s="104">
        <v>2018</v>
      </c>
      <c r="E53" s="88">
        <v>27000</v>
      </c>
      <c r="F53" s="100">
        <v>1455</v>
      </c>
      <c r="G53" s="101"/>
      <c r="I53" s="102"/>
      <c r="J53" s="80"/>
      <c r="K53" s="76">
        <f t="shared" si="1"/>
        <v>0</v>
      </c>
      <c r="L53" s="82"/>
      <c r="M53" s="76">
        <f t="shared" si="2"/>
        <v>0</v>
      </c>
      <c r="N53" s="61">
        <f t="shared" si="0"/>
        <v>0</v>
      </c>
    </row>
    <row r="54" spans="1:14" ht="13.5" thickBot="1">
      <c r="A54" s="99" t="s">
        <v>31</v>
      </c>
      <c r="B54" s="106" t="s">
        <v>106</v>
      </c>
      <c r="C54" s="104" t="s">
        <v>107</v>
      </c>
      <c r="D54" s="104">
        <v>2018</v>
      </c>
      <c r="E54" s="88">
        <v>18875</v>
      </c>
      <c r="F54" s="100">
        <v>1160</v>
      </c>
      <c r="G54" s="101"/>
      <c r="I54" s="102"/>
      <c r="J54" s="80"/>
      <c r="K54" s="76">
        <f t="shared" si="1"/>
        <v>0</v>
      </c>
      <c r="L54" s="82"/>
      <c r="M54" s="76">
        <f t="shared" si="2"/>
        <v>0</v>
      </c>
      <c r="N54" s="61">
        <f t="shared" si="0"/>
        <v>0</v>
      </c>
    </row>
    <row r="55" spans="1:14" ht="13.5" thickBot="1">
      <c r="A55" s="99" t="s">
        <v>99</v>
      </c>
      <c r="B55" s="106" t="s">
        <v>108</v>
      </c>
      <c r="C55" s="104" t="s">
        <v>101</v>
      </c>
      <c r="D55" s="104">
        <v>2017</v>
      </c>
      <c r="E55" s="88">
        <v>32190</v>
      </c>
      <c r="F55" s="100">
        <v>1500</v>
      </c>
      <c r="G55" s="101"/>
      <c r="I55" s="102"/>
      <c r="J55" s="80"/>
      <c r="K55" s="76">
        <f t="shared" si="1"/>
        <v>0</v>
      </c>
      <c r="L55" s="82"/>
      <c r="M55" s="76">
        <f t="shared" si="2"/>
        <v>0</v>
      </c>
      <c r="N55" s="61">
        <f t="shared" si="0"/>
        <v>0</v>
      </c>
    </row>
    <row r="56" spans="1:14" ht="13.5" thickBot="1">
      <c r="A56" s="99" t="s">
        <v>99</v>
      </c>
      <c r="B56" s="106" t="s">
        <v>109</v>
      </c>
      <c r="C56" s="104" t="s">
        <v>101</v>
      </c>
      <c r="D56" s="104">
        <v>2017</v>
      </c>
      <c r="E56" s="88">
        <v>30890</v>
      </c>
      <c r="F56" s="100">
        <v>1287</v>
      </c>
      <c r="G56" s="101"/>
      <c r="I56" s="102"/>
      <c r="J56" s="80"/>
      <c r="K56" s="76">
        <f t="shared" si="1"/>
        <v>0</v>
      </c>
      <c r="L56" s="82"/>
      <c r="M56" s="76">
        <f t="shared" si="2"/>
        <v>0</v>
      </c>
      <c r="N56" s="61">
        <f t="shared" si="0"/>
        <v>0</v>
      </c>
    </row>
    <row r="57" spans="1:14" ht="13.5" thickBot="1">
      <c r="A57" s="99" t="s">
        <v>99</v>
      </c>
      <c r="B57" s="106" t="s">
        <v>110</v>
      </c>
      <c r="C57" s="104" t="s">
        <v>111</v>
      </c>
      <c r="D57" s="104">
        <v>2017</v>
      </c>
      <c r="E57" s="88">
        <v>13690</v>
      </c>
      <c r="F57" s="100">
        <v>1065</v>
      </c>
      <c r="G57" s="101"/>
      <c r="I57" s="102"/>
      <c r="J57" s="80"/>
      <c r="K57" s="76">
        <f t="shared" si="1"/>
        <v>0</v>
      </c>
      <c r="L57" s="82"/>
      <c r="M57" s="76">
        <f t="shared" si="2"/>
        <v>0</v>
      </c>
      <c r="N57" s="61">
        <f t="shared" si="0"/>
        <v>0</v>
      </c>
    </row>
    <row r="58" spans="1:14" ht="13.5" thickBot="1">
      <c r="A58" s="99" t="s">
        <v>112</v>
      </c>
      <c r="B58" s="106" t="s">
        <v>113</v>
      </c>
      <c r="C58" s="107" t="s">
        <v>115</v>
      </c>
      <c r="D58" s="104">
        <v>2016</v>
      </c>
      <c r="E58" s="88">
        <v>27100</v>
      </c>
      <c r="F58" s="100">
        <v>1259</v>
      </c>
      <c r="G58" s="101"/>
      <c r="I58" s="102"/>
      <c r="J58" s="80"/>
      <c r="K58" s="76">
        <f t="shared" si="1"/>
        <v>0</v>
      </c>
      <c r="L58" s="82"/>
      <c r="M58" s="76">
        <f t="shared" si="2"/>
        <v>0</v>
      </c>
      <c r="N58" s="61">
        <f t="shared" si="0"/>
        <v>0</v>
      </c>
    </row>
    <row r="59" spans="1:14" ht="13.5" thickBot="1">
      <c r="A59" s="99" t="s">
        <v>112</v>
      </c>
      <c r="B59" s="106" t="s">
        <v>116</v>
      </c>
      <c r="C59" s="104" t="s">
        <v>114</v>
      </c>
      <c r="D59" s="104">
        <v>2015</v>
      </c>
      <c r="E59" s="88">
        <v>25850</v>
      </c>
      <c r="F59" s="100">
        <v>1259</v>
      </c>
      <c r="G59" s="101"/>
      <c r="I59" s="102"/>
      <c r="J59" s="80"/>
      <c r="K59" s="76">
        <f t="shared" si="1"/>
        <v>0</v>
      </c>
      <c r="L59" s="82"/>
      <c r="M59" s="76">
        <f t="shared" si="2"/>
        <v>0</v>
      </c>
      <c r="N59" s="61">
        <f t="shared" si="0"/>
        <v>0</v>
      </c>
    </row>
    <row r="60" spans="1:14" ht="13.5" thickBot="1">
      <c r="A60" s="99" t="s">
        <v>99</v>
      </c>
      <c r="B60" s="106" t="s">
        <v>117</v>
      </c>
      <c r="C60" s="104" t="s">
        <v>101</v>
      </c>
      <c r="D60" s="104">
        <v>2016</v>
      </c>
      <c r="E60" s="88">
        <v>27390</v>
      </c>
      <c r="F60" s="100">
        <v>1295</v>
      </c>
      <c r="G60" s="101"/>
      <c r="I60" s="102"/>
      <c r="J60" s="80"/>
      <c r="K60" s="76">
        <f t="shared" si="1"/>
        <v>0</v>
      </c>
      <c r="L60" s="82"/>
      <c r="M60" s="76">
        <f t="shared" si="2"/>
        <v>0</v>
      </c>
      <c r="N60" s="61">
        <f t="shared" si="0"/>
        <v>0</v>
      </c>
    </row>
    <row r="61" spans="1:14" ht="13.5" thickBot="1">
      <c r="A61" s="99" t="s">
        <v>99</v>
      </c>
      <c r="B61" s="106" t="s">
        <v>118</v>
      </c>
      <c r="C61" s="104" t="s">
        <v>101</v>
      </c>
      <c r="D61" s="104">
        <v>2016</v>
      </c>
      <c r="E61" s="88">
        <v>27280</v>
      </c>
      <c r="F61" s="100">
        <v>1460</v>
      </c>
      <c r="G61" s="101"/>
      <c r="I61" s="102"/>
      <c r="J61" s="80"/>
      <c r="K61" s="76">
        <f t="shared" si="1"/>
        <v>0</v>
      </c>
      <c r="L61" s="82"/>
      <c r="M61" s="76">
        <f t="shared" si="2"/>
        <v>0</v>
      </c>
      <c r="N61" s="61">
        <f t="shared" si="0"/>
        <v>0</v>
      </c>
    </row>
    <row r="62" spans="1:14" ht="13.5" thickBot="1">
      <c r="A62" s="99" t="s">
        <v>50</v>
      </c>
      <c r="B62" s="106" t="s">
        <v>119</v>
      </c>
      <c r="C62" s="104" t="s">
        <v>120</v>
      </c>
      <c r="D62" s="104">
        <v>2016</v>
      </c>
      <c r="E62" s="88">
        <v>28250</v>
      </c>
      <c r="F62" s="100">
        <v>1310</v>
      </c>
      <c r="G62" s="101"/>
      <c r="I62" s="102"/>
      <c r="J62" s="80"/>
      <c r="K62" s="76">
        <f t="shared" si="1"/>
        <v>0</v>
      </c>
      <c r="L62" s="82"/>
      <c r="M62" s="76">
        <f t="shared" si="2"/>
        <v>0</v>
      </c>
      <c r="N62" s="61">
        <f t="shared" si="0"/>
        <v>0</v>
      </c>
    </row>
    <row r="63" spans="1:14" ht="13.5" thickBot="1">
      <c r="A63" s="31" t="s">
        <v>99</v>
      </c>
      <c r="B63" s="38" t="s">
        <v>121</v>
      </c>
      <c r="C63" s="33" t="s">
        <v>101</v>
      </c>
      <c r="D63" s="33">
        <v>2014</v>
      </c>
      <c r="E63" s="32">
        <v>25737</v>
      </c>
      <c r="F63" s="33">
        <v>1295</v>
      </c>
      <c r="G63" s="97"/>
      <c r="I63" s="63"/>
      <c r="J63" s="80"/>
      <c r="K63" s="81">
        <f>E63*J63</f>
        <v>0</v>
      </c>
      <c r="L63" s="82"/>
      <c r="M63" s="81">
        <f>E63*L63</f>
        <v>0</v>
      </c>
      <c r="N63" s="61">
        <f t="shared" si="0"/>
        <v>0</v>
      </c>
    </row>
    <row r="64" spans="1:14" ht="13.5" thickBot="1">
      <c r="A64" s="8"/>
      <c r="B64" s="9"/>
      <c r="C64" s="10"/>
      <c r="D64" s="10"/>
      <c r="E64" s="11"/>
      <c r="F64" s="12"/>
      <c r="G64" s="13"/>
      <c r="I64" s="57"/>
      <c r="J64" s="68"/>
      <c r="K64" s="70"/>
      <c r="L64" s="71" t="s">
        <v>17</v>
      </c>
      <c r="M64" s="72"/>
      <c r="N64" s="59">
        <f>SUM(N3:N63)</f>
        <v>0</v>
      </c>
    </row>
    <row r="65" spans="1:14" ht="39" thickBot="1">
      <c r="A65" s="130" t="s">
        <v>2</v>
      </c>
      <c r="B65" s="131"/>
      <c r="C65" s="131"/>
      <c r="D65" s="132"/>
      <c r="E65" s="14" t="s">
        <v>5</v>
      </c>
      <c r="F65" s="15" t="s">
        <v>3</v>
      </c>
      <c r="G65" s="15" t="s">
        <v>4</v>
      </c>
      <c r="I65" s="52" t="s">
        <v>14</v>
      </c>
      <c r="J65" s="52" t="s">
        <v>12</v>
      </c>
      <c r="K65" s="52" t="s">
        <v>10</v>
      </c>
      <c r="L65" s="52" t="s">
        <v>13</v>
      </c>
      <c r="M65" s="52" t="s">
        <v>11</v>
      </c>
      <c r="N65" s="53" t="s">
        <v>15</v>
      </c>
    </row>
    <row r="66" spans="1:14" ht="13.5" thickBot="1">
      <c r="A66" s="17" t="s">
        <v>31</v>
      </c>
      <c r="B66" s="18" t="s">
        <v>122</v>
      </c>
      <c r="C66" s="18" t="s">
        <v>123</v>
      </c>
      <c r="D66" s="19">
        <v>2025</v>
      </c>
      <c r="E66" s="20">
        <v>74608</v>
      </c>
      <c r="F66" s="19">
        <v>2032</v>
      </c>
      <c r="G66" s="19"/>
      <c r="I66" s="51"/>
      <c r="J66" s="84"/>
      <c r="K66" s="83">
        <f t="shared" ref="K66:K76" si="3">E66*J66</f>
        <v>0</v>
      </c>
      <c r="L66" s="84"/>
      <c r="M66" s="83">
        <f t="shared" ref="M66:M76" si="4">E66*L66</f>
        <v>0</v>
      </c>
      <c r="N66" s="113">
        <f>SUM(I66+K66+M66)</f>
        <v>0</v>
      </c>
    </row>
    <row r="67" spans="1:14" ht="13.5" thickBot="1">
      <c r="A67" s="22" t="s">
        <v>28</v>
      </c>
      <c r="B67" s="23" t="s">
        <v>124</v>
      </c>
      <c r="C67" s="23" t="s">
        <v>125</v>
      </c>
      <c r="D67" s="24">
        <v>2025</v>
      </c>
      <c r="E67" s="25">
        <v>37504</v>
      </c>
      <c r="F67" s="26">
        <v>2220</v>
      </c>
      <c r="G67" s="26"/>
      <c r="I67" s="47"/>
      <c r="J67" s="85"/>
      <c r="K67" s="76">
        <f t="shared" si="3"/>
        <v>0</v>
      </c>
      <c r="L67" s="27"/>
      <c r="M67" s="76">
        <f t="shared" si="4"/>
        <v>0</v>
      </c>
      <c r="N67" s="113">
        <f t="shared" ref="N67:N114" si="5">SUM(I67+K67+M67)</f>
        <v>0</v>
      </c>
    </row>
    <row r="68" spans="1:14" ht="13.5" thickBot="1">
      <c r="A68" s="22" t="s">
        <v>31</v>
      </c>
      <c r="B68" s="23" t="s">
        <v>126</v>
      </c>
      <c r="C68" s="23" t="s">
        <v>123</v>
      </c>
      <c r="D68" s="24">
        <v>2025</v>
      </c>
      <c r="E68" s="25">
        <v>74608</v>
      </c>
      <c r="F68" s="24">
        <v>2028</v>
      </c>
      <c r="G68" s="24"/>
      <c r="I68" s="47"/>
      <c r="J68" s="85"/>
      <c r="K68" s="76">
        <f t="shared" si="3"/>
        <v>0</v>
      </c>
      <c r="L68" s="27"/>
      <c r="M68" s="76">
        <f t="shared" si="4"/>
        <v>0</v>
      </c>
      <c r="N68" s="113">
        <f t="shared" si="5"/>
        <v>0</v>
      </c>
    </row>
    <row r="69" spans="1:14" ht="13.5" thickBot="1">
      <c r="A69" s="22" t="s">
        <v>28</v>
      </c>
      <c r="B69" s="23" t="s">
        <v>127</v>
      </c>
      <c r="C69" s="23" t="s">
        <v>128</v>
      </c>
      <c r="D69" s="24">
        <v>2025</v>
      </c>
      <c r="E69" s="25">
        <v>65824</v>
      </c>
      <c r="F69" s="24">
        <v>2348</v>
      </c>
      <c r="G69" s="24"/>
      <c r="I69" s="47"/>
      <c r="J69" s="85"/>
      <c r="K69" s="76">
        <f t="shared" si="3"/>
        <v>0</v>
      </c>
      <c r="L69" s="27"/>
      <c r="M69" s="76">
        <f t="shared" si="4"/>
        <v>0</v>
      </c>
      <c r="N69" s="113">
        <f t="shared" si="5"/>
        <v>0</v>
      </c>
    </row>
    <row r="70" spans="1:14" ht="13.5" thickBot="1">
      <c r="A70" s="22" t="s">
        <v>28</v>
      </c>
      <c r="B70" s="23" t="s">
        <v>129</v>
      </c>
      <c r="C70" s="23" t="s">
        <v>128</v>
      </c>
      <c r="D70" s="24">
        <v>2025</v>
      </c>
      <c r="E70" s="25">
        <v>61589</v>
      </c>
      <c r="F70" s="24">
        <v>2278</v>
      </c>
      <c r="G70" s="24"/>
      <c r="I70" s="47"/>
      <c r="J70" s="85"/>
      <c r="K70" s="76">
        <f t="shared" si="3"/>
        <v>0</v>
      </c>
      <c r="L70" s="27"/>
      <c r="M70" s="76">
        <f t="shared" si="4"/>
        <v>0</v>
      </c>
      <c r="N70" s="113">
        <f t="shared" si="5"/>
        <v>0</v>
      </c>
    </row>
    <row r="71" spans="1:14" ht="13.5" thickBot="1">
      <c r="A71" s="22" t="s">
        <v>28</v>
      </c>
      <c r="B71" s="23" t="s">
        <v>130</v>
      </c>
      <c r="C71" s="23" t="s">
        <v>128</v>
      </c>
      <c r="D71" s="24">
        <v>2025</v>
      </c>
      <c r="E71" s="25">
        <v>61589</v>
      </c>
      <c r="F71" s="24">
        <v>2278</v>
      </c>
      <c r="G71" s="24"/>
      <c r="I71" s="47"/>
      <c r="J71" s="85"/>
      <c r="K71" s="76">
        <f t="shared" si="3"/>
        <v>0</v>
      </c>
      <c r="L71" s="27"/>
      <c r="M71" s="76">
        <f t="shared" si="4"/>
        <v>0</v>
      </c>
      <c r="N71" s="113">
        <f t="shared" si="5"/>
        <v>0</v>
      </c>
    </row>
    <row r="72" spans="1:14" ht="13.5" thickBot="1">
      <c r="A72" s="22" t="s">
        <v>28</v>
      </c>
      <c r="B72" s="23" t="s">
        <v>131</v>
      </c>
      <c r="C72" s="23" t="s">
        <v>128</v>
      </c>
      <c r="D72" s="24">
        <v>2025</v>
      </c>
      <c r="E72" s="25">
        <v>61589</v>
      </c>
      <c r="F72" s="24">
        <v>2278</v>
      </c>
      <c r="G72" s="26"/>
      <c r="I72" s="47"/>
      <c r="J72" s="85"/>
      <c r="K72" s="76">
        <f t="shared" si="3"/>
        <v>0</v>
      </c>
      <c r="L72" s="27"/>
      <c r="M72" s="76">
        <f t="shared" si="4"/>
        <v>0</v>
      </c>
      <c r="N72" s="113">
        <f t="shared" si="5"/>
        <v>0</v>
      </c>
    </row>
    <row r="73" spans="1:14" ht="13.5" thickBot="1">
      <c r="A73" s="22" t="s">
        <v>28</v>
      </c>
      <c r="B73" s="23" t="s">
        <v>132</v>
      </c>
      <c r="C73" s="23" t="s">
        <v>128</v>
      </c>
      <c r="D73" s="24">
        <v>2025</v>
      </c>
      <c r="E73" s="25">
        <v>61589</v>
      </c>
      <c r="F73" s="24">
        <v>2278</v>
      </c>
      <c r="G73" s="100"/>
      <c r="I73" s="47"/>
      <c r="J73" s="85"/>
      <c r="K73" s="76">
        <f t="shared" si="3"/>
        <v>0</v>
      </c>
      <c r="L73" s="27"/>
      <c r="M73" s="76">
        <f t="shared" si="4"/>
        <v>0</v>
      </c>
      <c r="N73" s="113">
        <f t="shared" si="5"/>
        <v>0</v>
      </c>
    </row>
    <row r="74" spans="1:14" ht="13.5" thickBot="1">
      <c r="A74" s="108" t="s">
        <v>28</v>
      </c>
      <c r="B74" s="109" t="s">
        <v>133</v>
      </c>
      <c r="C74" s="109" t="s">
        <v>128</v>
      </c>
      <c r="D74" s="104">
        <v>2025</v>
      </c>
      <c r="E74" s="88">
        <v>61589</v>
      </c>
      <c r="F74" s="104">
        <v>2278</v>
      </c>
      <c r="G74" s="100"/>
      <c r="I74" s="47"/>
      <c r="J74" s="85"/>
      <c r="K74" s="76">
        <f t="shared" si="3"/>
        <v>0</v>
      </c>
      <c r="L74" s="27"/>
      <c r="M74" s="76">
        <f t="shared" si="4"/>
        <v>0</v>
      </c>
      <c r="N74" s="113">
        <f t="shared" si="5"/>
        <v>0</v>
      </c>
    </row>
    <row r="75" spans="1:14" ht="13.5" thickBot="1">
      <c r="A75" s="112" t="s">
        <v>28</v>
      </c>
      <c r="B75" s="23" t="s">
        <v>134</v>
      </c>
      <c r="C75" s="23" t="s">
        <v>125</v>
      </c>
      <c r="D75" s="24">
        <v>2025</v>
      </c>
      <c r="E75" s="25">
        <v>38714</v>
      </c>
      <c r="F75" s="24">
        <v>1615</v>
      </c>
      <c r="G75" s="26"/>
      <c r="I75" s="47"/>
      <c r="J75" s="85"/>
      <c r="K75" s="76">
        <f t="shared" si="3"/>
        <v>0</v>
      </c>
      <c r="L75" s="27"/>
      <c r="M75" s="76">
        <f t="shared" si="4"/>
        <v>0</v>
      </c>
      <c r="N75" s="113">
        <f t="shared" si="5"/>
        <v>0</v>
      </c>
    </row>
    <row r="76" spans="1:14" ht="13.5" thickBot="1">
      <c r="A76" s="112" t="s">
        <v>28</v>
      </c>
      <c r="B76" s="23" t="s">
        <v>135</v>
      </c>
      <c r="C76" s="23" t="s">
        <v>125</v>
      </c>
      <c r="D76" s="24">
        <v>2025</v>
      </c>
      <c r="E76" s="25">
        <v>37891</v>
      </c>
      <c r="F76" s="24">
        <v>1611</v>
      </c>
      <c r="G76" s="26"/>
      <c r="I76" s="47"/>
      <c r="J76" s="85"/>
      <c r="K76" s="76">
        <f t="shared" si="3"/>
        <v>0</v>
      </c>
      <c r="L76" s="27"/>
      <c r="M76" s="76">
        <f t="shared" si="4"/>
        <v>0</v>
      </c>
      <c r="N76" s="113">
        <f t="shared" si="5"/>
        <v>0</v>
      </c>
    </row>
    <row r="77" spans="1:14" ht="13.5" thickBot="1">
      <c r="A77" s="112" t="s">
        <v>58</v>
      </c>
      <c r="B77" s="23" t="s">
        <v>136</v>
      </c>
      <c r="C77" s="23" t="s">
        <v>137</v>
      </c>
      <c r="D77" s="24">
        <v>2024</v>
      </c>
      <c r="E77" s="25">
        <v>54692</v>
      </c>
      <c r="F77" s="24">
        <v>2028</v>
      </c>
      <c r="G77" s="26"/>
      <c r="I77" s="47"/>
      <c r="J77" s="85"/>
      <c r="K77" s="76">
        <f>E77*J77</f>
        <v>0</v>
      </c>
      <c r="L77" s="27"/>
      <c r="M77" s="76">
        <f>E77*L77</f>
        <v>0</v>
      </c>
      <c r="N77" s="113">
        <f t="shared" si="5"/>
        <v>0</v>
      </c>
    </row>
    <row r="78" spans="1:14" ht="13.5" thickBot="1">
      <c r="A78" s="112" t="s">
        <v>58</v>
      </c>
      <c r="B78" s="23" t="s">
        <v>138</v>
      </c>
      <c r="C78" s="23" t="s">
        <v>137</v>
      </c>
      <c r="D78" s="24">
        <v>2024</v>
      </c>
      <c r="E78" s="25">
        <v>54692</v>
      </c>
      <c r="F78" s="24">
        <v>2028</v>
      </c>
      <c r="G78" s="26"/>
      <c r="I78" s="47"/>
      <c r="J78" s="85"/>
      <c r="K78" s="76">
        <f t="shared" ref="K78:K114" si="6">E78*J78</f>
        <v>0</v>
      </c>
      <c r="L78" s="27"/>
      <c r="M78" s="76">
        <f t="shared" ref="M78:M114" si="7">E78*L78</f>
        <v>0</v>
      </c>
      <c r="N78" s="113">
        <f t="shared" si="5"/>
        <v>0</v>
      </c>
    </row>
    <row r="79" spans="1:14" ht="13.5" thickBot="1">
      <c r="A79" s="112" t="s">
        <v>31</v>
      </c>
      <c r="B79" s="23" t="s">
        <v>139</v>
      </c>
      <c r="C79" s="23" t="s">
        <v>140</v>
      </c>
      <c r="D79" s="24">
        <v>2024</v>
      </c>
      <c r="E79" s="25">
        <v>68593</v>
      </c>
      <c r="F79" s="24">
        <v>2262</v>
      </c>
      <c r="G79" s="26"/>
      <c r="I79" s="47"/>
      <c r="J79" s="85"/>
      <c r="K79" s="76">
        <f t="shared" si="6"/>
        <v>0</v>
      </c>
      <c r="L79" s="27"/>
      <c r="M79" s="76">
        <f t="shared" si="7"/>
        <v>0</v>
      </c>
      <c r="N79" s="113">
        <f t="shared" si="5"/>
        <v>0</v>
      </c>
    </row>
    <row r="80" spans="1:14" ht="13.5" thickBot="1">
      <c r="A80" s="112" t="s">
        <v>31</v>
      </c>
      <c r="B80" s="23" t="s">
        <v>141</v>
      </c>
      <c r="C80" s="23" t="s">
        <v>140</v>
      </c>
      <c r="D80" s="24">
        <v>2024</v>
      </c>
      <c r="E80" s="25">
        <v>59593</v>
      </c>
      <c r="F80" s="24">
        <v>2259</v>
      </c>
      <c r="G80" s="26"/>
      <c r="I80" s="47"/>
      <c r="J80" s="85"/>
      <c r="K80" s="76">
        <f t="shared" si="6"/>
        <v>0</v>
      </c>
      <c r="L80" s="27"/>
      <c r="M80" s="76">
        <f t="shared" si="7"/>
        <v>0</v>
      </c>
      <c r="N80" s="113">
        <f t="shared" si="5"/>
        <v>0</v>
      </c>
    </row>
    <row r="81" spans="1:14" ht="13.5" thickBot="1">
      <c r="A81" s="112" t="s">
        <v>58</v>
      </c>
      <c r="B81" s="23" t="s">
        <v>142</v>
      </c>
      <c r="C81" s="23" t="s">
        <v>143</v>
      </c>
      <c r="D81" s="24">
        <v>2023</v>
      </c>
      <c r="E81" s="25">
        <v>37000</v>
      </c>
      <c r="F81" s="24">
        <v>1565</v>
      </c>
      <c r="G81" s="26"/>
      <c r="I81" s="47"/>
      <c r="J81" s="85"/>
      <c r="K81" s="76">
        <f t="shared" si="6"/>
        <v>0</v>
      </c>
      <c r="L81" s="27"/>
      <c r="M81" s="76">
        <f t="shared" si="7"/>
        <v>0</v>
      </c>
      <c r="N81" s="113">
        <f t="shared" si="5"/>
        <v>0</v>
      </c>
    </row>
    <row r="82" spans="1:14" ht="13.5" thickBot="1">
      <c r="A82" s="112" t="s">
        <v>144</v>
      </c>
      <c r="B82" s="23" t="s">
        <v>145</v>
      </c>
      <c r="C82" s="23" t="s">
        <v>146</v>
      </c>
      <c r="D82" s="24">
        <v>2022</v>
      </c>
      <c r="E82" s="25">
        <v>49368</v>
      </c>
      <c r="F82" s="24">
        <v>1988</v>
      </c>
      <c r="G82" s="26"/>
      <c r="I82" s="47"/>
      <c r="J82" s="85"/>
      <c r="K82" s="76">
        <f t="shared" si="6"/>
        <v>0</v>
      </c>
      <c r="L82" s="27"/>
      <c r="M82" s="76">
        <f t="shared" si="7"/>
        <v>0</v>
      </c>
      <c r="N82" s="113">
        <f t="shared" si="5"/>
        <v>0</v>
      </c>
    </row>
    <row r="83" spans="1:14" ht="13.5" thickBot="1">
      <c r="A83" s="112" t="s">
        <v>31</v>
      </c>
      <c r="B83" s="23" t="s">
        <v>147</v>
      </c>
      <c r="C83" s="23" t="s">
        <v>148</v>
      </c>
      <c r="D83" s="24">
        <v>2016</v>
      </c>
      <c r="E83" s="25">
        <v>40000</v>
      </c>
      <c r="F83" s="24">
        <v>2095</v>
      </c>
      <c r="G83" s="26"/>
      <c r="I83" s="47"/>
      <c r="J83" s="85"/>
      <c r="K83" s="76">
        <f t="shared" si="6"/>
        <v>0</v>
      </c>
      <c r="L83" s="27"/>
      <c r="M83" s="76">
        <f t="shared" si="7"/>
        <v>0</v>
      </c>
      <c r="N83" s="113">
        <f t="shared" si="5"/>
        <v>0</v>
      </c>
    </row>
    <row r="84" spans="1:14" ht="13.5" thickBot="1">
      <c r="A84" s="112" t="s">
        <v>31</v>
      </c>
      <c r="B84" s="23" t="s">
        <v>149</v>
      </c>
      <c r="C84" s="23" t="s">
        <v>148</v>
      </c>
      <c r="D84" s="24">
        <v>2016</v>
      </c>
      <c r="E84" s="25">
        <v>40000</v>
      </c>
      <c r="F84" s="24">
        <v>2095</v>
      </c>
      <c r="G84" s="26"/>
      <c r="I84" s="47"/>
      <c r="J84" s="85"/>
      <c r="K84" s="76">
        <f t="shared" si="6"/>
        <v>0</v>
      </c>
      <c r="L84" s="27"/>
      <c r="M84" s="76">
        <f t="shared" si="7"/>
        <v>0</v>
      </c>
      <c r="N84" s="113">
        <f t="shared" si="5"/>
        <v>0</v>
      </c>
    </row>
    <row r="85" spans="1:14" ht="13.5" thickBot="1">
      <c r="A85" s="112" t="s">
        <v>31</v>
      </c>
      <c r="B85" s="23" t="s">
        <v>150</v>
      </c>
      <c r="C85" s="23" t="s">
        <v>148</v>
      </c>
      <c r="D85" s="24">
        <v>2016</v>
      </c>
      <c r="E85" s="25">
        <v>40000</v>
      </c>
      <c r="F85" s="24">
        <v>2095</v>
      </c>
      <c r="G85" s="26"/>
      <c r="I85" s="47"/>
      <c r="J85" s="85"/>
      <c r="K85" s="76">
        <f t="shared" si="6"/>
        <v>0</v>
      </c>
      <c r="L85" s="27"/>
      <c r="M85" s="76">
        <f t="shared" si="7"/>
        <v>0</v>
      </c>
      <c r="N85" s="113">
        <f t="shared" si="5"/>
        <v>0</v>
      </c>
    </row>
    <row r="86" spans="1:14" ht="13.5" thickBot="1">
      <c r="A86" s="112" t="s">
        <v>31</v>
      </c>
      <c r="B86" s="23" t="s">
        <v>151</v>
      </c>
      <c r="C86" s="23" t="s">
        <v>148</v>
      </c>
      <c r="D86" s="24">
        <v>2016</v>
      </c>
      <c r="E86" s="25">
        <v>40000</v>
      </c>
      <c r="F86" s="24">
        <v>2095</v>
      </c>
      <c r="G86" s="26"/>
      <c r="I86" s="47"/>
      <c r="J86" s="85"/>
      <c r="K86" s="76">
        <f t="shared" si="6"/>
        <v>0</v>
      </c>
      <c r="L86" s="27"/>
      <c r="M86" s="76">
        <f t="shared" si="7"/>
        <v>0</v>
      </c>
      <c r="N86" s="113">
        <f t="shared" si="5"/>
        <v>0</v>
      </c>
    </row>
    <row r="87" spans="1:14" ht="13.5" thickBot="1">
      <c r="A87" s="112" t="s">
        <v>152</v>
      </c>
      <c r="B87" s="23" t="s">
        <v>153</v>
      </c>
      <c r="C87" s="23" t="s">
        <v>154</v>
      </c>
      <c r="D87" s="24">
        <v>2022</v>
      </c>
      <c r="E87" s="25">
        <v>52326</v>
      </c>
      <c r="F87" s="24">
        <v>2016</v>
      </c>
      <c r="G87" s="26"/>
      <c r="I87" s="47"/>
      <c r="J87" s="85"/>
      <c r="K87" s="76">
        <f t="shared" si="6"/>
        <v>0</v>
      </c>
      <c r="L87" s="27"/>
      <c r="M87" s="76">
        <f t="shared" si="7"/>
        <v>0</v>
      </c>
      <c r="N87" s="113">
        <f t="shared" si="5"/>
        <v>0</v>
      </c>
    </row>
    <row r="88" spans="1:14" ht="13.5" thickBot="1">
      <c r="A88" s="112" t="s">
        <v>155</v>
      </c>
      <c r="B88" s="23" t="s">
        <v>156</v>
      </c>
      <c r="C88" s="23" t="s">
        <v>157</v>
      </c>
      <c r="D88" s="24">
        <v>2012</v>
      </c>
      <c r="E88" s="25">
        <v>25169</v>
      </c>
      <c r="F88" s="24">
        <v>3197</v>
      </c>
      <c r="G88" s="26"/>
      <c r="I88" s="47"/>
      <c r="J88" s="85"/>
      <c r="K88" s="76">
        <f t="shared" si="6"/>
        <v>0</v>
      </c>
      <c r="L88" s="27"/>
      <c r="M88" s="76">
        <f t="shared" si="7"/>
        <v>0</v>
      </c>
      <c r="N88" s="113">
        <f t="shared" si="5"/>
        <v>0</v>
      </c>
    </row>
    <row r="89" spans="1:14" ht="13.5" thickBot="1">
      <c r="A89" s="112" t="s">
        <v>155</v>
      </c>
      <c r="B89" s="23" t="s">
        <v>158</v>
      </c>
      <c r="C89" s="23" t="s">
        <v>157</v>
      </c>
      <c r="D89" s="24">
        <v>2019</v>
      </c>
      <c r="E89" s="25">
        <v>30000</v>
      </c>
      <c r="F89" s="24">
        <v>2222</v>
      </c>
      <c r="G89" s="26"/>
      <c r="I89" s="47"/>
      <c r="J89" s="85"/>
      <c r="K89" s="76">
        <f t="shared" si="6"/>
        <v>0</v>
      </c>
      <c r="L89" s="27"/>
      <c r="M89" s="76">
        <f t="shared" si="7"/>
        <v>0</v>
      </c>
      <c r="N89" s="113">
        <f t="shared" si="5"/>
        <v>0</v>
      </c>
    </row>
    <row r="90" spans="1:14" ht="13.5" thickBot="1">
      <c r="A90" s="112" t="s">
        <v>152</v>
      </c>
      <c r="B90" s="23" t="s">
        <v>159</v>
      </c>
      <c r="C90" s="23" t="s">
        <v>160</v>
      </c>
      <c r="D90" s="24">
        <v>2019</v>
      </c>
      <c r="E90" s="25">
        <v>35816</v>
      </c>
      <c r="F90" s="24">
        <v>3500</v>
      </c>
      <c r="G90" s="26"/>
      <c r="I90" s="47"/>
      <c r="J90" s="85"/>
      <c r="K90" s="76">
        <f t="shared" si="6"/>
        <v>0</v>
      </c>
      <c r="L90" s="27"/>
      <c r="M90" s="76">
        <f t="shared" si="7"/>
        <v>0</v>
      </c>
      <c r="N90" s="113">
        <f t="shared" si="5"/>
        <v>0</v>
      </c>
    </row>
    <row r="91" spans="1:14" ht="13.5" thickBot="1">
      <c r="A91" s="112" t="s">
        <v>152</v>
      </c>
      <c r="B91" s="23" t="s">
        <v>161</v>
      </c>
      <c r="C91" s="23" t="s">
        <v>160</v>
      </c>
      <c r="D91" s="24">
        <v>2019</v>
      </c>
      <c r="E91" s="25">
        <v>35816</v>
      </c>
      <c r="F91" s="24">
        <v>3500</v>
      </c>
      <c r="G91" s="26"/>
      <c r="I91" s="47"/>
      <c r="J91" s="85"/>
      <c r="K91" s="76">
        <f t="shared" si="6"/>
        <v>0</v>
      </c>
      <c r="L91" s="27"/>
      <c r="M91" s="76">
        <f t="shared" si="7"/>
        <v>0</v>
      </c>
      <c r="N91" s="113">
        <f t="shared" si="5"/>
        <v>0</v>
      </c>
    </row>
    <row r="92" spans="1:14" ht="13.5" thickBot="1">
      <c r="A92" s="112" t="s">
        <v>31</v>
      </c>
      <c r="B92" s="23" t="s">
        <v>162</v>
      </c>
      <c r="C92" s="23" t="s">
        <v>163</v>
      </c>
      <c r="D92" s="24">
        <v>2019</v>
      </c>
      <c r="E92" s="25">
        <v>24055</v>
      </c>
      <c r="F92" s="24">
        <v>2246</v>
      </c>
      <c r="G92" s="26"/>
      <c r="I92" s="47"/>
      <c r="J92" s="85"/>
      <c r="K92" s="76">
        <f t="shared" si="6"/>
        <v>0</v>
      </c>
      <c r="L92" s="27"/>
      <c r="M92" s="76">
        <f t="shared" si="7"/>
        <v>0</v>
      </c>
      <c r="N92" s="113">
        <f t="shared" si="5"/>
        <v>0</v>
      </c>
    </row>
    <row r="93" spans="1:14" ht="13.5" thickBot="1">
      <c r="A93" s="112" t="s">
        <v>58</v>
      </c>
      <c r="B93" s="23" t="s">
        <v>164</v>
      </c>
      <c r="C93" s="23" t="s">
        <v>165</v>
      </c>
      <c r="D93" s="24">
        <v>2017</v>
      </c>
      <c r="E93" s="25">
        <v>27095</v>
      </c>
      <c r="F93" s="24">
        <v>2638</v>
      </c>
      <c r="G93" s="26"/>
      <c r="I93" s="47"/>
      <c r="J93" s="85"/>
      <c r="K93" s="76">
        <f t="shared" si="6"/>
        <v>0</v>
      </c>
      <c r="L93" s="27"/>
      <c r="M93" s="76">
        <f t="shared" si="7"/>
        <v>0</v>
      </c>
      <c r="N93" s="113">
        <f t="shared" si="5"/>
        <v>0</v>
      </c>
    </row>
    <row r="94" spans="1:14" ht="13.5" thickBot="1">
      <c r="A94" s="112" t="s">
        <v>155</v>
      </c>
      <c r="B94" s="23" t="s">
        <v>166</v>
      </c>
      <c r="C94" s="23" t="s">
        <v>157</v>
      </c>
      <c r="D94" s="24">
        <v>2017</v>
      </c>
      <c r="E94" s="25">
        <v>31800</v>
      </c>
      <c r="F94" s="24">
        <v>3500</v>
      </c>
      <c r="G94" s="26"/>
      <c r="I94" s="47"/>
      <c r="J94" s="85"/>
      <c r="K94" s="76">
        <f t="shared" si="6"/>
        <v>0</v>
      </c>
      <c r="L94" s="27"/>
      <c r="M94" s="76">
        <f t="shared" si="7"/>
        <v>0</v>
      </c>
      <c r="N94" s="113">
        <f t="shared" si="5"/>
        <v>0</v>
      </c>
    </row>
    <row r="95" spans="1:14" ht="13.5" thickBot="1">
      <c r="A95" s="112" t="s">
        <v>155</v>
      </c>
      <c r="B95" s="23" t="s">
        <v>167</v>
      </c>
      <c r="C95" s="23" t="s">
        <v>168</v>
      </c>
      <c r="D95" s="24">
        <v>2016</v>
      </c>
      <c r="E95" s="25">
        <v>34585</v>
      </c>
      <c r="F95" s="24">
        <v>3206</v>
      </c>
      <c r="G95" s="26"/>
      <c r="I95" s="47"/>
      <c r="J95" s="85"/>
      <c r="K95" s="76">
        <f t="shared" si="6"/>
        <v>0</v>
      </c>
      <c r="L95" s="27"/>
      <c r="M95" s="76">
        <f t="shared" si="7"/>
        <v>0</v>
      </c>
      <c r="N95" s="113">
        <f t="shared" si="5"/>
        <v>0</v>
      </c>
    </row>
    <row r="96" spans="1:14" ht="13.5" thickBot="1">
      <c r="A96" s="112" t="s">
        <v>155</v>
      </c>
      <c r="B96" s="23" t="s">
        <v>169</v>
      </c>
      <c r="C96" s="23" t="s">
        <v>168</v>
      </c>
      <c r="D96" s="24">
        <v>2016</v>
      </c>
      <c r="E96" s="25">
        <v>34585</v>
      </c>
      <c r="F96" s="24">
        <v>3206</v>
      </c>
      <c r="G96" s="26"/>
      <c r="I96" s="47"/>
      <c r="J96" s="85"/>
      <c r="K96" s="76">
        <f t="shared" si="6"/>
        <v>0</v>
      </c>
      <c r="L96" s="27"/>
      <c r="M96" s="76">
        <f t="shared" si="7"/>
        <v>0</v>
      </c>
      <c r="N96" s="113">
        <f t="shared" si="5"/>
        <v>0</v>
      </c>
    </row>
    <row r="97" spans="1:14" ht="13.5" thickBot="1">
      <c r="A97" s="112" t="s">
        <v>155</v>
      </c>
      <c r="B97" s="23" t="s">
        <v>170</v>
      </c>
      <c r="C97" s="23" t="s">
        <v>168</v>
      </c>
      <c r="D97" s="24">
        <v>2016</v>
      </c>
      <c r="E97" s="25">
        <v>34585</v>
      </c>
      <c r="F97" s="24">
        <v>3206</v>
      </c>
      <c r="G97" s="26"/>
      <c r="I97" s="47"/>
      <c r="J97" s="85"/>
      <c r="K97" s="76">
        <f t="shared" si="6"/>
        <v>0</v>
      </c>
      <c r="L97" s="27"/>
      <c r="M97" s="76">
        <f t="shared" si="7"/>
        <v>0</v>
      </c>
      <c r="N97" s="113">
        <f t="shared" si="5"/>
        <v>0</v>
      </c>
    </row>
    <row r="98" spans="1:14" ht="13.5" thickBot="1">
      <c r="A98" s="112" t="s">
        <v>155</v>
      </c>
      <c r="B98" s="23" t="s">
        <v>171</v>
      </c>
      <c r="C98" s="23" t="s">
        <v>157</v>
      </c>
      <c r="D98" s="24">
        <v>2015</v>
      </c>
      <c r="E98" s="25">
        <v>45997</v>
      </c>
      <c r="F98" s="24">
        <v>3500</v>
      </c>
      <c r="G98" s="26"/>
      <c r="I98" s="47"/>
      <c r="J98" s="85"/>
      <c r="K98" s="76">
        <f t="shared" si="6"/>
        <v>0</v>
      </c>
      <c r="L98" s="27"/>
      <c r="M98" s="76">
        <f t="shared" si="7"/>
        <v>0</v>
      </c>
      <c r="N98" s="113">
        <f t="shared" si="5"/>
        <v>0</v>
      </c>
    </row>
    <row r="99" spans="1:14" ht="13.5" thickBot="1">
      <c r="A99" s="112" t="s">
        <v>155</v>
      </c>
      <c r="B99" s="23" t="s">
        <v>172</v>
      </c>
      <c r="C99" s="23" t="s">
        <v>157</v>
      </c>
      <c r="D99" s="24">
        <v>2016</v>
      </c>
      <c r="E99" s="25">
        <v>29147</v>
      </c>
      <c r="F99" s="24">
        <v>2440</v>
      </c>
      <c r="G99" s="26"/>
      <c r="I99" s="47"/>
      <c r="J99" s="85"/>
      <c r="K99" s="76">
        <f t="shared" si="6"/>
        <v>0</v>
      </c>
      <c r="L99" s="27"/>
      <c r="M99" s="76">
        <f t="shared" si="7"/>
        <v>0</v>
      </c>
      <c r="N99" s="113">
        <f t="shared" si="5"/>
        <v>0</v>
      </c>
    </row>
    <row r="100" spans="1:14" ht="13.5" thickBot="1">
      <c r="A100" s="112" t="s">
        <v>152</v>
      </c>
      <c r="B100" s="23" t="s">
        <v>173</v>
      </c>
      <c r="C100" s="23" t="s">
        <v>160</v>
      </c>
      <c r="D100" s="24">
        <v>2016</v>
      </c>
      <c r="E100" s="25">
        <v>44746</v>
      </c>
      <c r="F100" s="24">
        <v>3475</v>
      </c>
      <c r="G100" s="26"/>
      <c r="I100" s="47"/>
      <c r="J100" s="85"/>
      <c r="K100" s="76">
        <f t="shared" si="6"/>
        <v>0</v>
      </c>
      <c r="L100" s="27"/>
      <c r="M100" s="76">
        <f t="shared" si="7"/>
        <v>0</v>
      </c>
      <c r="N100" s="113">
        <f t="shared" si="5"/>
        <v>0</v>
      </c>
    </row>
    <row r="101" spans="1:14" ht="13.5" thickBot="1">
      <c r="A101" s="112" t="s">
        <v>155</v>
      </c>
      <c r="B101" s="23" t="s">
        <v>174</v>
      </c>
      <c r="C101" s="23" t="s">
        <v>168</v>
      </c>
      <c r="D101" s="24">
        <v>2013</v>
      </c>
      <c r="E101" s="25">
        <v>23806</v>
      </c>
      <c r="F101" s="24">
        <v>2005</v>
      </c>
      <c r="G101" s="26"/>
      <c r="I101" s="47"/>
      <c r="J101" s="85"/>
      <c r="K101" s="76">
        <f t="shared" si="6"/>
        <v>0</v>
      </c>
      <c r="L101" s="27"/>
      <c r="M101" s="76">
        <f t="shared" si="7"/>
        <v>0</v>
      </c>
      <c r="N101" s="113">
        <f t="shared" si="5"/>
        <v>0</v>
      </c>
    </row>
    <row r="102" spans="1:14" ht="13.5" thickBot="1">
      <c r="A102" s="112" t="s">
        <v>155</v>
      </c>
      <c r="B102" s="23" t="s">
        <v>175</v>
      </c>
      <c r="C102" s="23" t="s">
        <v>168</v>
      </c>
      <c r="D102" s="24">
        <v>2013</v>
      </c>
      <c r="E102" s="25">
        <v>23806</v>
      </c>
      <c r="F102" s="24">
        <v>3200</v>
      </c>
      <c r="G102" s="26"/>
      <c r="I102" s="47"/>
      <c r="J102" s="85"/>
      <c r="K102" s="76">
        <f t="shared" si="6"/>
        <v>0</v>
      </c>
      <c r="L102" s="27"/>
      <c r="M102" s="76">
        <f t="shared" si="7"/>
        <v>0</v>
      </c>
      <c r="N102" s="113">
        <f t="shared" si="5"/>
        <v>0</v>
      </c>
    </row>
    <row r="103" spans="1:14" ht="13.5" thickBot="1">
      <c r="A103" s="112" t="s">
        <v>155</v>
      </c>
      <c r="B103" s="23" t="s">
        <v>176</v>
      </c>
      <c r="C103" s="23" t="s">
        <v>177</v>
      </c>
      <c r="D103" s="24">
        <v>2015</v>
      </c>
      <c r="E103" s="25">
        <v>28532</v>
      </c>
      <c r="F103" s="24">
        <v>3500</v>
      </c>
      <c r="G103" s="26"/>
      <c r="I103" s="47"/>
      <c r="J103" s="85"/>
      <c r="K103" s="76">
        <f t="shared" si="6"/>
        <v>0</v>
      </c>
      <c r="L103" s="27"/>
      <c r="M103" s="76">
        <f t="shared" si="7"/>
        <v>0</v>
      </c>
      <c r="N103" s="113">
        <f t="shared" si="5"/>
        <v>0</v>
      </c>
    </row>
    <row r="104" spans="1:14" ht="13.5" thickBot="1">
      <c r="A104" s="112" t="s">
        <v>31</v>
      </c>
      <c r="B104" s="23" t="s">
        <v>178</v>
      </c>
      <c r="C104" s="23" t="s">
        <v>163</v>
      </c>
      <c r="D104" s="24">
        <v>2014</v>
      </c>
      <c r="E104" s="25">
        <v>19840</v>
      </c>
      <c r="F104" s="24">
        <v>2238</v>
      </c>
      <c r="G104" s="26"/>
      <c r="I104" s="47"/>
      <c r="J104" s="85"/>
      <c r="K104" s="76">
        <f t="shared" si="6"/>
        <v>0</v>
      </c>
      <c r="L104" s="27"/>
      <c r="M104" s="76">
        <f t="shared" si="7"/>
        <v>0</v>
      </c>
      <c r="N104" s="113">
        <f t="shared" si="5"/>
        <v>0</v>
      </c>
    </row>
    <row r="105" spans="1:14" ht="13.5" thickBot="1">
      <c r="A105" s="112" t="s">
        <v>155</v>
      </c>
      <c r="B105" s="23" t="s">
        <v>179</v>
      </c>
      <c r="C105" s="23" t="s">
        <v>168</v>
      </c>
      <c r="D105" s="24">
        <v>2014</v>
      </c>
      <c r="E105" s="25">
        <v>23930</v>
      </c>
      <c r="F105" s="24">
        <v>3200</v>
      </c>
      <c r="G105" s="26"/>
      <c r="I105" s="47"/>
      <c r="J105" s="85"/>
      <c r="K105" s="76">
        <f t="shared" si="6"/>
        <v>0</v>
      </c>
      <c r="L105" s="27"/>
      <c r="M105" s="76">
        <f t="shared" si="7"/>
        <v>0</v>
      </c>
      <c r="N105" s="113">
        <f t="shared" si="5"/>
        <v>0</v>
      </c>
    </row>
    <row r="106" spans="1:14" ht="13.5" thickBot="1">
      <c r="A106" s="112" t="s">
        <v>155</v>
      </c>
      <c r="B106" s="23" t="s">
        <v>180</v>
      </c>
      <c r="C106" s="23" t="s">
        <v>168</v>
      </c>
      <c r="D106" s="24">
        <v>2014</v>
      </c>
      <c r="E106" s="25">
        <v>23930</v>
      </c>
      <c r="F106" s="24">
        <v>3200</v>
      </c>
      <c r="G106" s="26"/>
      <c r="I106" s="47"/>
      <c r="J106" s="85"/>
      <c r="K106" s="76">
        <f t="shared" si="6"/>
        <v>0</v>
      </c>
      <c r="L106" s="27"/>
      <c r="M106" s="76">
        <f t="shared" si="7"/>
        <v>0</v>
      </c>
      <c r="N106" s="113">
        <f t="shared" si="5"/>
        <v>0</v>
      </c>
    </row>
    <row r="107" spans="1:14" ht="13.5" thickBot="1">
      <c r="A107" s="112" t="s">
        <v>155</v>
      </c>
      <c r="B107" s="23" t="s">
        <v>181</v>
      </c>
      <c r="C107" s="23" t="s">
        <v>168</v>
      </c>
      <c r="D107" s="24">
        <v>2014</v>
      </c>
      <c r="E107" s="25">
        <v>23930</v>
      </c>
      <c r="F107" s="24">
        <v>3200</v>
      </c>
      <c r="G107" s="26"/>
      <c r="I107" s="47"/>
      <c r="J107" s="85"/>
      <c r="K107" s="76">
        <f t="shared" si="6"/>
        <v>0</v>
      </c>
      <c r="L107" s="27"/>
      <c r="M107" s="76">
        <f t="shared" si="7"/>
        <v>0</v>
      </c>
      <c r="N107" s="113">
        <f t="shared" si="5"/>
        <v>0</v>
      </c>
    </row>
    <row r="108" spans="1:14" ht="13.5" thickBot="1">
      <c r="A108" s="112" t="s">
        <v>155</v>
      </c>
      <c r="B108" s="23" t="s">
        <v>182</v>
      </c>
      <c r="C108" s="23" t="s">
        <v>157</v>
      </c>
      <c r="D108" s="24">
        <v>2014</v>
      </c>
      <c r="E108" s="25">
        <v>28987</v>
      </c>
      <c r="F108" s="24">
        <v>3500</v>
      </c>
      <c r="G108" s="26"/>
      <c r="I108" s="47"/>
      <c r="J108" s="85"/>
      <c r="K108" s="76">
        <f t="shared" si="6"/>
        <v>0</v>
      </c>
      <c r="L108" s="27"/>
      <c r="M108" s="76">
        <f t="shared" si="7"/>
        <v>0</v>
      </c>
      <c r="N108" s="113">
        <f t="shared" si="5"/>
        <v>0</v>
      </c>
    </row>
    <row r="109" spans="1:14" ht="13.5" thickBot="1">
      <c r="A109" s="112" t="s">
        <v>155</v>
      </c>
      <c r="B109" s="23" t="s">
        <v>183</v>
      </c>
      <c r="C109" s="23" t="s">
        <v>168</v>
      </c>
      <c r="D109" s="24">
        <v>2015</v>
      </c>
      <c r="E109" s="25">
        <v>29768</v>
      </c>
      <c r="F109" s="24">
        <v>3200</v>
      </c>
      <c r="G109" s="26"/>
      <c r="I109" s="47"/>
      <c r="J109" s="85"/>
      <c r="K109" s="76">
        <f t="shared" si="6"/>
        <v>0</v>
      </c>
      <c r="L109" s="27"/>
      <c r="M109" s="76">
        <f t="shared" si="7"/>
        <v>0</v>
      </c>
      <c r="N109" s="113">
        <f t="shared" si="5"/>
        <v>0</v>
      </c>
    </row>
    <row r="110" spans="1:14" ht="13.5" thickBot="1">
      <c r="A110" s="112" t="s">
        <v>155</v>
      </c>
      <c r="B110" s="23" t="s">
        <v>184</v>
      </c>
      <c r="C110" s="23" t="s">
        <v>177</v>
      </c>
      <c r="D110" s="24">
        <v>2015</v>
      </c>
      <c r="E110" s="25">
        <v>28532</v>
      </c>
      <c r="F110" s="24">
        <v>3500</v>
      </c>
      <c r="G110" s="26"/>
      <c r="I110" s="47"/>
      <c r="J110" s="85"/>
      <c r="K110" s="76">
        <f t="shared" si="6"/>
        <v>0</v>
      </c>
      <c r="L110" s="27"/>
      <c r="M110" s="76">
        <f t="shared" si="7"/>
        <v>0</v>
      </c>
      <c r="N110" s="113">
        <f t="shared" si="5"/>
        <v>0</v>
      </c>
    </row>
    <row r="111" spans="1:14" ht="13.5" thickBot="1">
      <c r="A111" s="112" t="s">
        <v>155</v>
      </c>
      <c r="B111" s="23" t="s">
        <v>185</v>
      </c>
      <c r="C111" s="23" t="s">
        <v>177</v>
      </c>
      <c r="D111" s="24">
        <v>2015</v>
      </c>
      <c r="E111" s="25">
        <v>28532</v>
      </c>
      <c r="F111" s="24">
        <v>3500</v>
      </c>
      <c r="G111" s="26"/>
      <c r="I111" s="47"/>
      <c r="J111" s="85"/>
      <c r="K111" s="76">
        <f t="shared" si="6"/>
        <v>0</v>
      </c>
      <c r="L111" s="27"/>
      <c r="M111" s="76">
        <f t="shared" si="7"/>
        <v>0</v>
      </c>
      <c r="N111" s="113">
        <f t="shared" si="5"/>
        <v>0</v>
      </c>
    </row>
    <row r="112" spans="1:14" ht="13.5" thickBot="1">
      <c r="A112" s="112" t="s">
        <v>155</v>
      </c>
      <c r="B112" s="23" t="s">
        <v>186</v>
      </c>
      <c r="C112" s="23" t="s">
        <v>177</v>
      </c>
      <c r="D112" s="24">
        <v>2015</v>
      </c>
      <c r="E112" s="25">
        <v>28532</v>
      </c>
      <c r="F112" s="24">
        <v>3500</v>
      </c>
      <c r="G112" s="26"/>
      <c r="I112" s="47"/>
      <c r="J112" s="85"/>
      <c r="K112" s="76">
        <f t="shared" si="6"/>
        <v>0</v>
      </c>
      <c r="L112" s="27"/>
      <c r="M112" s="76">
        <f t="shared" si="7"/>
        <v>0</v>
      </c>
      <c r="N112" s="113">
        <f t="shared" si="5"/>
        <v>0</v>
      </c>
    </row>
    <row r="113" spans="1:14" ht="13.5" thickBot="1">
      <c r="A113" s="112" t="s">
        <v>155</v>
      </c>
      <c r="B113" s="23" t="s">
        <v>187</v>
      </c>
      <c r="C113" s="23" t="s">
        <v>168</v>
      </c>
      <c r="D113" s="24">
        <v>2015</v>
      </c>
      <c r="E113" s="25">
        <v>29768</v>
      </c>
      <c r="F113" s="24">
        <v>3200</v>
      </c>
      <c r="G113" s="26"/>
      <c r="I113" s="47"/>
      <c r="J113" s="85"/>
      <c r="K113" s="76">
        <f t="shared" si="6"/>
        <v>0</v>
      </c>
      <c r="L113" s="27"/>
      <c r="M113" s="76">
        <f t="shared" si="7"/>
        <v>0</v>
      </c>
      <c r="N113" s="113">
        <f t="shared" si="5"/>
        <v>0</v>
      </c>
    </row>
    <row r="114" spans="1:14" ht="13.5" thickBot="1">
      <c r="A114" s="26" t="s">
        <v>155</v>
      </c>
      <c r="B114" s="26" t="s">
        <v>188</v>
      </c>
      <c r="C114" s="26" t="s">
        <v>177</v>
      </c>
      <c r="D114" s="26">
        <v>2014</v>
      </c>
      <c r="E114" s="25">
        <v>25540</v>
      </c>
      <c r="F114" s="26">
        <v>3100</v>
      </c>
      <c r="G114" s="26"/>
      <c r="I114" s="48"/>
      <c r="J114" s="86"/>
      <c r="K114" s="76">
        <f t="shared" si="6"/>
        <v>0</v>
      </c>
      <c r="L114" s="35"/>
      <c r="M114" s="76">
        <f t="shared" si="7"/>
        <v>0</v>
      </c>
      <c r="N114" s="113">
        <f t="shared" si="5"/>
        <v>0</v>
      </c>
    </row>
    <row r="115" spans="1:14" ht="13.5" thickBot="1">
      <c r="A115" s="29"/>
      <c r="B115" s="36"/>
      <c r="C115" s="29"/>
      <c r="D115" s="24"/>
      <c r="E115" s="25"/>
      <c r="F115" s="26"/>
      <c r="G115" s="26"/>
      <c r="I115" s="57"/>
      <c r="J115" s="56"/>
      <c r="K115" s="58"/>
      <c r="L115" s="54" t="s">
        <v>18</v>
      </c>
      <c r="M115" s="55"/>
      <c r="N115" s="59">
        <f>SUM(N66:N114)</f>
        <v>0</v>
      </c>
    </row>
    <row r="116" spans="1:14" ht="39" thickBot="1">
      <c r="A116" s="133" t="s">
        <v>1</v>
      </c>
      <c r="B116" s="134"/>
      <c r="C116" s="134"/>
      <c r="D116" s="135"/>
      <c r="E116" s="110" t="s">
        <v>5</v>
      </c>
      <c r="F116" s="111" t="s">
        <v>3</v>
      </c>
      <c r="G116" s="111" t="s">
        <v>4</v>
      </c>
      <c r="I116" s="16" t="s">
        <v>14</v>
      </c>
      <c r="J116" s="16" t="s">
        <v>12</v>
      </c>
      <c r="K116" s="16" t="s">
        <v>10</v>
      </c>
      <c r="L116" s="16" t="s">
        <v>13</v>
      </c>
      <c r="M116" s="16" t="s">
        <v>11</v>
      </c>
      <c r="N116" s="43" t="s">
        <v>15</v>
      </c>
    </row>
    <row r="117" spans="1:14">
      <c r="A117" s="17" t="s">
        <v>28</v>
      </c>
      <c r="B117" s="18" t="s">
        <v>189</v>
      </c>
      <c r="C117" s="18" t="s">
        <v>190</v>
      </c>
      <c r="D117" s="19">
        <v>2024</v>
      </c>
      <c r="E117" s="20">
        <v>160000</v>
      </c>
      <c r="F117" s="19">
        <v>3940</v>
      </c>
      <c r="G117" s="21"/>
      <c r="I117" s="64"/>
      <c r="J117" s="84"/>
      <c r="K117" s="20">
        <f>E117*J117</f>
        <v>0</v>
      </c>
      <c r="L117" s="84"/>
      <c r="M117" s="20">
        <f>E117*L117</f>
        <v>0</v>
      </c>
      <c r="N117" s="49">
        <f>SUM(I117+K117+M117)</f>
        <v>0</v>
      </c>
    </row>
    <row r="118" spans="1:14">
      <c r="A118" s="22" t="s">
        <v>191</v>
      </c>
      <c r="B118" s="23" t="s">
        <v>192</v>
      </c>
      <c r="C118" s="23" t="s">
        <v>193</v>
      </c>
      <c r="D118" s="24">
        <v>2024</v>
      </c>
      <c r="E118" s="25">
        <v>680000</v>
      </c>
      <c r="F118" s="24">
        <v>28000</v>
      </c>
      <c r="G118" s="26"/>
      <c r="I118" s="65"/>
      <c r="J118" s="75"/>
      <c r="K118" s="25">
        <f>E118*J118</f>
        <v>0</v>
      </c>
      <c r="L118" s="75"/>
      <c r="M118" s="25">
        <f>E118*L118</f>
        <v>0</v>
      </c>
      <c r="N118" s="49">
        <f t="shared" ref="N118:N120" si="8">SUM(I118+K118+M118)</f>
        <v>0</v>
      </c>
    </row>
    <row r="119" spans="1:14">
      <c r="A119" s="22" t="s">
        <v>194</v>
      </c>
      <c r="B119" s="23" t="s">
        <v>195</v>
      </c>
      <c r="C119" s="23" t="s">
        <v>196</v>
      </c>
      <c r="D119" s="24">
        <v>2015</v>
      </c>
      <c r="E119" s="25">
        <v>249489</v>
      </c>
      <c r="F119" s="24">
        <v>19000</v>
      </c>
      <c r="G119" s="26"/>
      <c r="I119" s="65"/>
      <c r="J119" s="75"/>
      <c r="K119" s="25">
        <f>E119*J119</f>
        <v>0</v>
      </c>
      <c r="L119" s="75"/>
      <c r="M119" s="25">
        <f>E119*L119</f>
        <v>0</v>
      </c>
      <c r="N119" s="49">
        <f t="shared" si="8"/>
        <v>0</v>
      </c>
    </row>
    <row r="120" spans="1:14" ht="13.5" thickBot="1">
      <c r="A120" s="39" t="s">
        <v>197</v>
      </c>
      <c r="B120" s="40" t="s">
        <v>198</v>
      </c>
      <c r="C120" s="40">
        <v>5</v>
      </c>
      <c r="D120" s="33">
        <v>2016</v>
      </c>
      <c r="E120" s="32">
        <v>248220</v>
      </c>
      <c r="F120" s="33">
        <v>11150</v>
      </c>
      <c r="G120" s="34"/>
      <c r="I120" s="66"/>
      <c r="J120" s="87"/>
      <c r="K120" s="32">
        <f>E120*J120</f>
        <v>0</v>
      </c>
      <c r="L120" s="87"/>
      <c r="M120" s="32">
        <f>E120*L120</f>
        <v>0</v>
      </c>
      <c r="N120" s="49">
        <f t="shared" si="8"/>
        <v>0</v>
      </c>
    </row>
    <row r="121" spans="1:14" ht="13.5" thickBot="1">
      <c r="A121" s="44"/>
      <c r="B121" s="45"/>
      <c r="C121" s="45"/>
      <c r="D121" s="12"/>
      <c r="E121" s="11"/>
      <c r="F121" s="12"/>
      <c r="G121" s="13"/>
      <c r="I121" s="57"/>
      <c r="J121" s="56"/>
      <c r="K121" s="56"/>
      <c r="L121" s="54" t="s">
        <v>19</v>
      </c>
      <c r="M121" s="55"/>
      <c r="N121" s="50">
        <f>SUM(N117:N120)</f>
        <v>0</v>
      </c>
    </row>
    <row r="122" spans="1:14" ht="39" thickBot="1">
      <c r="A122" s="130" t="s">
        <v>199</v>
      </c>
      <c r="B122" s="131"/>
      <c r="C122" s="131"/>
      <c r="D122" s="132"/>
      <c r="E122" s="14" t="s">
        <v>5</v>
      </c>
      <c r="F122" s="15" t="s">
        <v>3</v>
      </c>
      <c r="G122" s="15" t="s">
        <v>4</v>
      </c>
      <c r="I122" s="16" t="s">
        <v>14</v>
      </c>
      <c r="J122" s="16" t="s">
        <v>12</v>
      </c>
      <c r="K122" s="16" t="s">
        <v>10</v>
      </c>
      <c r="L122" s="16" t="s">
        <v>13</v>
      </c>
      <c r="M122" s="16" t="s">
        <v>11</v>
      </c>
      <c r="N122" s="43" t="s">
        <v>15</v>
      </c>
    </row>
    <row r="123" spans="1:14">
      <c r="A123" s="41" t="s">
        <v>200</v>
      </c>
      <c r="B123" s="42" t="s">
        <v>201</v>
      </c>
      <c r="C123" s="42" t="s">
        <v>202</v>
      </c>
      <c r="D123" s="19">
        <v>2018</v>
      </c>
      <c r="E123" s="20">
        <v>4500</v>
      </c>
      <c r="F123" s="21"/>
      <c r="G123" s="21"/>
      <c r="I123" s="64"/>
      <c r="J123" s="84"/>
      <c r="K123" s="20">
        <f t="shared" ref="K123:K125" si="9">E123*J123</f>
        <v>0</v>
      </c>
      <c r="L123" s="84"/>
      <c r="M123" s="20">
        <f t="shared" ref="M123:M125" si="10">E123*L123</f>
        <v>0</v>
      </c>
      <c r="N123" s="114">
        <f>SUM(I123+K123+M123)</f>
        <v>0</v>
      </c>
    </row>
    <row r="124" spans="1:14">
      <c r="A124" s="28"/>
      <c r="B124" s="29"/>
      <c r="C124" s="29"/>
      <c r="D124" s="24"/>
      <c r="E124" s="25"/>
      <c r="F124" s="26"/>
      <c r="G124" s="26"/>
      <c r="I124" s="65"/>
      <c r="J124" s="75"/>
      <c r="K124" s="25">
        <f t="shared" si="9"/>
        <v>0</v>
      </c>
      <c r="L124" s="75"/>
      <c r="M124" s="25">
        <f t="shared" si="10"/>
        <v>0</v>
      </c>
      <c r="N124" s="114">
        <f t="shared" ref="N124:N125" si="11">SUM(I124+K124+M124)</f>
        <v>0</v>
      </c>
    </row>
    <row r="125" spans="1:14" ht="13.5" thickBot="1">
      <c r="A125" s="37"/>
      <c r="B125" s="38"/>
      <c r="C125" s="38"/>
      <c r="D125" s="33"/>
      <c r="E125" s="32"/>
      <c r="F125" s="34"/>
      <c r="G125" s="34"/>
      <c r="I125" s="67"/>
      <c r="J125" s="82"/>
      <c r="K125" s="88">
        <f t="shared" si="9"/>
        <v>0</v>
      </c>
      <c r="L125" s="82"/>
      <c r="M125" s="88">
        <f t="shared" si="10"/>
        <v>0</v>
      </c>
      <c r="N125" s="114">
        <f t="shared" si="11"/>
        <v>0</v>
      </c>
    </row>
    <row r="126" spans="1:14" ht="13.5" thickBot="1">
      <c r="I126" s="68"/>
      <c r="J126" s="69"/>
      <c r="K126" s="70"/>
      <c r="L126" s="71" t="s">
        <v>20</v>
      </c>
      <c r="M126" s="72"/>
      <c r="N126" s="50">
        <f>SUM(N123:N125)</f>
        <v>0</v>
      </c>
    </row>
    <row r="127" spans="1:14" ht="30" customHeight="1" thickBot="1">
      <c r="A127" s="4"/>
      <c r="L127" s="136" t="s">
        <v>16</v>
      </c>
      <c r="M127" s="137"/>
      <c r="N127" s="46">
        <f>SUM(N64+N115+N121+N126)</f>
        <v>0</v>
      </c>
    </row>
    <row r="128" spans="1:14">
      <c r="A128" s="1"/>
    </row>
    <row r="129" spans="1:6">
      <c r="A129" t="s">
        <v>203</v>
      </c>
    </row>
    <row r="130" spans="1:6">
      <c r="A130" t="s">
        <v>204</v>
      </c>
    </row>
    <row r="131" spans="1:6">
      <c r="A131" t="s">
        <v>205</v>
      </c>
    </row>
    <row r="132" spans="1:6">
      <c r="A132" t="s">
        <v>206</v>
      </c>
    </row>
    <row r="134" spans="1:6">
      <c r="A134" t="s">
        <v>207</v>
      </c>
    </row>
    <row r="137" spans="1:6" ht="13.5" thickBot="1"/>
    <row r="138" spans="1:6" ht="13.5" thickBot="1">
      <c r="B138" s="91" t="s">
        <v>22</v>
      </c>
      <c r="C138" s="115"/>
      <c r="D138" s="116"/>
      <c r="E138"/>
      <c r="F138" s="2"/>
    </row>
    <row r="139" spans="1:6" ht="13.5" thickBot="1">
      <c r="B139" s="90" t="s">
        <v>23</v>
      </c>
      <c r="C139" s="117"/>
      <c r="D139" s="118"/>
    </row>
    <row r="140" spans="1:6" ht="13.5" thickBot="1">
      <c r="B140" s="90" t="s">
        <v>24</v>
      </c>
      <c r="C140" s="117"/>
      <c r="D140" s="118"/>
    </row>
    <row r="141" spans="1:6" ht="26.25" thickBot="1">
      <c r="B141" s="90" t="s">
        <v>25</v>
      </c>
      <c r="C141" s="119"/>
      <c r="D141" s="120"/>
    </row>
    <row r="142" spans="1:6">
      <c r="B142" s="89" t="s">
        <v>26</v>
      </c>
      <c r="C142" s="121"/>
      <c r="D142" s="122"/>
    </row>
    <row r="143" spans="1:6">
      <c r="B143" s="89"/>
      <c r="C143" s="123"/>
      <c r="D143" s="124"/>
    </row>
    <row r="144" spans="1:6" ht="13.5" thickBot="1">
      <c r="B144" s="90"/>
      <c r="C144" s="125"/>
      <c r="D144" s="126"/>
    </row>
  </sheetData>
  <mergeCells count="10">
    <mergeCell ref="A2:D2"/>
    <mergeCell ref="A65:D65"/>
    <mergeCell ref="A116:D116"/>
    <mergeCell ref="A122:D122"/>
    <mergeCell ref="L127:M127"/>
    <mergeCell ref="C138:D138"/>
    <mergeCell ref="C139:D139"/>
    <mergeCell ref="C140:D140"/>
    <mergeCell ref="C141:D141"/>
    <mergeCell ref="C142:D144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d3298f-eea3-4a59-a087-c68b8a805914" xsi:nil="true"/>
    <lcf76f155ced4ddcb4097134ff3c332f xmlns="575edc27-6784-43e0-b4ea-e0f131ccaa4c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61FD2-BFDB-4B5A-A203-D493319E4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C5240B-156B-4CC0-BF1E-9B17B7358510}">
  <ds:schemaRefs>
    <ds:schemaRef ds:uri="http://schemas.microsoft.com/office/2006/documentManagement/types"/>
    <ds:schemaRef ds:uri="0adf58a5-3bd8-4c19-8c4e-bdde56c3915a"/>
    <ds:schemaRef ds:uri="http://schemas.openxmlformats.org/package/2006/metadata/core-properties"/>
    <ds:schemaRef ds:uri="http://purl.org/dc/elements/1.1/"/>
    <ds:schemaRef ds:uri="3eacc8b1-e81f-4246-b2de-c46cc46a2206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bbd3298f-eea3-4a59-a087-c68b8a805914"/>
    <ds:schemaRef ds:uri="575edc27-6784-43e0-b4ea-e0f131ccaa4c"/>
  </ds:schemaRefs>
</ds:datastoreItem>
</file>

<file path=customXml/itemProps3.xml><?xml version="1.0" encoding="utf-8"?>
<ds:datastoreItem xmlns:ds="http://schemas.openxmlformats.org/officeDocument/2006/customXml" ds:itemID="{77C8F7F9-7CAB-4551-8783-60877FD095B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6BD36B6-4054-4782-B5E4-38D224D74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5edc27-6784-43e0-b4ea-e0f131ccaa4c"/>
    <ds:schemaRef ds:uri="bbd3298f-eea3-4a59-a087-c68b8a8059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1.0 Provincie Groning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Shenarda Mari</dc:creator>
  <cp:keywords/>
  <dc:description/>
  <cp:lastModifiedBy>Judith Huisman</cp:lastModifiedBy>
  <cp:revision/>
  <dcterms:created xsi:type="dcterms:W3CDTF">2020-06-25T11:44:49Z</dcterms:created>
  <dcterms:modified xsi:type="dcterms:W3CDTF">2025-09-30T09:51:32Z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Shenarda Mari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Shenarda Mari</vt:lpwstr>
  </property>
  <property fmtid="{D5CDD505-2E9C-101B-9397-08002B2CF9AE}" pid="5" name="ContentTypeId">
    <vt:lpwstr>0x010100FDFCB223231F7445BC7B7508522F4EA3</vt:lpwstr>
  </property>
  <property fmtid="{D5CDD505-2E9C-101B-9397-08002B2CF9AE}" pid="6" name="MediaServiceImageTags">
    <vt:lpwstr/>
  </property>
</Properties>
</file>