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5\"/>
    </mc:Choice>
  </mc:AlternateContent>
  <xr:revisionPtr revIDLastSave="0" documentId="13_ncr:1_{4AB4B39D-6215-401F-90D3-C7C209350267}" xr6:coauthVersionLast="47" xr6:coauthVersionMax="47" xr10:uidLastSave="{00000000-0000-0000-0000-000000000000}"/>
  <bookViews>
    <workbookView xWindow="13695" yWindow="105" windowWidth="15030" windowHeight="15435" xr2:uid="{00000000-000D-0000-FFFF-FFFF00000000}"/>
  </bookViews>
  <sheets>
    <sheet name="specificatie" sheetId="2" r:id="rId1"/>
    <sheet name="Inventaris Bernhard Leenestraat" sheetId="6" r:id="rId2"/>
    <sheet name="Inventaris Caledoniastr.Ceramst" sheetId="7" r:id="rId3"/>
  </sheets>
  <definedNames>
    <definedName name="_xlnm._FilterDatabase" localSheetId="0" hidden="1">specificatie!$A$1:$N$301</definedName>
    <definedName name="_xlnm.Print_Area" localSheetId="0">specificatie!$B$1:$L$305</definedName>
    <definedName name="_xlnm.Print_Titles" localSheetId="0">specificatie!$1:$1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5" i="2" l="1"/>
  <c r="J66" i="2" l="1"/>
  <c r="I66" i="2"/>
  <c r="J19" i="2"/>
  <c r="I19" i="2"/>
  <c r="K19" i="2" s="1"/>
  <c r="I158" i="2"/>
  <c r="J158" i="2"/>
  <c r="K158" i="2"/>
  <c r="L158" i="2"/>
  <c r="J33" i="2" l="1"/>
  <c r="L33" i="2" s="1"/>
  <c r="I33" i="2"/>
  <c r="K33" i="2" s="1"/>
  <c r="J84" i="2" l="1"/>
  <c r="L84" i="2" s="1"/>
  <c r="I84" i="2"/>
  <c r="K48" i="2"/>
  <c r="K264" i="2"/>
  <c r="L48" i="2"/>
  <c r="J264" i="2"/>
  <c r="L264" i="2" s="1"/>
  <c r="I6" i="2"/>
  <c r="K6" i="2" s="1"/>
  <c r="J6" i="2"/>
  <c r="L6" i="2" s="1"/>
  <c r="I41" i="2"/>
  <c r="K41" i="2" s="1"/>
  <c r="J41" i="2"/>
  <c r="L41" i="2" s="1"/>
  <c r="I63" i="2"/>
  <c r="K63" i="2" s="1"/>
  <c r="J63" i="2"/>
  <c r="L63" i="2" s="1"/>
  <c r="I126" i="2"/>
  <c r="K126" i="2" s="1"/>
  <c r="J126" i="2"/>
  <c r="L126" i="2" s="1"/>
  <c r="J205" i="2"/>
  <c r="L205" i="2" s="1"/>
  <c r="I209" i="2"/>
  <c r="K209" i="2" s="1"/>
  <c r="J209" i="2"/>
  <c r="L209" i="2" s="1"/>
  <c r="I123" i="2" l="1"/>
  <c r="K123" i="2" s="1"/>
  <c r="J123" i="2"/>
  <c r="L123" i="2" s="1"/>
  <c r="J258" i="2"/>
  <c r="L258" i="2" s="1"/>
  <c r="I258" i="2"/>
  <c r="K258" i="2" s="1"/>
  <c r="I75" i="2"/>
  <c r="K75" i="2" s="1"/>
  <c r="I74" i="2"/>
  <c r="K74" i="2" s="1"/>
  <c r="I76" i="2"/>
  <c r="K76" i="2" s="1"/>
  <c r="J75" i="2"/>
  <c r="L75" i="2" s="1"/>
  <c r="J74" i="2"/>
  <c r="L74" i="2" s="1"/>
  <c r="J76" i="2"/>
  <c r="L76" i="2" s="1"/>
  <c r="I125" i="2"/>
  <c r="K125" i="2" s="1"/>
  <c r="J125" i="2"/>
  <c r="L125" i="2" s="1"/>
  <c r="J247" i="2"/>
  <c r="L247" i="2" s="1"/>
  <c r="I247" i="2"/>
  <c r="K247" i="2" s="1"/>
  <c r="I124" i="2"/>
  <c r="K124" i="2" s="1"/>
  <c r="J118" i="2"/>
  <c r="L118" i="2" s="1"/>
  <c r="J119" i="2"/>
  <c r="L119" i="2" s="1"/>
  <c r="J122" i="2"/>
  <c r="L122" i="2" s="1"/>
  <c r="I128" i="2"/>
  <c r="K128" i="2" s="1"/>
  <c r="J129" i="2"/>
  <c r="L129" i="2" s="1"/>
  <c r="J135" i="2"/>
  <c r="L135" i="2" s="1"/>
  <c r="J90" i="2"/>
  <c r="L90" i="2" s="1"/>
  <c r="J138" i="2"/>
  <c r="L138" i="2" s="1"/>
  <c r="J139" i="2"/>
  <c r="L139" i="2" s="1"/>
  <c r="J140" i="2"/>
  <c r="L140" i="2" s="1"/>
  <c r="I142" i="2"/>
  <c r="K142" i="2" s="1"/>
  <c r="J145" i="2"/>
  <c r="L145" i="2" s="1"/>
  <c r="J146" i="2"/>
  <c r="L146" i="2" s="1"/>
  <c r="J149" i="2"/>
  <c r="L149" i="2" s="1"/>
  <c r="J150" i="2"/>
  <c r="L150" i="2" s="1"/>
  <c r="J155" i="2"/>
  <c r="L155" i="2" s="1"/>
  <c r="J157" i="2"/>
  <c r="L157" i="2" s="1"/>
  <c r="J161" i="2"/>
  <c r="L161" i="2" s="1"/>
  <c r="J159" i="2"/>
  <c r="L159" i="2" s="1"/>
  <c r="J163" i="2"/>
  <c r="L163" i="2" s="1"/>
  <c r="J173" i="2"/>
  <c r="L173" i="2" s="1"/>
  <c r="J175" i="2"/>
  <c r="L175" i="2" s="1"/>
  <c r="I177" i="2"/>
  <c r="K177" i="2" s="1"/>
  <c r="J178" i="2"/>
  <c r="L178" i="2" s="1"/>
  <c r="I179" i="2"/>
  <c r="K179" i="2" s="1"/>
  <c r="J179" i="2"/>
  <c r="L179" i="2" s="1"/>
  <c r="I181" i="2"/>
  <c r="K181" i="2" s="1"/>
  <c r="J186" i="2"/>
  <c r="L186" i="2" s="1"/>
  <c r="J187" i="2"/>
  <c r="L187" i="2" s="1"/>
  <c r="J190" i="2"/>
  <c r="L190" i="2" s="1"/>
  <c r="J189" i="2"/>
  <c r="L189" i="2" s="1"/>
  <c r="J191" i="2"/>
  <c r="L191" i="2" s="1"/>
  <c r="J192" i="2"/>
  <c r="L192" i="2" s="1"/>
  <c r="J193" i="2"/>
  <c r="L193" i="2" s="1"/>
  <c r="J194" i="2"/>
  <c r="L194" i="2" s="1"/>
  <c r="J195" i="2"/>
  <c r="L195" i="2" s="1"/>
  <c r="J196" i="2"/>
  <c r="L196" i="2" s="1"/>
  <c r="J197" i="2"/>
  <c r="L197" i="2" s="1"/>
  <c r="J200" i="2"/>
  <c r="L200" i="2" s="1"/>
  <c r="J201" i="2"/>
  <c r="L201" i="2" s="1"/>
  <c r="J203" i="2"/>
  <c r="L203" i="2" s="1"/>
  <c r="I205" i="2"/>
  <c r="K205" i="2" s="1"/>
  <c r="J216" i="2"/>
  <c r="L216" i="2" s="1"/>
  <c r="J217" i="2"/>
  <c r="L217" i="2" s="1"/>
  <c r="J219" i="2"/>
  <c r="L219" i="2" s="1"/>
  <c r="I220" i="2"/>
  <c r="K220" i="2" s="1"/>
  <c r="J221" i="2"/>
  <c r="L221" i="2" s="1"/>
  <c r="I222" i="2"/>
  <c r="K222" i="2" s="1"/>
  <c r="I224" i="2"/>
  <c r="K224" i="2" s="1"/>
  <c r="J226" i="2"/>
  <c r="L226" i="2" s="1"/>
  <c r="J228" i="2"/>
  <c r="L228" i="2" s="1"/>
  <c r="J233" i="2"/>
  <c r="L233" i="2" s="1"/>
  <c r="I232" i="2"/>
  <c r="K232" i="2" s="1"/>
  <c r="J235" i="2"/>
  <c r="L235" i="2" s="1"/>
  <c r="J237" i="2"/>
  <c r="L237" i="2" s="1"/>
  <c r="I182" i="2"/>
  <c r="K182" i="2" s="1"/>
  <c r="J182" i="2"/>
  <c r="L182" i="2" s="1"/>
  <c r="J239" i="2"/>
  <c r="L239" i="2" s="1"/>
  <c r="I241" i="2"/>
  <c r="K241" i="2" s="1"/>
  <c r="J242" i="2"/>
  <c r="L242" i="2" s="1"/>
  <c r="J244" i="2"/>
  <c r="L244" i="2" s="1"/>
  <c r="J245" i="2"/>
  <c r="L245" i="2" s="1"/>
  <c r="I249" i="2"/>
  <c r="K249" i="2" s="1"/>
  <c r="J246" i="2"/>
  <c r="L246" i="2" s="1"/>
  <c r="I248" i="2"/>
  <c r="K248" i="2" s="1"/>
  <c r="J248" i="2"/>
  <c r="L248" i="2" s="1"/>
  <c r="I257" i="2"/>
  <c r="K257" i="2" s="1"/>
  <c r="J259" i="2"/>
  <c r="L259" i="2" s="1"/>
  <c r="J260" i="2"/>
  <c r="L260" i="2" s="1"/>
  <c r="J261" i="2"/>
  <c r="L261" i="2" s="1"/>
  <c r="J262" i="2"/>
  <c r="L262" i="2" s="1"/>
  <c r="J263" i="2"/>
  <c r="L263" i="2" s="1"/>
  <c r="J265" i="2"/>
  <c r="L265" i="2" s="1"/>
  <c r="I266" i="2"/>
  <c r="K266" i="2" s="1"/>
  <c r="J267" i="2"/>
  <c r="L267" i="2" s="1"/>
  <c r="I268" i="2"/>
  <c r="K268" i="2" s="1"/>
  <c r="J269" i="2"/>
  <c r="L269" i="2" s="1"/>
  <c r="I270" i="2"/>
  <c r="K270" i="2" s="1"/>
  <c r="J270" i="2"/>
  <c r="L270" i="2" s="1"/>
  <c r="J272" i="2"/>
  <c r="L272" i="2" s="1"/>
  <c r="I273" i="2"/>
  <c r="K273" i="2" s="1"/>
  <c r="J274" i="2"/>
  <c r="L274" i="2" s="1"/>
  <c r="J275" i="2"/>
  <c r="L275" i="2" s="1"/>
  <c r="J283" i="2"/>
  <c r="L283" i="2" s="1"/>
  <c r="J284" i="2"/>
  <c r="L284" i="2" s="1"/>
  <c r="J285" i="2"/>
  <c r="L285" i="2" s="1"/>
  <c r="I286" i="2"/>
  <c r="K286" i="2" s="1"/>
  <c r="I288" i="2"/>
  <c r="K288" i="2" s="1"/>
  <c r="J290" i="2"/>
  <c r="L290" i="2" s="1"/>
  <c r="I291" i="2"/>
  <c r="K291" i="2" s="1"/>
  <c r="J291" i="2"/>
  <c r="L291" i="2" s="1"/>
  <c r="I294" i="2"/>
  <c r="K294" i="2" s="1"/>
  <c r="J293" i="2"/>
  <c r="L293" i="2" s="1"/>
  <c r="J296" i="2"/>
  <c r="L296" i="2" s="1"/>
  <c r="J299" i="2"/>
  <c r="L299" i="2" s="1"/>
  <c r="J300" i="2"/>
  <c r="L300" i="2" s="1"/>
  <c r="J301" i="2"/>
  <c r="L301" i="2" s="1"/>
  <c r="J124" i="2"/>
  <c r="L124" i="2" s="1"/>
  <c r="I8" i="2"/>
  <c r="K8" i="2" s="1"/>
  <c r="J15" i="2"/>
  <c r="L15" i="2" s="1"/>
  <c r="J17" i="2"/>
  <c r="L17" i="2" s="1"/>
  <c r="J27" i="2"/>
  <c r="L27" i="2" s="1"/>
  <c r="J28" i="2"/>
  <c r="L28" i="2" s="1"/>
  <c r="I30" i="2"/>
  <c r="K30" i="2" s="1"/>
  <c r="J29" i="2"/>
  <c r="L29" i="2" s="1"/>
  <c r="J37" i="2"/>
  <c r="L37" i="2" s="1"/>
  <c r="J39" i="2"/>
  <c r="L39" i="2" s="1"/>
  <c r="J42" i="2"/>
  <c r="L42" i="2" s="1"/>
  <c r="J45" i="2"/>
  <c r="L45" i="2" s="1"/>
  <c r="J47" i="2"/>
  <c r="L47" i="2" s="1"/>
  <c r="J49" i="2"/>
  <c r="L49" i="2" s="1"/>
  <c r="J50" i="2"/>
  <c r="L50" i="2" s="1"/>
  <c r="I51" i="2"/>
  <c r="K51" i="2" s="1"/>
  <c r="I54" i="2"/>
  <c r="K54" i="2" s="1"/>
  <c r="I58" i="2"/>
  <c r="K58" i="2" s="1"/>
  <c r="J59" i="2"/>
  <c r="L59" i="2" s="1"/>
  <c r="J60" i="2"/>
  <c r="L60" i="2" s="1"/>
  <c r="J61" i="2"/>
  <c r="L61" i="2" s="1"/>
  <c r="I68" i="2"/>
  <c r="K68" i="2" s="1"/>
  <c r="J70" i="2"/>
  <c r="L70" i="2" s="1"/>
  <c r="J72" i="2"/>
  <c r="L72" i="2" s="1"/>
  <c r="J78" i="2"/>
  <c r="L78" i="2" s="1"/>
  <c r="J81" i="2"/>
  <c r="L81" i="2" s="1"/>
  <c r="J87" i="2"/>
  <c r="L87" i="2" s="1"/>
  <c r="J88" i="2"/>
  <c r="L88" i="2" s="1"/>
  <c r="J89" i="2"/>
  <c r="L89" i="2" s="1"/>
  <c r="J91" i="2"/>
  <c r="L91" i="2" s="1"/>
  <c r="I20" i="2"/>
  <c r="K20" i="2" s="1"/>
  <c r="J20" i="2"/>
  <c r="L20" i="2" s="1"/>
  <c r="J96" i="2"/>
  <c r="L96" i="2" s="1"/>
  <c r="J97" i="2"/>
  <c r="L97" i="2" s="1"/>
  <c r="J101" i="2"/>
  <c r="L101" i="2" s="1"/>
  <c r="J102" i="2"/>
  <c r="L102" i="2" s="1"/>
  <c r="J104" i="2"/>
  <c r="L104" i="2" s="1"/>
  <c r="J106" i="2"/>
  <c r="L106" i="2" s="1"/>
  <c r="J107" i="2"/>
  <c r="L107" i="2" s="1"/>
  <c r="J108" i="2"/>
  <c r="L108" i="2" s="1"/>
  <c r="J109" i="2"/>
  <c r="L109" i="2" s="1"/>
  <c r="J110" i="2"/>
  <c r="L110" i="2" s="1"/>
  <c r="J112" i="2"/>
  <c r="L112" i="2" s="1"/>
  <c r="I114" i="2"/>
  <c r="K114" i="2" s="1"/>
  <c r="J114" i="2"/>
  <c r="L114" i="2" s="1"/>
  <c r="I113" i="2"/>
  <c r="K113" i="2" s="1"/>
  <c r="J113" i="2"/>
  <c r="L113" i="2" s="1"/>
  <c r="J116" i="2"/>
  <c r="J3" i="2"/>
  <c r="L3" i="2" s="1"/>
  <c r="J85" i="2" l="1"/>
  <c r="L85" i="2" s="1"/>
  <c r="J241" i="2"/>
  <c r="L241" i="2" s="1"/>
  <c r="J38" i="2" l="1"/>
  <c r="L38" i="2" s="1"/>
  <c r="J249" i="2"/>
  <c r="L249" i="2" s="1"/>
  <c r="J188" i="2"/>
  <c r="L188" i="2" s="1"/>
  <c r="I191" i="2"/>
  <c r="K191" i="2" s="1"/>
  <c r="I275" i="2"/>
  <c r="K275" i="2" s="1"/>
  <c r="I159" i="2"/>
  <c r="K159" i="2" s="1"/>
  <c r="I139" i="2"/>
  <c r="K139" i="2" s="1"/>
  <c r="I112" i="2"/>
  <c r="K112" i="2" s="1"/>
  <c r="I97" i="2"/>
  <c r="K97" i="2" s="1"/>
  <c r="I91" i="2"/>
  <c r="K91" i="2" s="1"/>
  <c r="I70" i="2"/>
  <c r="K70" i="2" s="1"/>
  <c r="I50" i="2"/>
  <c r="K50" i="2" s="1"/>
  <c r="I49" i="2"/>
  <c r="K49" i="2" s="1"/>
  <c r="J268" i="2"/>
  <c r="L268" i="2" s="1"/>
  <c r="J271" i="2"/>
  <c r="L271" i="2" s="1"/>
  <c r="I101" i="2"/>
  <c r="K101" i="2" s="1"/>
  <c r="J294" i="2"/>
  <c r="L294" i="2" s="1"/>
  <c r="I285" i="2"/>
  <c r="K285" i="2" s="1"/>
  <c r="J286" i="2"/>
  <c r="L286" i="2" s="1"/>
  <c r="J266" i="2"/>
  <c r="L266" i="2" s="1"/>
  <c r="J273" i="2"/>
  <c r="L273" i="2" s="1"/>
  <c r="I239" i="2"/>
  <c r="K239" i="2" s="1"/>
  <c r="J220" i="2"/>
  <c r="L220" i="2" s="1"/>
  <c r="I188" i="2"/>
  <c r="K188" i="2" s="1"/>
  <c r="I161" i="2"/>
  <c r="K161" i="2" s="1"/>
  <c r="J68" i="2"/>
  <c r="L68" i="2" s="1"/>
  <c r="J58" i="2"/>
  <c r="L58" i="2" s="1"/>
  <c r="J54" i="2"/>
  <c r="L54" i="2" s="1"/>
  <c r="J51" i="2"/>
  <c r="L51" i="2" s="1"/>
  <c r="B12" i="6"/>
  <c r="C233" i="7"/>
  <c r="J30" i="2"/>
  <c r="L30" i="2" s="1"/>
  <c r="J281" i="2"/>
  <c r="L281" i="2" s="1"/>
  <c r="J5" i="2"/>
  <c r="L5" i="2" s="1"/>
  <c r="J18" i="2"/>
  <c r="L18" i="2" s="1"/>
  <c r="J105" i="2"/>
  <c r="L105" i="2" s="1"/>
  <c r="J121" i="2"/>
  <c r="L121" i="2" s="1"/>
  <c r="J227" i="2"/>
  <c r="L227" i="2" s="1"/>
  <c r="J280" i="2"/>
  <c r="L280" i="2" s="1"/>
  <c r="J7" i="2"/>
  <c r="L7" i="2" s="1"/>
  <c r="J8" i="2"/>
  <c r="L8" i="2" s="1"/>
  <c r="J9" i="2"/>
  <c r="L9" i="2" s="1"/>
  <c r="J10" i="2"/>
  <c r="L10" i="2" s="1"/>
  <c r="J11" i="2"/>
  <c r="L11" i="2" s="1"/>
  <c r="J13" i="2"/>
  <c r="L13" i="2" s="1"/>
  <c r="J14" i="2"/>
  <c r="L14" i="2" s="1"/>
  <c r="J16" i="2"/>
  <c r="L16" i="2" s="1"/>
  <c r="J22" i="2"/>
  <c r="L22" i="2" s="1"/>
  <c r="J24" i="2"/>
  <c r="L24" i="2" s="1"/>
  <c r="J25" i="2"/>
  <c r="L25" i="2" s="1"/>
  <c r="J43" i="2"/>
  <c r="L43" i="2" s="1"/>
  <c r="J44" i="2"/>
  <c r="L44" i="2" s="1"/>
  <c r="J46" i="2"/>
  <c r="L46" i="2" s="1"/>
  <c r="J52" i="2"/>
  <c r="L52" i="2" s="1"/>
  <c r="J53" i="2"/>
  <c r="L53" i="2" s="1"/>
  <c r="J55" i="2"/>
  <c r="L55" i="2" s="1"/>
  <c r="J62" i="2"/>
  <c r="L62" i="2" s="1"/>
  <c r="J64" i="2"/>
  <c r="L64" i="2" s="1"/>
  <c r="J65" i="2"/>
  <c r="L65" i="2" s="1"/>
  <c r="J67" i="2"/>
  <c r="L67" i="2" s="1"/>
  <c r="J69" i="2"/>
  <c r="L69" i="2" s="1"/>
  <c r="J71" i="2"/>
  <c r="L71" i="2" s="1"/>
  <c r="J73" i="2"/>
  <c r="L73" i="2" s="1"/>
  <c r="J79" i="2"/>
  <c r="L79" i="2" s="1"/>
  <c r="J80" i="2"/>
  <c r="L80" i="2" s="1"/>
  <c r="J82" i="2"/>
  <c r="L82" i="2" s="1"/>
  <c r="J83" i="2"/>
  <c r="L83" i="2" s="1"/>
  <c r="J77" i="2"/>
  <c r="L77" i="2" s="1"/>
  <c r="J93" i="2"/>
  <c r="L93" i="2" s="1"/>
  <c r="J94" i="2"/>
  <c r="L94" i="2" s="1"/>
  <c r="J95" i="2"/>
  <c r="L95" i="2" s="1"/>
  <c r="J98" i="2"/>
  <c r="L98" i="2" s="1"/>
  <c r="J103" i="2"/>
  <c r="L103" i="2" s="1"/>
  <c r="J111" i="2"/>
  <c r="L111" i="2" s="1"/>
  <c r="J115" i="2"/>
  <c r="L115" i="2" s="1"/>
  <c r="J117" i="2"/>
  <c r="L117" i="2" s="1"/>
  <c r="J120" i="2"/>
  <c r="L120" i="2" s="1"/>
  <c r="J130" i="2"/>
  <c r="L130" i="2" s="1"/>
  <c r="J131" i="2"/>
  <c r="L131" i="2" s="1"/>
  <c r="J132" i="2"/>
  <c r="L132" i="2" s="1"/>
  <c r="J133" i="2"/>
  <c r="L133" i="2" s="1"/>
  <c r="J134" i="2"/>
  <c r="L134" i="2" s="1"/>
  <c r="J136" i="2"/>
  <c r="L136" i="2" s="1"/>
  <c r="J137" i="2"/>
  <c r="L137" i="2" s="1"/>
  <c r="J141" i="2"/>
  <c r="L141" i="2" s="1"/>
  <c r="J147" i="2"/>
  <c r="L147" i="2" s="1"/>
  <c r="J148" i="2"/>
  <c r="L148" i="2" s="1"/>
  <c r="J151" i="2"/>
  <c r="L151" i="2" s="1"/>
  <c r="J152" i="2"/>
  <c r="L152" i="2" s="1"/>
  <c r="J154" i="2"/>
  <c r="L154" i="2" s="1"/>
  <c r="J156" i="2"/>
  <c r="L156" i="2" s="1"/>
  <c r="J160" i="2"/>
  <c r="L160" i="2" s="1"/>
  <c r="J165" i="2"/>
  <c r="L165" i="2" s="1"/>
  <c r="J166" i="2"/>
  <c r="L166" i="2" s="1"/>
  <c r="J167" i="2"/>
  <c r="L167" i="2" s="1"/>
  <c r="J168" i="2"/>
  <c r="L168" i="2" s="1"/>
  <c r="J169" i="2"/>
  <c r="L169" i="2" s="1"/>
  <c r="J170" i="2"/>
  <c r="L170" i="2" s="1"/>
  <c r="J171" i="2"/>
  <c r="L171" i="2" s="1"/>
  <c r="J172" i="2"/>
  <c r="L172" i="2" s="1"/>
  <c r="J174" i="2"/>
  <c r="L174" i="2" s="1"/>
  <c r="J176" i="2"/>
  <c r="L176" i="2" s="1"/>
  <c r="J180" i="2"/>
  <c r="L180" i="2" s="1"/>
  <c r="J185" i="2"/>
  <c r="L185" i="2" s="1"/>
  <c r="J198" i="2"/>
  <c r="L198" i="2" s="1"/>
  <c r="J202" i="2"/>
  <c r="L202" i="2" s="1"/>
  <c r="J206" i="2"/>
  <c r="L206" i="2" s="1"/>
  <c r="J208" i="2"/>
  <c r="L208" i="2" s="1"/>
  <c r="J211" i="2"/>
  <c r="L211" i="2" s="1"/>
  <c r="J207" i="2"/>
  <c r="L207" i="2" s="1"/>
  <c r="J215" i="2"/>
  <c r="L215" i="2" s="1"/>
  <c r="J218" i="2"/>
  <c r="L218" i="2" s="1"/>
  <c r="J223" i="2"/>
  <c r="L223" i="2" s="1"/>
  <c r="J57" i="2"/>
  <c r="L57" i="2" s="1"/>
  <c r="J225" i="2"/>
  <c r="L225" i="2" s="1"/>
  <c r="J229" i="2"/>
  <c r="L229" i="2" s="1"/>
  <c r="J231" i="2"/>
  <c r="L231" i="2" s="1"/>
  <c r="J238" i="2"/>
  <c r="L238" i="2" s="1"/>
  <c r="J250" i="2"/>
  <c r="L250" i="2" s="1"/>
  <c r="J253" i="2"/>
  <c r="L253" i="2" s="1"/>
  <c r="J254" i="2"/>
  <c r="L254" i="2" s="1"/>
  <c r="J255" i="2"/>
  <c r="L255" i="2" s="1"/>
  <c r="J256" i="2"/>
  <c r="L256" i="2" s="1"/>
  <c r="J276" i="2"/>
  <c r="L276" i="2" s="1"/>
  <c r="J277" i="2"/>
  <c r="L277" i="2" s="1"/>
  <c r="J279" i="2"/>
  <c r="L279" i="2" s="1"/>
  <c r="J282" i="2"/>
  <c r="L282" i="2" s="1"/>
  <c r="J287" i="2"/>
  <c r="L287" i="2" s="1"/>
  <c r="J297" i="2"/>
  <c r="L297" i="2" s="1"/>
  <c r="J298" i="2"/>
  <c r="L298" i="2" s="1"/>
  <c r="J92" i="2"/>
  <c r="L92" i="2" s="1"/>
  <c r="J143" i="2"/>
  <c r="L143" i="2" s="1"/>
  <c r="J199" i="2"/>
  <c r="L199" i="2" s="1"/>
  <c r="J234" i="2"/>
  <c r="L234" i="2" s="1"/>
  <c r="I29" i="2"/>
  <c r="K29" i="2" s="1"/>
  <c r="I284" i="2"/>
  <c r="K284" i="2" s="1"/>
  <c r="J4" i="2" l="1"/>
  <c r="L4" i="2" s="1"/>
  <c r="J288" i="2"/>
  <c r="L288" i="2" s="1"/>
  <c r="J257" i="2"/>
  <c r="L257" i="2" s="1"/>
  <c r="J251" i="2"/>
  <c r="L251" i="2" s="1"/>
  <c r="J232" i="2"/>
  <c r="L232" i="2" s="1"/>
  <c r="J230" i="2"/>
  <c r="L230" i="2" s="1"/>
  <c r="J224" i="2"/>
  <c r="L224" i="2" s="1"/>
  <c r="J222" i="2"/>
  <c r="L222" i="2" s="1"/>
  <c r="J181" i="2"/>
  <c r="L181" i="2" s="1"/>
  <c r="J177" i="2"/>
  <c r="L177" i="2" s="1"/>
  <c r="J142" i="2"/>
  <c r="L142" i="2" s="1"/>
  <c r="J128" i="2"/>
  <c r="L128" i="2" s="1"/>
  <c r="L303" i="2" l="1"/>
  <c r="J303" i="2"/>
  <c r="I90" i="2" l="1"/>
  <c r="K90" i="2" s="1"/>
  <c r="I242" i="2" l="1"/>
  <c r="K242" i="2" s="1"/>
  <c r="I226" i="2"/>
  <c r="K226" i="2" s="1"/>
  <c r="I60" i="2"/>
  <c r="K60" i="2" s="1"/>
  <c r="I253" i="2" l="1"/>
  <c r="K253" i="2" s="1"/>
  <c r="I250" i="2"/>
  <c r="K250" i="2" s="1"/>
  <c r="I251" i="2"/>
  <c r="K251" i="2" s="1"/>
  <c r="I171" i="2"/>
  <c r="K171" i="2" s="1"/>
  <c r="I167" i="2"/>
  <c r="K167" i="2" s="1"/>
  <c r="I146" i="2"/>
  <c r="K146" i="2" s="1"/>
  <c r="I64" i="2"/>
  <c r="K64" i="2" s="1"/>
  <c r="I16" i="2"/>
  <c r="K16" i="2" s="1"/>
  <c r="I46" i="2" l="1"/>
  <c r="K46" i="2" s="1"/>
  <c r="I43" i="2"/>
  <c r="K43" i="2" s="1"/>
  <c r="I39" i="2"/>
  <c r="K39" i="2" s="1"/>
  <c r="I37" i="2"/>
  <c r="K37" i="2" s="1"/>
  <c r="I18" i="2"/>
  <c r="K18" i="2" s="1"/>
  <c r="I61" i="2"/>
  <c r="K61" i="2" s="1"/>
  <c r="I65" i="2"/>
  <c r="K65" i="2" s="1"/>
  <c r="I82" i="2"/>
  <c r="K82" i="2" s="1"/>
  <c r="I88" i="2"/>
  <c r="K88" i="2" s="1"/>
  <c r="I89" i="2"/>
  <c r="K89" i="2" s="1"/>
  <c r="I102" i="2"/>
  <c r="K102" i="2" s="1"/>
  <c r="I110" i="2"/>
  <c r="K110" i="2" s="1"/>
  <c r="I118" i="2"/>
  <c r="K118" i="2" s="1"/>
  <c r="I121" i="2"/>
  <c r="K121" i="2" s="1"/>
  <c r="I131" i="2"/>
  <c r="K131" i="2" s="1"/>
  <c r="I138" i="2"/>
  <c r="K138" i="2" s="1"/>
  <c r="I143" i="2"/>
  <c r="K143" i="2" s="1"/>
  <c r="I149" i="2"/>
  <c r="K149" i="2" s="1"/>
  <c r="I160" i="2"/>
  <c r="K160" i="2" s="1"/>
  <c r="I180" i="2"/>
  <c r="K180" i="2" s="1"/>
  <c r="I190" i="2"/>
  <c r="K190" i="2" s="1"/>
  <c r="I201" i="2"/>
  <c r="K201" i="2" s="1"/>
  <c r="I207" i="2"/>
  <c r="K207" i="2" s="1"/>
  <c r="I217" i="2"/>
  <c r="K217" i="2" s="1"/>
  <c r="I221" i="2"/>
  <c r="K221" i="2" s="1"/>
  <c r="I235" i="2"/>
  <c r="K235" i="2" s="1"/>
  <c r="I246" i="2"/>
  <c r="K246" i="2" s="1"/>
  <c r="I259" i="2"/>
  <c r="K259" i="2" s="1"/>
  <c r="I265" i="2"/>
  <c r="K265" i="2" s="1"/>
  <c r="I269" i="2"/>
  <c r="K269" i="2" s="1"/>
  <c r="I274" i="2"/>
  <c r="K274" i="2" s="1"/>
  <c r="I276" i="2"/>
  <c r="K276" i="2" s="1"/>
  <c r="I296" i="2"/>
  <c r="K296" i="2" s="1"/>
  <c r="I59" i="2"/>
  <c r="K59" i="2" s="1"/>
  <c r="I47" i="2"/>
  <c r="K47" i="2" s="1"/>
  <c r="I42" i="2"/>
  <c r="K42" i="2" s="1"/>
  <c r="I38" i="2"/>
  <c r="K38" i="2" s="1"/>
  <c r="I17" i="2"/>
  <c r="K17" i="2" s="1"/>
  <c r="I15" i="2"/>
  <c r="K15" i="2" s="1"/>
  <c r="I4" i="2"/>
  <c r="K4" i="2" s="1"/>
  <c r="I78" i="2"/>
  <c r="K78" i="2" s="1"/>
  <c r="I87" i="2"/>
  <c r="K87" i="2" s="1"/>
  <c r="I96" i="2"/>
  <c r="K96" i="2" s="1"/>
  <c r="I104" i="2"/>
  <c r="K104" i="2" s="1"/>
  <c r="I111" i="2"/>
  <c r="K111" i="2" s="1"/>
  <c r="I116" i="2"/>
  <c r="I119" i="2"/>
  <c r="K119" i="2" s="1"/>
  <c r="I129" i="2"/>
  <c r="K129" i="2" s="1"/>
  <c r="I140" i="2"/>
  <c r="K140" i="2" s="1"/>
  <c r="I145" i="2"/>
  <c r="K145" i="2" s="1"/>
  <c r="I147" i="2"/>
  <c r="K147" i="2" s="1"/>
  <c r="I150" i="2"/>
  <c r="K150" i="2" s="1"/>
  <c r="I155" i="2"/>
  <c r="K155" i="2" s="1"/>
  <c r="I165" i="2"/>
  <c r="K165" i="2" s="1"/>
  <c r="I169" i="2"/>
  <c r="K169" i="2" s="1"/>
  <c r="I172" i="2"/>
  <c r="K172" i="2" s="1"/>
  <c r="I178" i="2"/>
  <c r="K178" i="2" s="1"/>
  <c r="I187" i="2"/>
  <c r="K187" i="2" s="1"/>
  <c r="I189" i="2"/>
  <c r="K189" i="2" s="1"/>
  <c r="I200" i="2"/>
  <c r="K200" i="2" s="1"/>
  <c r="I202" i="2"/>
  <c r="K202" i="2" s="1"/>
  <c r="I215" i="2"/>
  <c r="K215" i="2" s="1"/>
  <c r="I219" i="2"/>
  <c r="K219" i="2" s="1"/>
  <c r="I234" i="2"/>
  <c r="K234" i="2" s="1"/>
  <c r="I237" i="2"/>
  <c r="K237" i="2" s="1"/>
  <c r="I244" i="2"/>
  <c r="K244" i="2" s="1"/>
  <c r="I255" i="2"/>
  <c r="K255" i="2" s="1"/>
  <c r="I260" i="2"/>
  <c r="K260" i="2" s="1"/>
  <c r="I267" i="2"/>
  <c r="K267" i="2" s="1"/>
  <c r="I272" i="2"/>
  <c r="K272" i="2" s="1"/>
  <c r="I281" i="2"/>
  <c r="K281" i="2" s="1"/>
  <c r="I290" i="2"/>
  <c r="K290" i="2" s="1"/>
  <c r="I297" i="2"/>
  <c r="K297" i="2" s="1"/>
  <c r="I299" i="2"/>
  <c r="K299" i="2" s="1"/>
  <c r="I45" i="2" l="1"/>
  <c r="K45" i="2" s="1"/>
  <c r="I293" i="2"/>
  <c r="K293" i="2" s="1"/>
  <c r="I141" i="2" l="1"/>
  <c r="K141" i="2" s="1"/>
  <c r="I28" i="2" l="1"/>
  <c r="K28" i="2" s="1"/>
  <c r="I72" i="2"/>
  <c r="K72" i="2" s="1"/>
  <c r="I106" i="2"/>
  <c r="K106" i="2" s="1"/>
  <c r="I108" i="2"/>
  <c r="K108" i="2" s="1"/>
  <c r="I122" i="2"/>
  <c r="K122" i="2" s="1"/>
  <c r="I163" i="2"/>
  <c r="K163" i="2" s="1"/>
  <c r="I175" i="2"/>
  <c r="K175" i="2" s="1"/>
  <c r="I186" i="2"/>
  <c r="K186" i="2" s="1"/>
  <c r="I192" i="2"/>
  <c r="K192" i="2" s="1"/>
  <c r="I194" i="2"/>
  <c r="K194" i="2" s="1"/>
  <c r="I196" i="2"/>
  <c r="K196" i="2" s="1"/>
  <c r="I203" i="2"/>
  <c r="K203" i="2" s="1"/>
  <c r="I216" i="2"/>
  <c r="K216" i="2" s="1"/>
  <c r="I233" i="2"/>
  <c r="K233" i="2" s="1"/>
  <c r="I256" i="2"/>
  <c r="K256" i="2" s="1"/>
  <c r="I261" i="2"/>
  <c r="K261" i="2" s="1"/>
  <c r="I263" i="2"/>
  <c r="K263" i="2" s="1"/>
  <c r="I271" i="2"/>
  <c r="K271" i="2" s="1"/>
  <c r="I301" i="2"/>
  <c r="K301" i="2" s="1"/>
  <c r="I9" i="2"/>
  <c r="K9" i="2" s="1"/>
  <c r="I11" i="2"/>
  <c r="K11" i="2" s="1"/>
  <c r="I14" i="2"/>
  <c r="K14" i="2" s="1"/>
  <c r="I7" i="2"/>
  <c r="K7" i="2" s="1"/>
  <c r="I24" i="2"/>
  <c r="K24" i="2" s="1"/>
  <c r="I44" i="2"/>
  <c r="K44" i="2" s="1"/>
  <c r="I53" i="2"/>
  <c r="K53" i="2" s="1"/>
  <c r="I62" i="2"/>
  <c r="K62" i="2" s="1"/>
  <c r="I69" i="2"/>
  <c r="K69" i="2" s="1"/>
  <c r="I73" i="2"/>
  <c r="K73" i="2" s="1"/>
  <c r="I80" i="2"/>
  <c r="K80" i="2" s="1"/>
  <c r="I83" i="2"/>
  <c r="K83" i="2" s="1"/>
  <c r="I77" i="2"/>
  <c r="K77" i="2" s="1"/>
  <c r="I94" i="2"/>
  <c r="K94" i="2" s="1"/>
  <c r="I103" i="2"/>
  <c r="K103" i="2" s="1"/>
  <c r="I115" i="2"/>
  <c r="K115" i="2" s="1"/>
  <c r="I120" i="2"/>
  <c r="K120" i="2" s="1"/>
  <c r="I132" i="2"/>
  <c r="K132" i="2" s="1"/>
  <c r="I134" i="2"/>
  <c r="K134" i="2" s="1"/>
  <c r="I137" i="2"/>
  <c r="K137" i="2" s="1"/>
  <c r="I148" i="2"/>
  <c r="K148" i="2" s="1"/>
  <c r="I151" i="2"/>
  <c r="K151" i="2" s="1"/>
  <c r="I154" i="2"/>
  <c r="K154" i="2" s="1"/>
  <c r="I166" i="2"/>
  <c r="K166" i="2" s="1"/>
  <c r="I170" i="2"/>
  <c r="K170" i="2" s="1"/>
  <c r="I176" i="2"/>
  <c r="K176" i="2" s="1"/>
  <c r="I185" i="2"/>
  <c r="K185" i="2" s="1"/>
  <c r="I198" i="2"/>
  <c r="K198" i="2" s="1"/>
  <c r="I206" i="2"/>
  <c r="K206" i="2" s="1"/>
  <c r="I57" i="2"/>
  <c r="K57" i="2" s="1"/>
  <c r="I227" i="2"/>
  <c r="K227" i="2" s="1"/>
  <c r="I230" i="2"/>
  <c r="K230" i="2" s="1"/>
  <c r="I238" i="2"/>
  <c r="K238" i="2" s="1"/>
  <c r="I277" i="2"/>
  <c r="K277" i="2" s="1"/>
  <c r="I280" i="2"/>
  <c r="K280" i="2" s="1"/>
  <c r="I298" i="2"/>
  <c r="K298" i="2" s="1"/>
  <c r="I27" i="2"/>
  <c r="K27" i="2" s="1"/>
  <c r="I85" i="2"/>
  <c r="K85" i="2" s="1"/>
  <c r="I98" i="2"/>
  <c r="K98" i="2" s="1"/>
  <c r="I107" i="2"/>
  <c r="K107" i="2" s="1"/>
  <c r="I109" i="2"/>
  <c r="K109" i="2" s="1"/>
  <c r="I135" i="2"/>
  <c r="K135" i="2" s="1"/>
  <c r="I157" i="2"/>
  <c r="K157" i="2" s="1"/>
  <c r="I173" i="2"/>
  <c r="K173" i="2" s="1"/>
  <c r="I193" i="2"/>
  <c r="K193" i="2" s="1"/>
  <c r="I195" i="2"/>
  <c r="K195" i="2" s="1"/>
  <c r="I197" i="2"/>
  <c r="K197" i="2" s="1"/>
  <c r="I208" i="2"/>
  <c r="K208" i="2" s="1"/>
  <c r="I228" i="2"/>
  <c r="K228" i="2" s="1"/>
  <c r="I245" i="2"/>
  <c r="K245" i="2" s="1"/>
  <c r="I262" i="2"/>
  <c r="K262" i="2" s="1"/>
  <c r="I283" i="2"/>
  <c r="K283" i="2" s="1"/>
  <c r="I300" i="2"/>
  <c r="K300" i="2" s="1"/>
  <c r="I10" i="2"/>
  <c r="K10" i="2" s="1"/>
  <c r="I13" i="2"/>
  <c r="K13" i="2" s="1"/>
  <c r="I22" i="2"/>
  <c r="K22" i="2" s="1"/>
  <c r="I25" i="2"/>
  <c r="K25" i="2" s="1"/>
  <c r="I52" i="2"/>
  <c r="K52" i="2" s="1"/>
  <c r="I55" i="2"/>
  <c r="K55" i="2" s="1"/>
  <c r="I67" i="2"/>
  <c r="K67" i="2" s="1"/>
  <c r="I71" i="2"/>
  <c r="K71" i="2" s="1"/>
  <c r="I79" i="2"/>
  <c r="K79" i="2" s="1"/>
  <c r="I81" i="2"/>
  <c r="K81" i="2" s="1"/>
  <c r="I92" i="2"/>
  <c r="K92" i="2" s="1"/>
  <c r="I93" i="2"/>
  <c r="K93" i="2" s="1"/>
  <c r="I95" i="2"/>
  <c r="K95" i="2" s="1"/>
  <c r="I105" i="2"/>
  <c r="K105" i="2" s="1"/>
  <c r="I117" i="2"/>
  <c r="K117" i="2" s="1"/>
  <c r="I130" i="2"/>
  <c r="K130" i="2" s="1"/>
  <c r="I133" i="2"/>
  <c r="K133" i="2" s="1"/>
  <c r="I136" i="2"/>
  <c r="K136" i="2" s="1"/>
  <c r="I152" i="2"/>
  <c r="K152" i="2" s="1"/>
  <c r="I156" i="2"/>
  <c r="K156" i="2" s="1"/>
  <c r="I168" i="2"/>
  <c r="K168" i="2" s="1"/>
  <c r="I174" i="2"/>
  <c r="K174" i="2" s="1"/>
  <c r="I199" i="2"/>
  <c r="K199" i="2" s="1"/>
  <c r="I211" i="2"/>
  <c r="K211" i="2" s="1"/>
  <c r="I218" i="2"/>
  <c r="K218" i="2" s="1"/>
  <c r="I223" i="2"/>
  <c r="K223" i="2" s="1"/>
  <c r="I225" i="2"/>
  <c r="K225" i="2" s="1"/>
  <c r="I229" i="2"/>
  <c r="K229" i="2" s="1"/>
  <c r="I231" i="2"/>
  <c r="K231" i="2" s="1"/>
  <c r="I254" i="2"/>
  <c r="K254" i="2" s="1"/>
  <c r="I279" i="2"/>
  <c r="K279" i="2" s="1"/>
  <c r="I282" i="2"/>
  <c r="K282" i="2" s="1"/>
  <c r="I287" i="2"/>
  <c r="K287" i="2" s="1"/>
  <c r="I3" i="2" l="1"/>
  <c r="K3" i="2" s="1"/>
  <c r="I5" i="2"/>
  <c r="K5" i="2" s="1"/>
  <c r="K303" i="2" l="1"/>
  <c r="I303" i="2"/>
</calcChain>
</file>

<file path=xl/sharedStrings.xml><?xml version="1.0" encoding="utf-8"?>
<sst xmlns="http://schemas.openxmlformats.org/spreadsheetml/2006/main" count="2374" uniqueCount="1181">
  <si>
    <t>Adres</t>
  </si>
  <si>
    <t>Postcode</t>
  </si>
  <si>
    <t>Stad</t>
  </si>
  <si>
    <t>Opmerkingen</t>
  </si>
  <si>
    <t>Abcovenseweg 59</t>
  </si>
  <si>
    <t>5022 KG</t>
  </si>
  <si>
    <t>Tilburg</t>
  </si>
  <si>
    <t>Index</t>
  </si>
  <si>
    <t>Achter de Heuvel 3</t>
  </si>
  <si>
    <t>5038 CW</t>
  </si>
  <si>
    <t>Antonie van Dycklaan 1</t>
  </si>
  <si>
    <t>5026 CP</t>
  </si>
  <si>
    <t>Berkel-Enschot</t>
  </si>
  <si>
    <t>Armhoefstraat 1a</t>
  </si>
  <si>
    <t>5018 EH</t>
  </si>
  <si>
    <t>5041 AA</t>
  </si>
  <si>
    <t>Auteurslaan 7</t>
  </si>
  <si>
    <t>5044 MA</t>
  </si>
  <si>
    <t>Bankastraat 2</t>
  </si>
  <si>
    <t>5014 BW</t>
  </si>
  <si>
    <t>Bartokstraat 131</t>
  </si>
  <si>
    <t>5011 JB</t>
  </si>
  <si>
    <t>Bataviastraat 1</t>
  </si>
  <si>
    <t>5014 BT</t>
  </si>
  <si>
    <t>Bemmelstraat 6</t>
  </si>
  <si>
    <t>5043 BE</t>
  </si>
  <si>
    <t>Beneluxlaan 2</t>
  </si>
  <si>
    <t>5042 WR</t>
  </si>
  <si>
    <t>Beneluxlaan 74</t>
  </si>
  <si>
    <t>5042 WS</t>
  </si>
  <si>
    <t>Bergeijkstraat 18</t>
  </si>
  <si>
    <t>5043 BC</t>
  </si>
  <si>
    <t>Berglandweg 40</t>
  </si>
  <si>
    <t>5022 JB</t>
  </si>
  <si>
    <t>Berkelseweg 12</t>
  </si>
  <si>
    <t>5056 PH</t>
  </si>
  <si>
    <t>Berkelseweg 14</t>
  </si>
  <si>
    <t>5056 PN</t>
  </si>
  <si>
    <t>Bladelstraat 3</t>
  </si>
  <si>
    <t>5043 CZ</t>
  </si>
  <si>
    <t>Brittendreef 5</t>
  </si>
  <si>
    <t>5012 AE</t>
  </si>
  <si>
    <t>Brittendreef 9</t>
  </si>
  <si>
    <t>Bundersestraat 38</t>
  </si>
  <si>
    <t>5012 TB</t>
  </si>
  <si>
    <t>Bundersestraat 40</t>
  </si>
  <si>
    <t>Burgemeester Panislaan 21</t>
  </si>
  <si>
    <t>5056 AE</t>
  </si>
  <si>
    <t>Caledoniastraat 13</t>
  </si>
  <si>
    <t>5047 TZ</t>
  </si>
  <si>
    <t>Capucijnenstraat 156</t>
  </si>
  <si>
    <t>5025 LK</t>
  </si>
  <si>
    <t>Caspar Houbenstraat  109</t>
  </si>
  <si>
    <t>5018 BP</t>
  </si>
  <si>
    <t>Cederstraat 2</t>
  </si>
  <si>
    <t>5037 JD</t>
  </si>
  <si>
    <t>Cederstraat 4</t>
  </si>
  <si>
    <t>5015 TA</t>
  </si>
  <si>
    <t>Centaurusweg 144</t>
  </si>
  <si>
    <t>Centaurusweg 40a</t>
  </si>
  <si>
    <t>5013 BB</t>
  </si>
  <si>
    <t>Corellistraat 10</t>
  </si>
  <si>
    <t>5049 EM</t>
  </si>
  <si>
    <t>Curlingstraat 13-15-17</t>
  </si>
  <si>
    <t>5022 DZ</t>
  </si>
  <si>
    <t>Dalemdreef 19 en 25</t>
  </si>
  <si>
    <t>5035 LZ</t>
  </si>
  <si>
    <t>Dalemdreef 19 t/m 29</t>
  </si>
  <si>
    <t>Daltonerf 8</t>
  </si>
  <si>
    <t>5014 HZ</t>
  </si>
  <si>
    <t>5011 EN</t>
  </si>
  <si>
    <t>5049 EA</t>
  </si>
  <si>
    <t>Docklands 62</t>
  </si>
  <si>
    <t>5026 SM</t>
  </si>
  <si>
    <t>Don Sartostraat 4</t>
  </si>
  <si>
    <t>5022 HA</t>
  </si>
  <si>
    <t>Don Sartostraat 60</t>
  </si>
  <si>
    <t>5047 SE</t>
  </si>
  <si>
    <t>Dongewijkdreef 40</t>
  </si>
  <si>
    <t>5045 NH</t>
  </si>
  <si>
    <t>Donizettistraat 80</t>
  </si>
  <si>
    <t>5049 KN</t>
  </si>
  <si>
    <t>Dragonstraat 11 &amp; 13</t>
  </si>
  <si>
    <t>5044 HR</t>
  </si>
  <si>
    <t>Eikstraat 11</t>
  </si>
  <si>
    <t>5038 ML</t>
  </si>
  <si>
    <t>Elzenstraat 14 A</t>
  </si>
  <si>
    <t>5038 HD</t>
  </si>
  <si>
    <t>Fabriekstraat 34</t>
  </si>
  <si>
    <t>5038 EN</t>
  </si>
  <si>
    <t>Fatimastraat 24b</t>
  </si>
  <si>
    <t>5021 AN</t>
  </si>
  <si>
    <t>5017 CL</t>
  </si>
  <si>
    <t>Galjoenstraat 35a-37-37a</t>
  </si>
  <si>
    <t>Galjoenstraat 50</t>
  </si>
  <si>
    <t>5017 CN</t>
  </si>
  <si>
    <t>5056 CR</t>
  </si>
  <si>
    <t>Generaal Eisenhowerweg 11</t>
  </si>
  <si>
    <t>Generaal Smutslaan 11</t>
  </si>
  <si>
    <t>5021 XA</t>
  </si>
  <si>
    <t>Generaal Smutslaan 9</t>
  </si>
  <si>
    <t>Gershwinstraat 10</t>
  </si>
  <si>
    <t>5012 AR</t>
  </si>
  <si>
    <t>Gershwinstraat 16</t>
  </si>
  <si>
    <t>Giekerkstraat 53</t>
  </si>
  <si>
    <t>5043 MX</t>
  </si>
  <si>
    <t>Gilzerbaan 251b</t>
  </si>
  <si>
    <t>5032 VD</t>
  </si>
  <si>
    <t>Index - Betreft kantine</t>
  </si>
  <si>
    <t>Girostraat 13a</t>
  </si>
  <si>
    <t>5038 DN</t>
  </si>
  <si>
    <t>Goirkekanaaldijk 175</t>
  </si>
  <si>
    <t>5049 BT</t>
  </si>
  <si>
    <t>Goirkestraat 90</t>
  </si>
  <si>
    <t>5046 GN</t>
  </si>
  <si>
    <t>Goirkestraat 96</t>
  </si>
  <si>
    <t>5026 PC</t>
  </si>
  <si>
    <t>Goudsbloem 66</t>
  </si>
  <si>
    <t>5071 EZ</t>
  </si>
  <si>
    <t>Udenhout</t>
  </si>
  <si>
    <t>Gramsbergenlaan 4</t>
  </si>
  <si>
    <t>5043 LA</t>
  </si>
  <si>
    <t>Grebbe 40</t>
  </si>
  <si>
    <t>5032 RT</t>
  </si>
  <si>
    <t>Grebbe 42</t>
  </si>
  <si>
    <t>Grebbe 63</t>
  </si>
  <si>
    <t>5032 RR</t>
  </si>
  <si>
    <t>Grebbe 65</t>
  </si>
  <si>
    <t>Groenewoudstraat 70</t>
  </si>
  <si>
    <t>5022 GE</t>
  </si>
  <si>
    <t>Groenvelde 20</t>
  </si>
  <si>
    <t>5071 AJ</t>
  </si>
  <si>
    <t>Hasseltstraat 194</t>
  </si>
  <si>
    <t>5046 LP</t>
  </si>
  <si>
    <t>Hasseltstraat 198</t>
  </si>
  <si>
    <t>Opvoeren per 31-01-2016</t>
  </si>
  <si>
    <t>Havendijk 16</t>
  </si>
  <si>
    <t>5017AM</t>
  </si>
  <si>
    <t>Hazelaarlaan 32</t>
  </si>
  <si>
    <t>5056 XN</t>
  </si>
  <si>
    <t>Hazennest-Oost 1</t>
  </si>
  <si>
    <t>5012 TP</t>
  </si>
  <si>
    <t>Hazennest-Oost 15</t>
  </si>
  <si>
    <t>Hazennest-Oost 35</t>
  </si>
  <si>
    <t>Hazennest-Oost 6</t>
  </si>
  <si>
    <t>Hazennest-West 95</t>
  </si>
  <si>
    <t>5012 TR</t>
  </si>
  <si>
    <t>Heereveldendreef 10</t>
  </si>
  <si>
    <t>5043 EX</t>
  </si>
  <si>
    <t>Heereveldendreef 8</t>
  </si>
  <si>
    <t>Heikantlaan 110 = Debussylaan 33a</t>
  </si>
  <si>
    <t>5049 AN</t>
  </si>
  <si>
    <t>5046 NC</t>
  </si>
  <si>
    <t>Hendrik Van Tulderstraat 7</t>
  </si>
  <si>
    <t>Hoefstraat 173</t>
  </si>
  <si>
    <t>5014 NK</t>
  </si>
  <si>
    <t>Hoefstraat 175</t>
  </si>
  <si>
    <t>Hoflaan 150</t>
  </si>
  <si>
    <t>5044 HB</t>
  </si>
  <si>
    <t>Hoogvensestraat 49</t>
  </si>
  <si>
    <t>5017 CA</t>
  </si>
  <si>
    <t>Hoolstraat 2b</t>
  </si>
  <si>
    <t>5056 PK</t>
  </si>
  <si>
    <t>Hoolstraat 4a</t>
  </si>
  <si>
    <t>Indigolaan 850</t>
  </si>
  <si>
    <t>5044 SK</t>
  </si>
  <si>
    <t>Jac van Vollenhovenstraat 260</t>
  </si>
  <si>
    <t>5012 ADF</t>
  </si>
  <si>
    <t>Jac van Vollenhovenstraat 304</t>
  </si>
  <si>
    <t>5012 AD</t>
  </si>
  <si>
    <t>Jacob Romanstraat 2a</t>
  </si>
  <si>
    <t>5046 NB</t>
  </si>
  <si>
    <t>Jagerslaan 55</t>
  </si>
  <si>
    <t>5042 LJ</t>
  </si>
  <si>
    <t>Kamerikstraat 19</t>
  </si>
  <si>
    <t>5045 TW</t>
  </si>
  <si>
    <t>Kamerikstraat 20</t>
  </si>
  <si>
    <t>5044 VC</t>
  </si>
  <si>
    <t>5046 GV</t>
  </si>
  <si>
    <t>Karel Boddenweg 1</t>
  </si>
  <si>
    <t>5044 EL</t>
  </si>
  <si>
    <t>Karel Boddenweg 2</t>
  </si>
  <si>
    <t>5017 EV</t>
  </si>
  <si>
    <t>Kerkenbosplaats 1-3</t>
  </si>
  <si>
    <t>5043 RX</t>
  </si>
  <si>
    <t>Kerkstraat 65</t>
  </si>
  <si>
    <t>5056 AB</t>
  </si>
  <si>
    <t>Ketelhavenstraat 3</t>
  </si>
  <si>
    <t>5045 NG</t>
  </si>
  <si>
    <t>Kloosterpad 6 = Tongerloplein 5</t>
  </si>
  <si>
    <t>5071 ER</t>
  </si>
  <si>
    <t>Koningshoeven 22-24</t>
  </si>
  <si>
    <t>5018 AB</t>
  </si>
  <si>
    <t>Koningsplein 11a</t>
  </si>
  <si>
    <t>5038 WG</t>
  </si>
  <si>
    <t>Koningsplein 8-10</t>
  </si>
  <si>
    <t>Koolhovenlaan 1a</t>
  </si>
  <si>
    <t>5036 TK</t>
  </si>
  <si>
    <t>Korvelseweg 156a</t>
  </si>
  <si>
    <t>5025 JL</t>
  </si>
  <si>
    <t>Kronenbergstraat 10</t>
  </si>
  <si>
    <t xml:space="preserve">5045 NC </t>
  </si>
  <si>
    <t>Lambert De Wijsstraat 15</t>
  </si>
  <si>
    <t>5046 LG</t>
  </si>
  <si>
    <t>5017 CR</t>
  </si>
  <si>
    <t>Lange Nieuwstraat 189</t>
  </si>
  <si>
    <t>5041 DB</t>
  </si>
  <si>
    <t>Lavendelweg 189</t>
  </si>
  <si>
    <t>5044 AD</t>
  </si>
  <si>
    <t>Le Bourgetstraat 21</t>
  </si>
  <si>
    <t>5042 TG</t>
  </si>
  <si>
    <t>Leliestraat 49</t>
  </si>
  <si>
    <t>5014 AE</t>
  </si>
  <si>
    <t>5014 HD</t>
  </si>
  <si>
    <t>Leonard Van Vechelstraat 2a</t>
  </si>
  <si>
    <t>Louis Bouwmeesterplein 1</t>
  </si>
  <si>
    <t>5038 TN</t>
  </si>
  <si>
    <t>Louis Bouwmeesterplein 2</t>
  </si>
  <si>
    <t>5049 BA</t>
  </si>
  <si>
    <t>Mascagnistraat 9</t>
  </si>
  <si>
    <t>Matterhornstraat 5</t>
  </si>
  <si>
    <t>5022 CZ</t>
  </si>
  <si>
    <t>Meddostraat 6</t>
  </si>
  <si>
    <t>5045 EH</t>
  </si>
  <si>
    <t>Meerssenstraat 1a</t>
  </si>
  <si>
    <t>5045 JB</t>
  </si>
  <si>
    <t>Meerssenstraat 1b</t>
  </si>
  <si>
    <t>Meerssenstraat 1b - Dependance</t>
  </si>
  <si>
    <t>Millingenstraat 8</t>
  </si>
  <si>
    <t>5045 JA</t>
  </si>
  <si>
    <t>Mingersbergstraat 58</t>
  </si>
  <si>
    <t>5045 EN</t>
  </si>
  <si>
    <t>Moerenburgseweg 4</t>
  </si>
  <si>
    <t>5018 TC</t>
  </si>
  <si>
    <t>Moerstraat 23</t>
  </si>
  <si>
    <t>5011 XC</t>
  </si>
  <si>
    <t>Nazarethstraat 76</t>
  </si>
  <si>
    <t>5021 VX</t>
  </si>
  <si>
    <t>Nijverstraat 171a</t>
  </si>
  <si>
    <t>5041 AG</t>
  </si>
  <si>
    <t>Noordhoekring 182</t>
  </si>
  <si>
    <t>5038 GG</t>
  </si>
  <si>
    <t>Norbertijnerpoort 1</t>
  </si>
  <si>
    <t>5046 GL</t>
  </si>
  <si>
    <t>NS-Plein 15-16-17/Goudenregenstraat 15-01 t/m 15-07</t>
  </si>
  <si>
    <t>5014 DA</t>
  </si>
  <si>
    <t>NS-Plein 3</t>
  </si>
  <si>
    <t>Olympiaplein 382</t>
  </si>
  <si>
    <t>5022 DX</t>
  </si>
  <si>
    <t>Oude Hilvarenbeekseweg 15</t>
  </si>
  <si>
    <t>5022 EM</t>
  </si>
  <si>
    <t>Oude Rielsebaan ong.</t>
  </si>
  <si>
    <t>5032 VA</t>
  </si>
  <si>
    <t>Oude Waranda 1</t>
  </si>
  <si>
    <t>5036 NE</t>
  </si>
  <si>
    <t>5038 WD</t>
  </si>
  <si>
    <t>Pandgang 4</t>
  </si>
  <si>
    <t>5057 EA</t>
  </si>
  <si>
    <t>Pandgang 2</t>
  </si>
  <si>
    <t>Pater Geurtjensweg 1</t>
  </si>
  <si>
    <t>5047 SL</t>
  </si>
  <si>
    <t>5022 EH</t>
  </si>
  <si>
    <t>Pater van den Elsenplein 47</t>
  </si>
  <si>
    <t>5022EG</t>
  </si>
  <si>
    <t>Pater van den Elsenplein 54</t>
  </si>
  <si>
    <t>Pater van den Elsenplein 55</t>
  </si>
  <si>
    <t>Pater van den Elsenplein 56</t>
  </si>
  <si>
    <t>Pater van den Elsenplein 59</t>
  </si>
  <si>
    <t>Pater van den Elsenplein 61</t>
  </si>
  <si>
    <t>Perosistraat 150</t>
  </si>
  <si>
    <t>5049 LP</t>
  </si>
  <si>
    <t>Perweide 1,3 &amp; 5</t>
  </si>
  <si>
    <t>5071 AC</t>
  </si>
  <si>
    <t>Pijnboomstraat 2-02 t/m 2-20</t>
  </si>
  <si>
    <t>5038 HG</t>
  </si>
  <si>
    <t>Piushaven 39</t>
  </si>
  <si>
    <t>5017 AN</t>
  </si>
  <si>
    <t>Piusstraat 1</t>
  </si>
  <si>
    <t>5038 WR</t>
  </si>
  <si>
    <t>Populierstraat 9</t>
  </si>
  <si>
    <t>5038 HC</t>
  </si>
  <si>
    <t>Prof. Cobbenhagenlaan 5</t>
  </si>
  <si>
    <t>5037 DA</t>
  </si>
  <si>
    <t>Prof. Stoltehof 1</t>
  </si>
  <si>
    <t>5022 KE</t>
  </si>
  <si>
    <t>Prof. Verbernelaan 5</t>
  </si>
  <si>
    <t>5037 AD</t>
  </si>
  <si>
    <t>5022 DM</t>
  </si>
  <si>
    <t>Rankenstraat 5</t>
  </si>
  <si>
    <t>5038 DP</t>
  </si>
  <si>
    <t>Rauwbrakenweg 38</t>
  </si>
  <si>
    <t>5056 EJ</t>
  </si>
  <si>
    <t>Reinevaarstraat 55</t>
  </si>
  <si>
    <t>5044 HD</t>
  </si>
  <si>
    <t>5042 EH</t>
  </si>
  <si>
    <t>Reitse Hoevenstraat 20</t>
  </si>
  <si>
    <t>Reitse Hoevenstraat 30-30a</t>
  </si>
  <si>
    <t>Rijperkerkstraat 2</t>
  </si>
  <si>
    <t>5035 BR</t>
  </si>
  <si>
    <t>Ringbaan West 227</t>
  </si>
  <si>
    <t>5037 PC</t>
  </si>
  <si>
    <t>Sabelhof 27</t>
  </si>
  <si>
    <t>5044 JR</t>
  </si>
  <si>
    <t>Schiphollaan 28</t>
  </si>
  <si>
    <t>5042 TR</t>
  </si>
  <si>
    <t>5056 KK</t>
  </si>
  <si>
    <t>5032 PE</t>
  </si>
  <si>
    <t>Schoorweg 10</t>
  </si>
  <si>
    <t>Schout Backstraat 37</t>
  </si>
  <si>
    <t>5037 MJ</t>
  </si>
  <si>
    <t>Schout Crillaertstraat 30</t>
  </si>
  <si>
    <t>5037 MS</t>
  </si>
  <si>
    <t>Sint Josephstraat 1a</t>
  </si>
  <si>
    <t>5017 GD</t>
  </si>
  <si>
    <t>Slimstraat 2</t>
  </si>
  <si>
    <t>5071 BP</t>
  </si>
  <si>
    <t>Spaubeekstraat 201</t>
  </si>
  <si>
    <t>5035 JV</t>
  </si>
  <si>
    <t>Spoordijk 30-30a</t>
  </si>
  <si>
    <t>5018 GH</t>
  </si>
  <si>
    <t>Opvoeren per 30-03-2016</t>
  </si>
  <si>
    <t>Spoordijk 68</t>
  </si>
  <si>
    <t>Spoorlaan 434</t>
  </si>
  <si>
    <t>5038 CH</t>
  </si>
  <si>
    <t>St. Annastraat 20a</t>
  </si>
  <si>
    <t>5025 KB</t>
  </si>
  <si>
    <t>St. Ceciliastraat 1</t>
  </si>
  <si>
    <t>Stadhuisplein 115</t>
  </si>
  <si>
    <t>Stadhuisplein 130</t>
  </si>
  <si>
    <t>5038 TC</t>
  </si>
  <si>
    <t>5022 DA</t>
  </si>
  <si>
    <t>Stappegoorweg 1</t>
  </si>
  <si>
    <t>Stappegoorweg 3</t>
  </si>
  <si>
    <t>Staringstraat 10</t>
  </si>
  <si>
    <t>5025 TX</t>
  </si>
  <si>
    <t>Staringstraat 10a</t>
  </si>
  <si>
    <t>Staringstraat 14</t>
  </si>
  <si>
    <t>Stokhasseltlaan 10</t>
  </si>
  <si>
    <t>5049 TA</t>
  </si>
  <si>
    <t>Stokhasseltlaan 10a</t>
  </si>
  <si>
    <t>Stokhasseltlaan 19</t>
  </si>
  <si>
    <t>5049 TB</t>
  </si>
  <si>
    <t>Stokhasseltlaan 34</t>
  </si>
  <si>
    <t>5059 TA</t>
  </si>
  <si>
    <t>Stokhasseltlaan 35</t>
  </si>
  <si>
    <t>Tatraweg 80</t>
  </si>
  <si>
    <t>5022 DS</t>
  </si>
  <si>
    <t>Tauernpad 2</t>
  </si>
  <si>
    <t>5022 NH</t>
  </si>
  <si>
    <t>Theaterplaats 1</t>
  </si>
  <si>
    <t>Torenpad 26</t>
  </si>
  <si>
    <t>5056 SE</t>
  </si>
  <si>
    <t>Van Heeswijkstraat 1b</t>
  </si>
  <si>
    <t>5071 CT</t>
  </si>
  <si>
    <t>Van Heeswijkstraat 25</t>
  </si>
  <si>
    <t>Veemarktstraat 39</t>
  </si>
  <si>
    <t>5038 CT</t>
  </si>
  <si>
    <t>Veemarktstraat 44</t>
  </si>
  <si>
    <t>5038 CV</t>
  </si>
  <si>
    <t>Verhulstlaan 35</t>
  </si>
  <si>
    <t>5012 GA</t>
  </si>
  <si>
    <t>Vermeulenstraat 30</t>
  </si>
  <si>
    <t>5012 HB</t>
  </si>
  <si>
    <t>Visitandinenstraat 3</t>
  </si>
  <si>
    <t>5042 CS</t>
  </si>
  <si>
    <t>Vlierakkerhof 1</t>
  </si>
  <si>
    <t>5056 NH</t>
  </si>
  <si>
    <t>Vlierakkerweg 4</t>
  </si>
  <si>
    <t>5056 NA</t>
  </si>
  <si>
    <t>Vogelenzang 5</t>
  </si>
  <si>
    <t>5022 JZ</t>
  </si>
  <si>
    <t>Vosheining 3</t>
  </si>
  <si>
    <t>5032 PD</t>
  </si>
  <si>
    <t>Wagnerplein 1</t>
  </si>
  <si>
    <t>5011 LP</t>
  </si>
  <si>
    <t>Warmondstraat 240</t>
  </si>
  <si>
    <t>5036 BV</t>
  </si>
  <si>
    <t>Wielevenweg 20</t>
  </si>
  <si>
    <t>5048 CL</t>
  </si>
  <si>
    <t>Wilhelminapark 53-54-55-56 / Stedekestraat 1-3-5-7</t>
  </si>
  <si>
    <t>5041 ED</t>
  </si>
  <si>
    <t>Willem II straat 47/49</t>
  </si>
  <si>
    <t>5038 BD</t>
  </si>
  <si>
    <t>Willemsplein 1-1a</t>
  </si>
  <si>
    <t>5038 XV</t>
  </si>
  <si>
    <t>Woerdenstraat 60</t>
  </si>
  <si>
    <t>5036 BL</t>
  </si>
  <si>
    <t>Zeshoevenstraat 36</t>
  </si>
  <si>
    <t>Zwartvenseweg 418</t>
  </si>
  <si>
    <t>5036 PA</t>
  </si>
  <si>
    <t>Zwartvenseweg 420</t>
  </si>
  <si>
    <t xml:space="preserve">Totaal </t>
  </si>
  <si>
    <t>Dalemdreef 23</t>
  </si>
  <si>
    <t>Dirigentenlaan 17-27</t>
  </si>
  <si>
    <t>Eilenbergstraat 250-258</t>
  </si>
  <si>
    <t>5011 EC</t>
  </si>
  <si>
    <t>IJzerstraat 20</t>
  </si>
  <si>
    <t>5038 BN</t>
  </si>
  <si>
    <t>Ketelhavenstraat 91</t>
  </si>
  <si>
    <t>Noordhoekring 99</t>
  </si>
  <si>
    <t>5038 GC</t>
  </si>
  <si>
    <t>Sabelhof 12</t>
  </si>
  <si>
    <t>Schaepmanstraat 38</t>
  </si>
  <si>
    <t>5041AR</t>
  </si>
  <si>
    <t>Sint Josephstraat 106</t>
  </si>
  <si>
    <t>5017 GK</t>
  </si>
  <si>
    <t>5038 CB</t>
  </si>
  <si>
    <t>Stadhuisstraat 6</t>
  </si>
  <si>
    <t>5038 XZ</t>
  </si>
  <si>
    <t>Stationsstraat 22</t>
  </si>
  <si>
    <t>5038 ED</t>
  </si>
  <si>
    <t>Telegraafstraat 20</t>
  </si>
  <si>
    <t>5038 BM</t>
  </si>
  <si>
    <t>Tongerloplein 15</t>
  </si>
  <si>
    <t>5071 CX</t>
  </si>
  <si>
    <t>Van Heutzstraat 1a</t>
  </si>
  <si>
    <t>5018 EV</t>
  </si>
  <si>
    <t>Wassenaerlaan 38</t>
  </si>
  <si>
    <t>5021 VS</t>
  </si>
  <si>
    <t>Wilhelminapark 55</t>
  </si>
  <si>
    <t>5041 SG</t>
  </si>
  <si>
    <t>5011 LR</t>
  </si>
  <si>
    <t>Kazernehof 75</t>
  </si>
  <si>
    <t>Ceramstraat 6, 8 &amp; 10</t>
  </si>
  <si>
    <t>Afdeling</t>
  </si>
  <si>
    <t>GROND</t>
  </si>
  <si>
    <t>GEBOUWEN</t>
  </si>
  <si>
    <t>SOCIAAL</t>
  </si>
  <si>
    <t>SPOORZONE</t>
  </si>
  <si>
    <t>RUV</t>
  </si>
  <si>
    <t>VGB</t>
  </si>
  <si>
    <t>SPORT</t>
  </si>
  <si>
    <t>PARKEREN</t>
  </si>
  <si>
    <t>FAC</t>
  </si>
  <si>
    <t>Referentie</t>
  </si>
  <si>
    <t>PRP-001648</t>
  </si>
  <si>
    <t>PRP-001649</t>
  </si>
  <si>
    <t>PRP-001525</t>
  </si>
  <si>
    <t>PRP-001526</t>
  </si>
  <si>
    <t>PRP-001527</t>
  </si>
  <si>
    <t>PRP-001528</t>
  </si>
  <si>
    <t>PRP-001529</t>
  </si>
  <si>
    <t>PRP-001530</t>
  </si>
  <si>
    <t>PRP-000131</t>
  </si>
  <si>
    <t>PRP-000132</t>
  </si>
  <si>
    <t>PRP-001531</t>
  </si>
  <si>
    <t>PRP-001532</t>
  </si>
  <si>
    <t>PRP-001533</t>
  </si>
  <si>
    <t>PRP-000122</t>
  </si>
  <si>
    <t>PRP-000136</t>
  </si>
  <si>
    <t>PRP-001534</t>
  </si>
  <si>
    <t>PRP-000141</t>
  </si>
  <si>
    <t>PRP-000137</t>
  </si>
  <si>
    <t>PRP-000095</t>
  </si>
  <si>
    <t>PRP-001243</t>
  </si>
  <si>
    <t>PRP-001651</t>
  </si>
  <si>
    <t>PRP-001535</t>
  </si>
  <si>
    <t>PRP-001650</t>
  </si>
  <si>
    <t>PRP-001536</t>
  </si>
  <si>
    <t>PRP-001537</t>
  </si>
  <si>
    <t>PRP-001538</t>
  </si>
  <si>
    <t>PRP-000144</t>
  </si>
  <si>
    <t>PRP-000145</t>
  </si>
  <si>
    <t>PRP-001539</t>
  </si>
  <si>
    <t>PRP-001541</t>
  </si>
  <si>
    <t>PRP-001542</t>
  </si>
  <si>
    <t>PRP-001543</t>
  </si>
  <si>
    <t>PRP-001545</t>
  </si>
  <si>
    <t>PRP-001546</t>
  </si>
  <si>
    <t>PRP-001547</t>
  </si>
  <si>
    <t>PRP-001548</t>
  </si>
  <si>
    <t>PRP-000147</t>
  </si>
  <si>
    <t>PRP-001550</t>
  </si>
  <si>
    <t>PRP-001552</t>
  </si>
  <si>
    <t>PRP-000152</t>
  </si>
  <si>
    <t>PRP-001554</t>
  </si>
  <si>
    <t>PRP-001555</t>
  </si>
  <si>
    <t>PRP-001556</t>
  </si>
  <si>
    <t>PRP-001557</t>
  </si>
  <si>
    <t>PRP-000157</t>
  </si>
  <si>
    <t>PRP-001558</t>
  </si>
  <si>
    <t>PRP-000158</t>
  </si>
  <si>
    <t>PRP-001560</t>
  </si>
  <si>
    <t>PRP-001561</t>
  </si>
  <si>
    <t>PRP-000160</t>
  </si>
  <si>
    <t>PRP-000159</t>
  </si>
  <si>
    <t>PRP-001137</t>
  </si>
  <si>
    <t>PRP-001562</t>
  </si>
  <si>
    <t>PRP-001563</t>
  </si>
  <si>
    <t>PRP-001564</t>
  </si>
  <si>
    <t>PRP-000121</t>
  </si>
  <si>
    <t>PRP-000795</t>
  </si>
  <si>
    <t>PRP-001549</t>
  </si>
  <si>
    <t>PRP-000184</t>
  </si>
  <si>
    <t>PRP-001565</t>
  </si>
  <si>
    <t>PRP-001566</t>
  </si>
  <si>
    <t>PRP-001568</t>
  </si>
  <si>
    <t>PRP-001569</t>
  </si>
  <si>
    <t>PRP-001647</t>
  </si>
  <si>
    <t>PRP-001570</t>
  </si>
  <si>
    <t>PRP-001851</t>
  </si>
  <si>
    <t>PRP-000162</t>
  </si>
  <si>
    <t>PRP-000119</t>
  </si>
  <si>
    <t>PRP-001571</t>
  </si>
  <si>
    <t>PRP-001573</t>
  </si>
  <si>
    <t>PRP-001574</t>
  </si>
  <si>
    <t>PRP-001575</t>
  </si>
  <si>
    <t>PRP-001576</t>
  </si>
  <si>
    <t>PRP-001577</t>
  </si>
  <si>
    <t>PRP-000191</t>
  </si>
  <si>
    <t>PRP-000328</t>
  </si>
  <si>
    <t>PRP-000180</t>
  </si>
  <si>
    <t>PRP-001578</t>
  </si>
  <si>
    <t>PRP-000163</t>
  </si>
  <si>
    <t>PRP-001579</t>
  </si>
  <si>
    <t>PRP-001580</t>
  </si>
  <si>
    <t>PRP-000188</t>
  </si>
  <si>
    <t>PRP-000164</t>
  </si>
  <si>
    <t>PRP-001581</t>
  </si>
  <si>
    <t>PRP-001653</t>
  </si>
  <si>
    <t>PRP-001652</t>
  </si>
  <si>
    <t>PRP-001274</t>
  </si>
  <si>
    <t>PRP-000729</t>
  </si>
  <si>
    <t>PRP-001583</t>
  </si>
  <si>
    <t>PRP-000233</t>
  </si>
  <si>
    <t>PRP-000321</t>
  </si>
  <si>
    <t>PRP-001586</t>
  </si>
  <si>
    <t>PRP-001588</t>
  </si>
  <si>
    <t>PRP-000329</t>
  </si>
  <si>
    <t>PRP-001589</t>
  </si>
  <si>
    <t>PRP-001590</t>
  </si>
  <si>
    <t>PRP-001591</t>
  </si>
  <si>
    <t>PRP-000330</t>
  </si>
  <si>
    <t>PRP-001593</t>
  </si>
  <si>
    <t>PRP-001654</t>
  </si>
  <si>
    <t>PRP-001595</t>
  </si>
  <si>
    <t>PRP-001596</t>
  </si>
  <si>
    <t>PRP-001598</t>
  </si>
  <si>
    <t>PRP-001597</t>
  </si>
  <si>
    <t>PRP-001599</t>
  </si>
  <si>
    <t>PRP-001655</t>
  </si>
  <si>
    <t>PRP-001600</t>
  </si>
  <si>
    <t>PRP-001602</t>
  </si>
  <si>
    <t>PRP-001603</t>
  </si>
  <si>
    <t>PRP-001656</t>
  </si>
  <si>
    <t>PRP-000115</t>
  </si>
  <si>
    <t>PRP-001604</t>
  </si>
  <si>
    <t>PRP-000117</t>
  </si>
  <si>
    <t>PRP-001408</t>
  </si>
  <si>
    <t>PRP-000174</t>
  </si>
  <si>
    <t>PRP-000172</t>
  </si>
  <si>
    <t>PRP-000173</t>
  </si>
  <si>
    <t>PRP-001606</t>
  </si>
  <si>
    <t>PRP-001607</t>
  </si>
  <si>
    <t>PRP-001442</t>
  </si>
  <si>
    <t>PRP-001621</t>
  </si>
  <si>
    <t>PRP-001608</t>
  </si>
  <si>
    <t>PRP-000796</t>
  </si>
  <si>
    <t>PRP-000252</t>
  </si>
  <si>
    <t>PRP-001609</t>
  </si>
  <si>
    <t>PRP-001860</t>
  </si>
  <si>
    <t>PRP-000182</t>
  </si>
  <si>
    <t>PRP-001610</t>
  </si>
  <si>
    <t>PRP-001611</t>
  </si>
  <si>
    <t>PRP-001612</t>
  </si>
  <si>
    <t>PRP-000183</t>
  </si>
  <si>
    <t>PRP-001614</t>
  </si>
  <si>
    <t>PRP-001657</t>
  </si>
  <si>
    <t>PRP-001616</t>
  </si>
  <si>
    <t>PRP-001861</t>
  </si>
  <si>
    <t>PRP-000116</t>
  </si>
  <si>
    <t>PRP-001617</t>
  </si>
  <si>
    <t>PRP-000683</t>
  </si>
  <si>
    <t>PRP-000322</t>
  </si>
  <si>
    <t>PRP-000273</t>
  </si>
  <si>
    <t>PRP-000197</t>
  </si>
  <si>
    <t>PRP-000133</t>
  </si>
  <si>
    <t>PRP-000548</t>
  </si>
  <si>
    <t>PRP-000615</t>
  </si>
  <si>
    <t>PRP-000114</t>
  </si>
  <si>
    <t>PRP-000275</t>
  </si>
  <si>
    <t>PRP-000294</t>
  </si>
  <si>
    <t>PRP-000138</t>
  </si>
  <si>
    <t>PRP-000276</t>
  </si>
  <si>
    <t>PRP-000143</t>
  </si>
  <si>
    <t>PRP-000295</t>
  </si>
  <si>
    <t>PRP-000203</t>
  </si>
  <si>
    <t>PRP-000099</t>
  </si>
  <si>
    <t>PRP-001478</t>
  </si>
  <si>
    <t>PRP-000146</t>
  </si>
  <si>
    <t>PRP-000148</t>
  </si>
  <si>
    <t>PRP-000597</t>
  </si>
  <si>
    <t>PRP-000149</t>
  </si>
  <si>
    <t>PRP-000211</t>
  </si>
  <si>
    <t>PRP-000212</t>
  </si>
  <si>
    <t>PRP-000749</t>
  </si>
  <si>
    <t>PRP-000280</t>
  </si>
  <si>
    <t>PRP-001458</t>
  </si>
  <si>
    <t>PRP-000574</t>
  </si>
  <si>
    <t>PRP-000532</t>
  </si>
  <si>
    <t>PRP-000673</t>
  </si>
  <si>
    <t>PRP-000665</t>
  </si>
  <si>
    <t>PRP-001630</t>
  </si>
  <si>
    <t>PRP-000282</t>
  </si>
  <si>
    <t>PRP-000222</t>
  </si>
  <si>
    <t>PRP-001346</t>
  </si>
  <si>
    <t>PRP-001631</t>
  </si>
  <si>
    <t>PRP-000627</t>
  </si>
  <si>
    <t>PRP-000284</t>
  </si>
  <si>
    <t>PRP-000225</t>
  </si>
  <si>
    <t>PRP-000643</t>
  </si>
  <si>
    <t>PRP-001256</t>
  </si>
  <si>
    <t>PRP-000269</t>
  </si>
  <si>
    <t>PRP-000750</t>
  </si>
  <si>
    <t>PRP-001633</t>
  </si>
  <si>
    <t>PRP-000288</t>
  </si>
  <si>
    <t>PRP-001453</t>
  </si>
  <si>
    <t>PRP-000645</t>
  </si>
  <si>
    <t>PRP-000646</t>
  </si>
  <si>
    <t>PRP-000232</t>
  </si>
  <si>
    <t>PRP-000520</t>
  </si>
  <si>
    <t>PRP-001856</t>
  </si>
  <si>
    <t>PRP-001841</t>
  </si>
  <si>
    <t>PRP-001622</t>
  </si>
  <si>
    <t>PRP-000098</t>
  </si>
  <si>
    <t>PRP-000668</t>
  </si>
  <si>
    <t>PRP-000725</t>
  </si>
  <si>
    <t>PRP-000513</t>
  </si>
  <si>
    <t>PRP-001258</t>
  </si>
  <si>
    <t>PRP-000612</t>
  </si>
  <si>
    <t>PRP-000669</t>
  </si>
  <si>
    <t>PRP-002008</t>
  </si>
  <si>
    <t>PRP-000326</t>
  </si>
  <si>
    <t>PRP-000648</t>
  </si>
  <si>
    <t>PRP-001268</t>
  </si>
  <si>
    <t>PRP-000166</t>
  </si>
  <si>
    <t>PRP-000290</t>
  </si>
  <si>
    <t>PRP-000223</t>
  </si>
  <si>
    <t>PRP-000237</t>
  </si>
  <si>
    <t>PRP-000697</t>
  </si>
  <si>
    <t>PRP-001435</t>
  </si>
  <si>
    <t>PRP-000754</t>
  </si>
  <si>
    <t>PRP-000246</t>
  </si>
  <si>
    <t>PRP-000756</t>
  </si>
  <si>
    <t>PRP-000797</t>
  </si>
  <si>
    <t>PRP-000250</t>
  </si>
  <si>
    <t>PRP-001394</t>
  </si>
  <si>
    <t>PRP-000654</t>
  </si>
  <si>
    <t>PRP-000623</t>
  </si>
  <si>
    <t>PRP-000624</t>
  </si>
  <si>
    <t>PRP-000270</t>
  </si>
  <si>
    <t>PRP-000253</t>
  </si>
  <si>
    <t>PRP-001407</t>
  </si>
  <si>
    <t>PRP-000118</t>
  </si>
  <si>
    <t>PRP-000257</t>
  </si>
  <si>
    <t>PRP-000258</t>
  </si>
  <si>
    <t>PRP-000499</t>
  </si>
  <si>
    <t>PRP-001368</t>
  </si>
  <si>
    <t>PRP-001266</t>
  </si>
  <si>
    <t>PRP-000259</t>
  </si>
  <si>
    <t>PRP-000266</t>
  </si>
  <si>
    <t>PRP-000291</t>
  </si>
  <si>
    <t>PRP-001624</t>
  </si>
  <si>
    <t>PRP-001625</t>
  </si>
  <si>
    <t>Heuvelstraat 20</t>
  </si>
  <si>
    <t>5038 AE</t>
  </si>
  <si>
    <t>Opvoeren per 10-10-2016</t>
  </si>
  <si>
    <t>PRP-001972</t>
  </si>
  <si>
    <t>PRP-002003</t>
  </si>
  <si>
    <t xml:space="preserve">Index </t>
  </si>
  <si>
    <t>PRP-002007</t>
  </si>
  <si>
    <t>PRP-002002</t>
  </si>
  <si>
    <t>Don Sartostraat 1</t>
  </si>
  <si>
    <t>Index (A-1761, Onderkomen Arcadis)</t>
  </si>
  <si>
    <t>Index &amp; verhoging volgens taxatierapport</t>
  </si>
  <si>
    <t>Stappegoorweg 1a</t>
  </si>
  <si>
    <t>Opvoeren per 26-01-2017</t>
  </si>
  <si>
    <t>Schiphollaan 28a</t>
  </si>
  <si>
    <t>Opvoeren per 29-09-2017</t>
  </si>
  <si>
    <t>Sportweg 11</t>
  </si>
  <si>
    <t>5037 AC</t>
  </si>
  <si>
    <t>Opvoeren per 17-08-2017</t>
  </si>
  <si>
    <t xml:space="preserve">Vosheining 6 </t>
  </si>
  <si>
    <t>Opvoeren per 16-01-2018</t>
  </si>
  <si>
    <t>Index, verhoging per 26-06-2017 ivm zonnepanelen</t>
  </si>
  <si>
    <t>Index, verhoging per 24-08-2017 ivm zonnepanelen</t>
  </si>
  <si>
    <t>Index, verhoging per 01-12-2017 ivm zonnepanelen</t>
  </si>
  <si>
    <t>Index, verhoging per 17-03-2017 ivm zonnepanelen</t>
  </si>
  <si>
    <t xml:space="preserve">Index, verhoging per 20-01-2018 ivm zonnepanelen </t>
  </si>
  <si>
    <t xml:space="preserve">Burgemeester Brokxlaan 12 </t>
  </si>
  <si>
    <t>5041 SB</t>
  </si>
  <si>
    <t>Opvoeren per 01022018</t>
  </si>
  <si>
    <t>5038 HA</t>
  </si>
  <si>
    <t>Lovense Kanaaldijk 141</t>
  </si>
  <si>
    <t>5013 BJ</t>
  </si>
  <si>
    <t>Voertuig</t>
  </si>
  <si>
    <t>Waarde</t>
  </si>
  <si>
    <t>Tractor Fendt 309 Vario + Voorlader (810)</t>
  </si>
  <si>
    <t>VertiQuace Redexim 3822 (873)</t>
  </si>
  <si>
    <t>Maaier Allett Regal 42 (837)</t>
  </si>
  <si>
    <t>Vertidrain Redexim 7626 (877)</t>
  </si>
  <si>
    <t>Maaier John Deere 1905 5d (838)</t>
  </si>
  <si>
    <t>Bladblazer Wiedenmann (812)</t>
  </si>
  <si>
    <t>Verticuteermachine Amazone (885)</t>
  </si>
  <si>
    <t>Maaier John Deere 1905 5d (839)</t>
  </si>
  <si>
    <t>Kunstgrasreiniger AT-SurfaseMaster (886)</t>
  </si>
  <si>
    <t>Maaier Toro Fairway (840)</t>
  </si>
  <si>
    <t>Vervangingsschema 2019</t>
  </si>
  <si>
    <t>Kenteken</t>
  </si>
  <si>
    <t>Omschrijving</t>
  </si>
  <si>
    <t>actuele vervangings-waarde</t>
  </si>
  <si>
    <t xml:space="preserve">MINICONTAINERINZAMELVOERTUIGEN </t>
  </si>
  <si>
    <t>BXND89</t>
  </si>
  <si>
    <t>scania/faun/zoeller</t>
  </si>
  <si>
    <t>BXVZ08</t>
  </si>
  <si>
    <t>scania/vdk/vdk/ctrace</t>
  </si>
  <si>
    <t>BZPF55</t>
  </si>
  <si>
    <t>daf/geesink/ctrace</t>
  </si>
  <si>
    <t>BZPV35</t>
  </si>
  <si>
    <t>daf/geesink</t>
  </si>
  <si>
    <t>57-BBB-2</t>
  </si>
  <si>
    <t>Daf/geesink/ctrace</t>
  </si>
  <si>
    <t>21-BBF-1</t>
  </si>
  <si>
    <t>mercedes/geesink</t>
  </si>
  <si>
    <t>BX-VS-48</t>
  </si>
  <si>
    <t>DAF/zoeller</t>
  </si>
  <si>
    <t>82-BJZ-8</t>
  </si>
  <si>
    <t>DAF/Zoeller/Welvaart/ctrace</t>
  </si>
  <si>
    <t>64-BLK-6</t>
  </si>
  <si>
    <t>scania/geesink/welvaart/ctrace</t>
  </si>
  <si>
    <t xml:space="preserve">DUOBAKINZAMELVOERTUIGEN </t>
  </si>
  <si>
    <t>BSZB72</t>
  </si>
  <si>
    <t>daf/haller/terberg</t>
  </si>
  <si>
    <t>BTLR32</t>
  </si>
  <si>
    <t>BTNP08</t>
  </si>
  <si>
    <t>BVJX52</t>
  </si>
  <si>
    <t>scania/haller/terberg</t>
  </si>
  <si>
    <t>BVLL98</t>
  </si>
  <si>
    <t>BXHV40</t>
  </si>
  <si>
    <t>daf/haller/zoeller</t>
  </si>
  <si>
    <t>BXGZ92</t>
  </si>
  <si>
    <t>BXHX45</t>
  </si>
  <si>
    <t>BXHD46</t>
  </si>
  <si>
    <t>BXJL40</t>
  </si>
  <si>
    <t>BXJH66</t>
  </si>
  <si>
    <t>BXSF49</t>
  </si>
  <si>
    <t>BXSP05</t>
  </si>
  <si>
    <t>BXRZ14</t>
  </si>
  <si>
    <t>10-BBF-7</t>
  </si>
  <si>
    <t>23-BBF-1</t>
  </si>
  <si>
    <t>58BDD4</t>
  </si>
  <si>
    <t>20BDD6</t>
  </si>
  <si>
    <t>45-BDF-3</t>
  </si>
  <si>
    <t>27-BDF-2</t>
  </si>
  <si>
    <t>58-BDG-9</t>
  </si>
  <si>
    <t>09-BDH-6</t>
  </si>
  <si>
    <t>09-BFR-6</t>
  </si>
  <si>
    <t>daf/Haller/Zoeller</t>
  </si>
  <si>
    <t>73-BLP-6</t>
  </si>
  <si>
    <t>scania/vdk/terberg</t>
  </si>
  <si>
    <t>79-BLR-8</t>
  </si>
  <si>
    <t>08-BLV-1</t>
  </si>
  <si>
    <t>74-BLP-6</t>
  </si>
  <si>
    <t>18-BLX-1</t>
  </si>
  <si>
    <t>scania/vdk/terberg(electr)</t>
  </si>
  <si>
    <t>1000 LITER INZAMELVOERTUIGEN</t>
  </si>
  <si>
    <t>BPFH36</t>
  </si>
  <si>
    <t>mercedes/geesink/hmf</t>
  </si>
  <si>
    <t>BRPJ64</t>
  </si>
  <si>
    <t>scania/VDK</t>
  </si>
  <si>
    <t>BSTJ25</t>
  </si>
  <si>
    <t>BNTZ46</t>
  </si>
  <si>
    <t>BSPX59</t>
  </si>
  <si>
    <t>BXHX62</t>
  </si>
  <si>
    <t>BXJJ31</t>
  </si>
  <si>
    <t>BXVT83</t>
  </si>
  <si>
    <t>BXZN12</t>
  </si>
  <si>
    <t>scania/geesink/hmf/welvaarts</t>
  </si>
  <si>
    <t>BZRN69</t>
  </si>
  <si>
    <t>96-BBL-9</t>
  </si>
  <si>
    <t>96-BFK-5</t>
  </si>
  <si>
    <t>Volvo FM/ AJK/HMF/welvaart</t>
  </si>
  <si>
    <t>26-BHH-2</t>
  </si>
  <si>
    <t>81-BJN-9</t>
  </si>
  <si>
    <t>74-BJP-5</t>
  </si>
  <si>
    <t>85-BJT-3</t>
  </si>
  <si>
    <t>scania/HMF/welvaart</t>
  </si>
  <si>
    <t>45-BLL-2</t>
  </si>
  <si>
    <t>scania/geesink/ctrace/welvaarts</t>
  </si>
  <si>
    <t>HAAKARMVOERTUIGEN</t>
  </si>
  <si>
    <t>BRLV22</t>
  </si>
  <si>
    <t>scania/AJK afzet</t>
  </si>
  <si>
    <t>BZRR11</t>
  </si>
  <si>
    <t>daf/ginaf/ajk afzet</t>
  </si>
  <si>
    <t>08BBL3</t>
  </si>
  <si>
    <t>78-BGL-5</t>
  </si>
  <si>
    <t>73-BLJ-4</t>
  </si>
  <si>
    <t>ZOUTSTROOIERS EN SNEEUWPLOEGEN</t>
  </si>
  <si>
    <t>Grote strooiers</t>
  </si>
  <si>
    <t>afzetstrooier</t>
  </si>
  <si>
    <t>sport</t>
  </si>
  <si>
    <t>tractor ( 810 )strooier</t>
  </si>
  <si>
    <t>tractor ( 804 )strooier</t>
  </si>
  <si>
    <t>tractor ( 806 )strooier</t>
  </si>
  <si>
    <t>maas</t>
  </si>
  <si>
    <t>tractor strooier ( inhuur tractor)</t>
  </si>
  <si>
    <t>abeelen</t>
  </si>
  <si>
    <t>BNFZ43</t>
  </si>
  <si>
    <t>daf vaste strooier ( ex 295 )</t>
  </si>
  <si>
    <t>BLGT75</t>
  </si>
  <si>
    <t>daf vaste strooier ( ex 114 )</t>
  </si>
  <si>
    <t>BNRB50</t>
  </si>
  <si>
    <t>scania vaste strooier ex 115-519</t>
  </si>
  <si>
    <t>BRPL64</t>
  </si>
  <si>
    <t>scania vaste strooier ex 172-522</t>
  </si>
  <si>
    <t>BPVF15</t>
  </si>
  <si>
    <t>daf vaste strooier ex 170</t>
  </si>
  <si>
    <t>Loader Liebherr 538</t>
  </si>
  <si>
    <t>kleine opbouwstrooiers</t>
  </si>
  <si>
    <t>afzetstrooier voor 629</t>
  </si>
  <si>
    <t>afzet strooier</t>
  </si>
  <si>
    <t>tractor strooier klein ( 811 )</t>
  </si>
  <si>
    <t>totaal uitbreiden/vervangen</t>
  </si>
  <si>
    <t>sneeuwploegen/borstels</t>
  </si>
  <si>
    <t>demo machine om te sproeien</t>
  </si>
  <si>
    <t>sneeuwploeg</t>
  </si>
  <si>
    <t>sneeuwploeg 3 punt tbv strooier 525</t>
  </si>
  <si>
    <t>sneeuwborstel</t>
  </si>
  <si>
    <t>WIJKREINIGERSVOERTUIGEN</t>
  </si>
  <si>
    <t>97BGHV</t>
  </si>
  <si>
    <t>nissan</t>
  </si>
  <si>
    <t>96BGHV</t>
  </si>
  <si>
    <t>45-BX-SG</t>
  </si>
  <si>
    <t>39-BR-BD</t>
  </si>
  <si>
    <t>5-VZB-90</t>
  </si>
  <si>
    <t>7-VZS-79</t>
  </si>
  <si>
    <t>VF-825-P</t>
  </si>
  <si>
    <t>geen</t>
  </si>
  <si>
    <t>Bosschung</t>
  </si>
  <si>
    <t>V-093-JS</t>
  </si>
  <si>
    <t>Mitsubitshi Fuso 2652</t>
  </si>
  <si>
    <t>V-548-GJ</t>
  </si>
  <si>
    <t>Mitsubitshi Fuso 2653</t>
  </si>
  <si>
    <t>V-044-SN</t>
  </si>
  <si>
    <t>Kiefer Boki</t>
  </si>
  <si>
    <t xml:space="preserve">                 </t>
  </si>
  <si>
    <t>BAKWAGENS/ BESTELBUSSEN</t>
  </si>
  <si>
    <t>39-VZD-9</t>
  </si>
  <si>
    <t>Volkswagen</t>
  </si>
  <si>
    <t>1-VDV-55</t>
  </si>
  <si>
    <t>Mercedes onderhoudspoule</t>
  </si>
  <si>
    <t>9-VDT-11</t>
  </si>
  <si>
    <t>VR-37-RD</t>
  </si>
  <si>
    <t>VW Taro</t>
  </si>
  <si>
    <t>9-VPT-24</t>
  </si>
  <si>
    <t>Fiat Doblo account manager NV</t>
  </si>
  <si>
    <t>9-VPT-23</t>
  </si>
  <si>
    <t>Opzichtervoertuig inzameling</t>
  </si>
  <si>
    <t>VH-970-P</t>
  </si>
  <si>
    <t>Fiat Ducato</t>
  </si>
  <si>
    <t>VH-971-P</t>
  </si>
  <si>
    <t>VJ-760-X</t>
  </si>
  <si>
    <t>VW Caddy accountmanager NV</t>
  </si>
  <si>
    <t>VK-097-Z</t>
  </si>
  <si>
    <t>Nissan E-NV200</t>
  </si>
  <si>
    <t>VK-098-Z</t>
  </si>
  <si>
    <t>NX-965-T</t>
  </si>
  <si>
    <t>seat ibiza accountmanager</t>
  </si>
  <si>
    <t>42-nfg-6</t>
  </si>
  <si>
    <t>VW Caddy werkplaats</t>
  </si>
  <si>
    <t>BX-FJ-65</t>
  </si>
  <si>
    <t>Daf 45 (grofvuil)</t>
  </si>
  <si>
    <t>BX-FJ-64</t>
  </si>
  <si>
    <t>BX-FJ-62</t>
  </si>
  <si>
    <t>Daf LF Textiel</t>
  </si>
  <si>
    <t>BX-HS-60</t>
  </si>
  <si>
    <t>Daf 45 KCA</t>
  </si>
  <si>
    <t>BX-HR-69</t>
  </si>
  <si>
    <t>VG-855-H</t>
  </si>
  <si>
    <t>Mercedes Sprinter</t>
  </si>
  <si>
    <t>V-609-FX</t>
  </si>
  <si>
    <t>Fuso Canter</t>
  </si>
  <si>
    <t>94-BLD-8</t>
  </si>
  <si>
    <t>Mercedes</t>
  </si>
  <si>
    <t xml:space="preserve">Divers materieel </t>
  </si>
  <si>
    <t>Aanhanger</t>
  </si>
  <si>
    <t>type as 850 l</t>
  </si>
  <si>
    <t>WF-PN-94</t>
  </si>
  <si>
    <t>AJK  aanhanger</t>
  </si>
  <si>
    <t>27-WL-TX</t>
  </si>
  <si>
    <t>AJK aanhanger</t>
  </si>
  <si>
    <t>76-WD-LF</t>
  </si>
  <si>
    <t>AJK   aanhanger</t>
  </si>
  <si>
    <t>Pallettruck</t>
  </si>
  <si>
    <t>Doosan LEDD 12,5 stapelaar</t>
  </si>
  <si>
    <t>Sorteergrijper</t>
  </si>
  <si>
    <t>backup</t>
  </si>
  <si>
    <t>loaderhoogkiepbak</t>
  </si>
  <si>
    <t>heftruck</t>
  </si>
  <si>
    <t>Hyster 5,5 ton</t>
  </si>
  <si>
    <t xml:space="preserve">1002-D </t>
  </si>
  <si>
    <t>Doosan G25G</t>
  </si>
  <si>
    <t>Heftruck</t>
  </si>
  <si>
    <t>Doosan B20-X</t>
  </si>
  <si>
    <t>Hoogwerker werkplaats</t>
  </si>
  <si>
    <t>manitou 100VJR</t>
  </si>
  <si>
    <t>Portloader</t>
  </si>
  <si>
    <t>Terberg</t>
  </si>
  <si>
    <t>loader</t>
  </si>
  <si>
    <t>LiuGong 842III</t>
  </si>
  <si>
    <t>Kraan</t>
  </si>
  <si>
    <t>Liebherr LH22m</t>
  </si>
  <si>
    <t>perscontainer</t>
  </si>
  <si>
    <t>16000 ltr</t>
  </si>
  <si>
    <t>Diamand groep</t>
  </si>
  <si>
    <t>Rooi pannen in kleur</t>
  </si>
  <si>
    <t xml:space="preserve">perscontaine </t>
  </si>
  <si>
    <t xml:space="preserve">inzamelpers tbv haakarmvoertuig </t>
  </si>
  <si>
    <t>kunstofwormpers</t>
  </si>
  <si>
    <t>De Rooij 2016</t>
  </si>
  <si>
    <t>Werner en Weber PCM20</t>
  </si>
  <si>
    <t>Dibo HD reiniger Warm water</t>
  </si>
  <si>
    <t>NSK in kleur</t>
  </si>
  <si>
    <t>hogedrukunit 2x</t>
  </si>
  <si>
    <t>Dibo wasplaats</t>
  </si>
  <si>
    <t>hefbruggen</t>
  </si>
  <si>
    <t>vervanging 2 en 4 wiel containers</t>
  </si>
  <si>
    <t>Vervanging en uitbreiding OGC's</t>
  </si>
  <si>
    <t>Bovengrondse containers</t>
  </si>
  <si>
    <t>Glascontainers</t>
  </si>
  <si>
    <t>Afzetcontainers</t>
  </si>
  <si>
    <t>zoutkisten</t>
  </si>
  <si>
    <t>Rolpacker 01</t>
  </si>
  <si>
    <t>Rolpacker 02</t>
  </si>
  <si>
    <t>Rolpacker 03</t>
  </si>
  <si>
    <t>Rolpacker 04</t>
  </si>
  <si>
    <t>Meetpunt Dalemdreef</t>
  </si>
  <si>
    <t>Meetpunt Heijkantsebaan</t>
  </si>
  <si>
    <t>natzoutinstallatie</t>
  </si>
  <si>
    <t>reiniging OGC/bgc</t>
  </si>
  <si>
    <t xml:space="preserve">reiniging OGC </t>
  </si>
  <si>
    <t>speciale gereedschappen</t>
  </si>
  <si>
    <t>TGC ondergronds</t>
  </si>
  <si>
    <t xml:space="preserve">uitbreiding OGC </t>
  </si>
  <si>
    <t>raming</t>
  </si>
  <si>
    <t>Totaal</t>
  </si>
  <si>
    <t>Heikantsebaan 1B</t>
  </si>
  <si>
    <t>5056 PL</t>
  </si>
  <si>
    <t>Trappistinnentuin 77</t>
  </si>
  <si>
    <t>5057 DJ</t>
  </si>
  <si>
    <t>Burgemeester Brokxlaan 1000 (Lochal)</t>
  </si>
  <si>
    <t>Burgemeester Brokxlaan 1680</t>
  </si>
  <si>
    <t>PRP-002226</t>
  </si>
  <si>
    <t>Stadhuisplein 326a-327</t>
  </si>
  <si>
    <t>5638 TM</t>
  </si>
  <si>
    <t>PRP-002421</t>
  </si>
  <si>
    <t>Wagnerplein 4</t>
  </si>
  <si>
    <t>Goirkestraat 92, 86 en 88 (voorheen Kapelaan Poellplein 1-2-3-4)</t>
  </si>
  <si>
    <t>Prof. Cobbenhagenlaan 225</t>
  </si>
  <si>
    <t>5037 DB</t>
  </si>
  <si>
    <t>Functie</t>
  </si>
  <si>
    <t>Onderwijs</t>
  </si>
  <si>
    <t>Binnensport</t>
  </si>
  <si>
    <t>Buitensport</t>
  </si>
  <si>
    <t>Veiligheid</t>
  </si>
  <si>
    <t>Woning</t>
  </si>
  <si>
    <t>Welzijn (wijkgebouw)</t>
  </si>
  <si>
    <t>Volkstuinen</t>
  </si>
  <si>
    <t>Dienst (opslagruimte)</t>
  </si>
  <si>
    <t>Dienst (kantoor)</t>
  </si>
  <si>
    <t>Monument</t>
  </si>
  <si>
    <t>Stadswinkel</t>
  </si>
  <si>
    <t>Parkeren</t>
  </si>
  <si>
    <t>Cultuur</t>
  </si>
  <si>
    <t>Boerderij</t>
  </si>
  <si>
    <t>Commercieel</t>
  </si>
  <si>
    <t>Dienst</t>
  </si>
  <si>
    <t>Welzijn</t>
  </si>
  <si>
    <t>Leegstand</t>
  </si>
  <si>
    <t>Binnensport (ijsbaan)</t>
  </si>
  <si>
    <t>Trafohuisje</t>
  </si>
  <si>
    <t>MFA</t>
  </si>
  <si>
    <t>Dienst (wachtershuisje)</t>
  </si>
  <si>
    <t>Winkel</t>
  </si>
  <si>
    <t>Begraafplaats</t>
  </si>
  <si>
    <t>Dienst (werkplaats/kantine)</t>
  </si>
  <si>
    <t>Dienst (poortgebouw)</t>
  </si>
  <si>
    <t>Speeltuin met terras</t>
  </si>
  <si>
    <t>Dienst (werkplaats)</t>
  </si>
  <si>
    <t>Dienst (bedrijfsruimte)</t>
  </si>
  <si>
    <t>Grond (met paardenstal)</t>
  </si>
  <si>
    <t>Woning (monument)</t>
  </si>
  <si>
    <t>Anti-kraak wonen (eerder winkels met bovenwoning)</t>
  </si>
  <si>
    <t>Winkel-Woning</t>
  </si>
  <si>
    <t>Garages</t>
  </si>
  <si>
    <t>Diensten (wachtershuisje)</t>
  </si>
  <si>
    <t>Leegstand (voorheen wijkgebouw)</t>
  </si>
  <si>
    <t>Zorg</t>
  </si>
  <si>
    <t>Leegstand (voorheen schoolgebouw)</t>
  </si>
  <si>
    <t>Dienst (barak/onderkomen)</t>
  </si>
  <si>
    <t>Stadskantoor</t>
  </si>
  <si>
    <t>Leegstand (voorheen atelierruimte)</t>
  </si>
  <si>
    <t>Welzijn (bedrijfsruimte)</t>
  </si>
  <si>
    <t>MFA (onderwijs)</t>
  </si>
  <si>
    <t>Monument (kantoor)</t>
  </si>
  <si>
    <t>Dienst (kantoor/trouwzaal)</t>
  </si>
  <si>
    <t>Monument/veiligheid</t>
  </si>
  <si>
    <t>Monument (wijkgebouw)</t>
  </si>
  <si>
    <t>Dienst (serverruimte)</t>
  </si>
  <si>
    <t>PRP-002405</t>
  </si>
  <si>
    <t>PRP-002386</t>
  </si>
  <si>
    <t>PRP-002126</t>
  </si>
  <si>
    <t>PRP-000213</t>
  </si>
  <si>
    <t>PRP-002137</t>
  </si>
  <si>
    <t>PRP-000727</t>
  </si>
  <si>
    <t>PRP-002401</t>
  </si>
  <si>
    <t>PRP-002418</t>
  </si>
  <si>
    <t>PRP-002404</t>
  </si>
  <si>
    <t>Paleisring 27 (parkeergarage Emma)</t>
  </si>
  <si>
    <t>taxatie-
datum</t>
  </si>
  <si>
    <t>Lancierstraat 13A</t>
  </si>
  <si>
    <t>Prof. Goossenslaan 16</t>
  </si>
  <si>
    <t>Schoolmeesterstraat 2</t>
  </si>
  <si>
    <t>Getaxeerd door ATMP Consultancy in 2015 met diverse rapportnummers</t>
  </si>
  <si>
    <t>De Schans 135</t>
  </si>
  <si>
    <t>Schout Backstraat 41 incl. Zouavenlaan 77</t>
  </si>
  <si>
    <t>* bedragen worden nader opgegeven</t>
  </si>
  <si>
    <t>Recreatie</t>
  </si>
  <si>
    <t>Spoorpark 16</t>
  </si>
  <si>
    <t>5038 LS</t>
  </si>
  <si>
    <t>Wijkevoort 14</t>
  </si>
  <si>
    <t>5032 PG</t>
  </si>
  <si>
    <t>Gilzerbaan 251A</t>
  </si>
  <si>
    <t>Basisschool Hartevelden</t>
  </si>
  <si>
    <t>Centaurusweg 80</t>
  </si>
  <si>
    <t>Bernard Leenestraat 46 (voorheen Goirleseweg 40b)</t>
  </si>
  <si>
    <t>Hultenseweg 5</t>
  </si>
  <si>
    <t xml:space="preserve">5032 PH </t>
  </si>
  <si>
    <t>Opstalrecht Spoorlaan 57-59</t>
  </si>
  <si>
    <t>indexcijfer 122,3</t>
  </si>
  <si>
    <t>Hyssopstraat ongenummerd</t>
  </si>
  <si>
    <t>gebouwen</t>
  </si>
  <si>
    <t>Gebouw F + G, sectie Z, nummer 2809 en 2807</t>
  </si>
  <si>
    <t>Gebouw D + E, sectie Z, nummer 2816 en 2808</t>
  </si>
  <si>
    <t>Gebouw T + U, sectie Z, nummer 2887</t>
  </si>
  <si>
    <t>dekking beperkt tot brand, ontploffing, blikseminslag en luchtvaartuigen</t>
  </si>
  <si>
    <t>Opvoeren per 22-07-2021</t>
  </si>
  <si>
    <t>Stedekestraat 17</t>
  </si>
  <si>
    <t>5041 DM</t>
  </si>
  <si>
    <t>Kinderboerderij</t>
  </si>
  <si>
    <t>nieuw zie mail 131221</t>
  </si>
  <si>
    <t>Hultenseweg 35</t>
  </si>
  <si>
    <t>Gebouwen 
per 01-01-2023</t>
  </si>
  <si>
    <t>Inventaris
per 01-01-2023</t>
  </si>
  <si>
    <t>Prof. Stoltehof 1 (noodlokalen)</t>
  </si>
  <si>
    <t>Antonie van Dycklaan 1 (noodlokalen)</t>
  </si>
  <si>
    <t>Buitensport (monumentaal pand)</t>
  </si>
  <si>
    <t>2 stalen containers t.b.v. hondenclub</t>
  </si>
  <si>
    <t>IJpelareweg 27</t>
  </si>
  <si>
    <t>Capucijnenstraat 38</t>
  </si>
  <si>
    <t>Dongenseweg 61</t>
  </si>
  <si>
    <t>Biezenmortel</t>
  </si>
  <si>
    <t>5048 TA</t>
  </si>
  <si>
    <t>5074 PJ</t>
  </si>
  <si>
    <t>indexcijfer 124,0</t>
  </si>
  <si>
    <t>Gebouwen 
per 01-01-2024</t>
  </si>
  <si>
    <t>indexcijfer 128,4</t>
  </si>
  <si>
    <t>Inventaris
per 01-01-2024</t>
  </si>
  <si>
    <t>indexcijfer 124,4</t>
  </si>
  <si>
    <t>aanpassing vs zie mail 080424</t>
  </si>
  <si>
    <t>Laadplein</t>
  </si>
  <si>
    <t>Ceramstraat 6</t>
  </si>
  <si>
    <t>nieuw zie Finly 080624</t>
  </si>
  <si>
    <t>Gebouwen 
per 01-01-2025</t>
  </si>
  <si>
    <t>Inventaris
per 01-01-2025</t>
  </si>
  <si>
    <t>indexcijfer 131,8</t>
  </si>
  <si>
    <t>indexcijfer 128,3</t>
  </si>
  <si>
    <t>Kapelletje</t>
  </si>
  <si>
    <t>Proosdijstraat</t>
  </si>
  <si>
    <t>nieuw per 011224 zie Finly 051224</t>
  </si>
  <si>
    <t>SVG Tilburg</t>
  </si>
  <si>
    <t>Brugstraat 5</t>
  </si>
  <si>
    <t xml:space="preserve">5042 SB </t>
  </si>
  <si>
    <t>Bijsterveldenlaan 1</t>
  </si>
  <si>
    <t>5045 ZZ</t>
  </si>
  <si>
    <t>Sportclub 't Zand (was/kleedgebouw)</t>
  </si>
  <si>
    <t>aanpassing vs per 011224 zie Finly 051224</t>
  </si>
  <si>
    <t>5022 KB</t>
  </si>
  <si>
    <t>nieuw per 201124 pro rata opnemen</t>
  </si>
  <si>
    <t>School</t>
  </si>
  <si>
    <t>Villa</t>
  </si>
  <si>
    <t>Oude Goirleseweg 167</t>
  </si>
  <si>
    <t>5025 SB</t>
  </si>
  <si>
    <t>Oude Goirleseweg 167A</t>
  </si>
  <si>
    <t>Villa bijgebouw (opslag)</t>
  </si>
  <si>
    <t>nieuw per 011224 zie Finly 191224</t>
  </si>
  <si>
    <t>Prinsenhoef 2</t>
  </si>
  <si>
    <t>5032 PL</t>
  </si>
  <si>
    <t>2 rietgedekte schuren</t>
  </si>
  <si>
    <t>Gilzerbaan 463</t>
  </si>
  <si>
    <t>nieuw zie mail 190325</t>
  </si>
  <si>
    <t>Burgemeester Brokxlaan 1300</t>
  </si>
  <si>
    <t>5041 DL</t>
  </si>
  <si>
    <t>Parkeergarage Zwijssen</t>
  </si>
  <si>
    <t>Kleedgebouw voetbalclub + extra kleedgebouw</t>
  </si>
  <si>
    <t>nieuw per 10-01-25 zie mail 170125</t>
  </si>
  <si>
    <t>Prof. Van Buchemlaan 20</t>
  </si>
  <si>
    <t>Bungalow met bedrijfsruimte</t>
  </si>
  <si>
    <t>Mascagnistraat 17</t>
  </si>
  <si>
    <t>nieuw per 310125 zie mail 230125 en 270125</t>
  </si>
  <si>
    <t>Kloosterstraat 32</t>
  </si>
  <si>
    <t>Bredaseweg 530</t>
  </si>
  <si>
    <t>5038 VP</t>
  </si>
  <si>
    <t>Landgoed Sparrenhof</t>
  </si>
  <si>
    <t>5036 NB</t>
  </si>
  <si>
    <t>verhoging vs zie mail 301224</t>
  </si>
  <si>
    <t>nieuw zie mail 301224</t>
  </si>
  <si>
    <t>IJsselstraat 9a-b-c-d en 11a-11b en Rijnstraat 2-2a-2b</t>
  </si>
  <si>
    <t>nieuw zie mail 301224 en 100225</t>
  </si>
  <si>
    <t>opvanglocatie</t>
  </si>
  <si>
    <t>De Schans 123</t>
  </si>
  <si>
    <t>Sportweg 14-16</t>
  </si>
  <si>
    <t>Deprez</t>
  </si>
  <si>
    <t>Lange Nieuwstraat 172-174</t>
  </si>
  <si>
    <t>5041 DJ</t>
  </si>
  <si>
    <t>nieuwbouw waskleed</t>
  </si>
  <si>
    <t>Spoordijk 30/30a</t>
  </si>
  <si>
    <t>voormalig politiebureau</t>
  </si>
  <si>
    <t>Wilhelminapark 6</t>
  </si>
  <si>
    <t>5041 EA</t>
  </si>
  <si>
    <t>Intratuin</t>
  </si>
  <si>
    <t>Stappegoorweg 229</t>
  </si>
  <si>
    <t>5022 DE</t>
  </si>
  <si>
    <t>gebouw 76</t>
  </si>
  <si>
    <t>Burgemeester Brokxlaan 8-76,77 en 40</t>
  </si>
  <si>
    <t>gebouw 79</t>
  </si>
  <si>
    <t>Burgemeester Brokxlaan 12-34</t>
  </si>
  <si>
    <t>gebouw 83</t>
  </si>
  <si>
    <t>Burgemeester Brokxlaan 22</t>
  </si>
  <si>
    <t>Hall of Fame</t>
  </si>
  <si>
    <t>Burgemeester Brokxlaan 6</t>
  </si>
  <si>
    <t>Gendringenlaan 22</t>
  </si>
  <si>
    <t>5043 LL</t>
  </si>
  <si>
    <t>Gekraakt</t>
  </si>
  <si>
    <t>Basisschool St. Franciscus</t>
  </si>
  <si>
    <t>Capucijnenstraat 19</t>
  </si>
  <si>
    <t>nieuw zie mail 160525</t>
  </si>
  <si>
    <t>opname inventaris zie mail 26025</t>
  </si>
  <si>
    <t>pand is gesloopt nu inventaris in noodlokalen zie mail 260525</t>
  </si>
  <si>
    <t>VO-school Novum Saeculum Lyceum</t>
  </si>
  <si>
    <t>Wildstraat 1</t>
  </si>
  <si>
    <t>5042 WZ</t>
  </si>
  <si>
    <t>Spoorlaan 446-448</t>
  </si>
  <si>
    <t>nieuw per 020625 zie mail 040625</t>
  </si>
  <si>
    <t>Herenhuis</t>
  </si>
  <si>
    <t>nieuw per 010625 zie mail 040625</t>
  </si>
  <si>
    <t>Dubbele garage met ingerichte vliering</t>
  </si>
  <si>
    <t>5071 EA</t>
  </si>
  <si>
    <t>Groenstraat 39 en 39a</t>
  </si>
  <si>
    <t>5074 PE</t>
  </si>
  <si>
    <t>Bosperceel met tuinhuisje</t>
  </si>
  <si>
    <t>nieuw per 250625 zie mail 250625</t>
  </si>
  <si>
    <t>Beweegbox met Danszaal</t>
  </si>
  <si>
    <t>Belaveld 1</t>
  </si>
  <si>
    <t>5045 XZ</t>
  </si>
  <si>
    <t>nieuw per 010725 zie mail 260525/aanpassing conform mail 040725</t>
  </si>
  <si>
    <t>5042 SX</t>
  </si>
  <si>
    <t>Winkelruimte</t>
  </si>
  <si>
    <t>nieuw per 110725 zie mail 140725</t>
  </si>
  <si>
    <t>P4 De Nieuwste School</t>
  </si>
  <si>
    <t>Westermarkt 108</t>
  </si>
  <si>
    <t>Professor Goossenslaan 1 (gebouw P4-ho)</t>
  </si>
  <si>
    <t>nieuw per 210725 zie mail 170725</t>
  </si>
  <si>
    <t>nieuw per medio augustus zie mail 250725</t>
  </si>
  <si>
    <t>INVENTARIS</t>
  </si>
  <si>
    <t>Vijverlaan 2</t>
  </si>
  <si>
    <t>5042 PZ</t>
  </si>
  <si>
    <t>nieuw per 250725 zie mail 250725</t>
  </si>
  <si>
    <t xml:space="preserve">6 gekoppelde units </t>
  </si>
  <si>
    <t>Mascagnistraat 9 tv</t>
  </si>
  <si>
    <t>nieuw per 050925 zie mail 050925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</si>
</sst>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1" applyFont="1" applyAlignment="1">
      <alignment wrapText="1"/>
    </xf>
    <xf numFmtId="0" fontId="1" fillId="0" borderId="0" xfId="1"/>
    <xf numFmtId="0" fontId="1" fillId="0" borderId="0" xfId="1" applyFont="1"/>
    <xf numFmtId="0" fontId="1" fillId="0" borderId="0" xfId="1" applyFill="1"/>
    <xf numFmtId="0" fontId="1" fillId="0" borderId="0" xfId="1" applyFont="1" applyFill="1"/>
    <xf numFmtId="0" fontId="2" fillId="0" borderId="0" xfId="1" applyFont="1"/>
    <xf numFmtId="0" fontId="1" fillId="0" borderId="0" xfId="0" applyFont="1" applyFill="1"/>
    <xf numFmtId="0" fontId="1" fillId="0" borderId="1" xfId="1" applyFont="1" applyFill="1" applyBorder="1"/>
    <xf numFmtId="0" fontId="2" fillId="2" borderId="3" xfId="1" applyFont="1" applyFill="1" applyBorder="1" applyAlignment="1">
      <alignment wrapText="1"/>
    </xf>
    <xf numFmtId="44" fontId="1" fillId="0" borderId="1" xfId="3" applyFont="1" applyFill="1" applyBorder="1" applyAlignment="1">
      <alignment horizontal="left" vertical="top"/>
    </xf>
    <xf numFmtId="4" fontId="1" fillId="0" borderId="1" xfId="1" applyNumberFormat="1" applyFont="1" applyFill="1" applyBorder="1" applyAlignment="1"/>
    <xf numFmtId="0" fontId="5" fillId="0" borderId="0" xfId="0" applyFont="1"/>
    <xf numFmtId="0" fontId="0" fillId="0" borderId="7" xfId="0" applyFill="1" applyBorder="1"/>
    <xf numFmtId="4" fontId="0" fillId="0" borderId="7" xfId="0" applyNumberFormat="1" applyBorder="1"/>
    <xf numFmtId="0" fontId="6" fillId="3" borderId="8" xfId="0" applyNumberFormat="1" applyFont="1" applyFill="1" applyBorder="1" applyProtection="1">
      <protection locked="0"/>
    </xf>
    <xf numFmtId="0" fontId="6" fillId="3" borderId="0" xfId="0" applyNumberFormat="1" applyFont="1" applyFill="1" applyBorder="1" applyProtection="1">
      <protection locked="0"/>
    </xf>
    <xf numFmtId="0" fontId="6" fillId="4" borderId="8" xfId="0" applyNumberFormat="1" applyFont="1" applyFill="1" applyBorder="1" applyAlignment="1" applyProtection="1">
      <alignment wrapText="1"/>
      <protection locked="0"/>
    </xf>
    <xf numFmtId="0" fontId="6" fillId="4" borderId="0" xfId="0" applyNumberFormat="1" applyFont="1" applyFill="1" applyBorder="1" applyAlignment="1" applyProtection="1">
      <alignment wrapText="1"/>
      <protection locked="0"/>
    </xf>
    <xf numFmtId="1" fontId="7" fillId="5" borderId="9" xfId="0" applyNumberFormat="1" applyFont="1" applyFill="1" applyBorder="1" applyProtection="1">
      <protection locked="0"/>
    </xf>
    <xf numFmtId="0" fontId="7" fillId="5" borderId="5" xfId="0" applyNumberFormat="1" applyFont="1" applyFill="1" applyBorder="1" applyProtection="1">
      <protection locked="0"/>
    </xf>
    <xf numFmtId="1" fontId="7" fillId="0" borderId="0" xfId="0" applyNumberFormat="1" applyFont="1" applyFill="1" applyBorder="1" applyProtection="1">
      <protection locked="0"/>
    </xf>
    <xf numFmtId="1" fontId="7" fillId="0" borderId="0" xfId="0" applyNumberFormat="1" applyFont="1" applyFill="1" applyProtection="1">
      <protection locked="0"/>
    </xf>
    <xf numFmtId="1" fontId="7" fillId="0" borderId="0" xfId="1" applyNumberFormat="1" applyFont="1" applyFill="1" applyBorder="1" applyProtection="1">
      <protection locked="0"/>
    </xf>
    <xf numFmtId="1" fontId="7" fillId="0" borderId="0" xfId="1" applyNumberFormat="1" applyFont="1" applyFill="1" applyProtection="1">
      <protection locked="0"/>
    </xf>
    <xf numFmtId="0" fontId="7" fillId="0" borderId="0" xfId="0" applyNumberFormat="1" applyFont="1" applyBorder="1" applyProtection="1">
      <protection locked="0"/>
    </xf>
    <xf numFmtId="1" fontId="7" fillId="5" borderId="5" xfId="0" applyNumberFormat="1" applyFont="1" applyFill="1" applyBorder="1" applyProtection="1">
      <protection locked="0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/>
    <xf numFmtId="0" fontId="7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" fontId="7" fillId="0" borderId="8" xfId="0" applyNumberFormat="1" applyFont="1" applyFill="1" applyBorder="1" applyProtection="1">
      <protection locked="0"/>
    </xf>
    <xf numFmtId="1" fontId="7" fillId="0" borderId="8" xfId="1" applyNumberFormat="1" applyFont="1" applyFill="1" applyBorder="1" applyProtection="1">
      <protection locked="0"/>
    </xf>
    <xf numFmtId="1" fontId="7" fillId="5" borderId="8" xfId="0" applyNumberFormat="1" applyFont="1" applyFill="1" applyBorder="1" applyProtection="1">
      <protection locked="0"/>
    </xf>
    <xf numFmtId="1" fontId="7" fillId="5" borderId="0" xfId="0" applyNumberFormat="1" applyFont="1" applyFill="1" applyProtection="1">
      <protection locked="0"/>
    </xf>
    <xf numFmtId="1" fontId="7" fillId="0" borderId="9" xfId="0" applyNumberFormat="1" applyFont="1" applyFill="1" applyBorder="1" applyProtection="1">
      <protection locked="0"/>
    </xf>
    <xf numFmtId="1" fontId="7" fillId="0" borderId="5" xfId="0" applyNumberFormat="1" applyFont="1" applyFill="1" applyBorder="1" applyProtection="1">
      <protection locked="0"/>
    </xf>
    <xf numFmtId="0" fontId="0" fillId="0" borderId="0" xfId="0" applyFill="1"/>
    <xf numFmtId="0" fontId="7" fillId="0" borderId="8" xfId="0" applyNumberFormat="1" applyFont="1" applyBorder="1" applyProtection="1">
      <protection locked="0"/>
    </xf>
    <xf numFmtId="1" fontId="6" fillId="0" borderId="5" xfId="0" applyNumberFormat="1" applyFont="1" applyFill="1" applyBorder="1" applyProtection="1">
      <protection locked="0"/>
    </xf>
    <xf numFmtId="0" fontId="7" fillId="0" borderId="0" xfId="0" applyNumberFormat="1" applyFont="1" applyProtection="1">
      <protection locked="0"/>
    </xf>
    <xf numFmtId="0" fontId="7" fillId="0" borderId="0" xfId="1" applyFont="1"/>
    <xf numFmtId="0" fontId="7" fillId="0" borderId="0" xfId="1" applyNumberFormat="1" applyFont="1" applyProtection="1">
      <protection locked="0"/>
    </xf>
    <xf numFmtId="1" fontId="7" fillId="0" borderId="0" xfId="0" applyNumberFormat="1" applyFont="1" applyFill="1" applyBorder="1" applyAlignment="1" applyProtection="1">
      <alignment horizontal="left"/>
      <protection locked="0"/>
    </xf>
    <xf numFmtId="0" fontId="7" fillId="0" borderId="0" xfId="0" applyNumberFormat="1" applyFont="1" applyFill="1" applyBorder="1" applyProtection="1">
      <protection locked="0"/>
    </xf>
    <xf numFmtId="0" fontId="7" fillId="0" borderId="8" xfId="0" applyNumberFormat="1" applyFont="1" applyFill="1" applyBorder="1" applyProtection="1">
      <protection locked="0"/>
    </xf>
    <xf numFmtId="0" fontId="7" fillId="0" borderId="9" xfId="0" applyNumberFormat="1" applyFont="1" applyFill="1" applyBorder="1" applyProtection="1">
      <protection locked="0"/>
    </xf>
    <xf numFmtId="0" fontId="7" fillId="0" borderId="5" xfId="0" applyNumberFormat="1" applyFont="1" applyFill="1" applyBorder="1" applyProtection="1">
      <protection locked="0"/>
    </xf>
    <xf numFmtId="0" fontId="7" fillId="0" borderId="0" xfId="0" applyNumberFormat="1" applyFont="1" applyFill="1" applyProtection="1">
      <protection locked="0"/>
    </xf>
    <xf numFmtId="0" fontId="7" fillId="0" borderId="0" xfId="1" applyNumberFormat="1" applyFont="1" applyFill="1" applyBorder="1" applyProtection="1">
      <protection locked="0"/>
    </xf>
    <xf numFmtId="0" fontId="7" fillId="0" borderId="0" xfId="1" applyNumberFormat="1" applyFont="1" applyFill="1" applyProtection="1">
      <protection locked="0"/>
    </xf>
    <xf numFmtId="0" fontId="7" fillId="0" borderId="0" xfId="0" applyFont="1" applyFill="1" applyBorder="1"/>
    <xf numFmtId="0" fontId="7" fillId="0" borderId="0" xfId="0" applyFont="1" applyBorder="1"/>
    <xf numFmtId="0" fontId="7" fillId="0" borderId="0" xfId="1" applyFont="1" applyBorder="1"/>
    <xf numFmtId="0" fontId="7" fillId="0" borderId="0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6" fillId="0" borderId="0" xfId="0" applyFont="1" applyFill="1" applyBorder="1"/>
    <xf numFmtId="4" fontId="0" fillId="0" borderId="0" xfId="0" applyNumberFormat="1"/>
    <xf numFmtId="44" fontId="7" fillId="4" borderId="0" xfId="3" applyFont="1" applyFill="1" applyBorder="1" applyProtection="1">
      <protection locked="0"/>
    </xf>
    <xf numFmtId="44" fontId="6" fillId="4" borderId="0" xfId="3" applyFont="1" applyFill="1" applyBorder="1" applyAlignment="1" applyProtection="1">
      <alignment horizontal="center" wrapText="1"/>
      <protection locked="0"/>
    </xf>
    <xf numFmtId="44" fontId="7" fillId="0" borderId="5" xfId="3" applyFont="1" applyBorder="1" applyAlignment="1" applyProtection="1">
      <alignment horizontal="center"/>
      <protection locked="0"/>
    </xf>
    <xf numFmtId="44" fontId="7" fillId="0" borderId="0" xfId="3" applyFont="1" applyBorder="1" applyAlignment="1" applyProtection="1">
      <alignment horizontal="center"/>
      <protection locked="0"/>
    </xf>
    <xf numFmtId="44" fontId="7" fillId="0" borderId="0" xfId="3" applyFont="1" applyFill="1" applyBorder="1" applyAlignment="1" applyProtection="1">
      <alignment horizontal="center"/>
      <protection locked="0"/>
    </xf>
    <xf numFmtId="44" fontId="7" fillId="0" borderId="0" xfId="3" applyFont="1" applyFill="1" applyAlignment="1" applyProtection="1">
      <alignment horizontal="center"/>
      <protection locked="0"/>
    </xf>
    <xf numFmtId="44" fontId="7" fillId="0" borderId="0" xfId="3" applyFont="1" applyAlignment="1" applyProtection="1">
      <alignment horizontal="center"/>
      <protection locked="0"/>
    </xf>
    <xf numFmtId="44" fontId="7" fillId="0" borderId="5" xfId="3" applyFont="1" applyFill="1" applyBorder="1" applyAlignment="1" applyProtection="1">
      <alignment horizontal="center"/>
      <protection locked="0"/>
    </xf>
    <xf numFmtId="44" fontId="7" fillId="0" borderId="0" xfId="3" applyFont="1" applyProtection="1">
      <protection locked="0"/>
    </xf>
    <xf numFmtId="44" fontId="7" fillId="0" borderId="0" xfId="3" applyFont="1" applyAlignment="1" applyProtection="1">
      <alignment horizontal="left"/>
      <protection locked="0"/>
    </xf>
    <xf numFmtId="0" fontId="1" fillId="0" borderId="1" xfId="1" applyNumberFormat="1" applyFont="1" applyFill="1" applyBorder="1" applyAlignment="1"/>
    <xf numFmtId="0" fontId="1" fillId="0" borderId="0" xfId="1" applyFill="1" applyAlignment="1">
      <alignment wrapText="1"/>
    </xf>
    <xf numFmtId="0" fontId="1" fillId="0" borderId="0" xfId="1" applyAlignment="1"/>
    <xf numFmtId="44" fontId="1" fillId="0" borderId="0" xfId="3" applyFont="1" applyFill="1" applyAlignment="1">
      <alignment horizontal="left" vertical="top"/>
    </xf>
    <xf numFmtId="44" fontId="2" fillId="0" borderId="0" xfId="3" applyFont="1" applyFill="1" applyAlignment="1">
      <alignment horizontal="left" vertical="top"/>
    </xf>
    <xf numFmtId="0" fontId="1" fillId="0" borderId="1" xfId="1" applyFont="1" applyFill="1" applyBorder="1" applyAlignment="1"/>
    <xf numFmtId="44" fontId="2" fillId="2" borderId="2" xfId="3" applyNumberFormat="1" applyFont="1" applyFill="1" applyBorder="1" applyAlignment="1">
      <alignment horizontal="left" vertical="top"/>
    </xf>
    <xf numFmtId="14" fontId="1" fillId="0" borderId="1" xfId="1" applyNumberFormat="1" applyFont="1" applyFill="1" applyBorder="1"/>
    <xf numFmtId="14" fontId="1" fillId="0" borderId="1" xfId="1" applyNumberFormat="1" applyFont="1" applyFill="1" applyBorder="1" applyAlignment="1"/>
    <xf numFmtId="0" fontId="5" fillId="2" borderId="4" xfId="0" applyFont="1" applyFill="1" applyBorder="1" applyAlignment="1">
      <alignment vertical="top" wrapText="1" shrinkToFit="1"/>
    </xf>
    <xf numFmtId="44" fontId="2" fillId="2" borderId="10" xfId="3" applyFont="1" applyFill="1" applyBorder="1" applyAlignment="1">
      <alignment horizontal="left" vertical="top" wrapText="1"/>
    </xf>
    <xf numFmtId="44" fontId="3" fillId="0" borderId="1" xfId="3" applyFont="1" applyFill="1" applyBorder="1" applyAlignment="1">
      <alignment horizontal="left" vertical="top"/>
    </xf>
    <xf numFmtId="0" fontId="3" fillId="0" borderId="0" xfId="1" applyFont="1" applyFill="1"/>
    <xf numFmtId="0" fontId="1" fillId="0" borderId="1" xfId="1" applyNumberFormat="1" applyFont="1" applyBorder="1" applyAlignment="1"/>
    <xf numFmtId="0" fontId="1" fillId="6" borderId="0" xfId="1" applyFont="1" applyFill="1"/>
    <xf numFmtId="0" fontId="1" fillId="0" borderId="0" xfId="1" applyFont="1" applyFill="1" applyAlignment="1">
      <alignment wrapText="1"/>
    </xf>
    <xf numFmtId="0" fontId="1" fillId="0" borderId="1" xfId="1" applyFont="1" applyBorder="1" applyAlignment="1"/>
    <xf numFmtId="0" fontId="1" fillId="0" borderId="1" xfId="1" applyFont="1" applyBorder="1"/>
    <xf numFmtId="44" fontId="2" fillId="2" borderId="0" xfId="3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wrapText="1"/>
    </xf>
    <xf numFmtId="0" fontId="5" fillId="2" borderId="0" xfId="0" applyFont="1" applyFill="1" applyBorder="1" applyAlignment="1">
      <alignment vertical="top" wrapText="1" shrinkToFit="1"/>
    </xf>
    <xf numFmtId="44" fontId="2" fillId="2" borderId="0" xfId="3" applyFont="1" applyFill="1" applyBorder="1" applyAlignment="1">
      <alignment horizontal="left" vertical="top" wrapText="1"/>
    </xf>
    <xf numFmtId="0" fontId="1" fillId="0" borderId="0" xfId="1" applyNumberFormat="1" applyFont="1" applyBorder="1" applyAlignment="1"/>
    <xf numFmtId="0" fontId="1" fillId="7" borderId="1" xfId="1" applyFont="1" applyFill="1" applyBorder="1" applyAlignment="1"/>
    <xf numFmtId="4" fontId="1" fillId="7" borderId="1" xfId="1" applyNumberFormat="1" applyFont="1" applyFill="1" applyBorder="1" applyAlignment="1"/>
    <xf numFmtId="0" fontId="1" fillId="0" borderId="0" xfId="1" applyFont="1" applyFill="1" applyBorder="1"/>
    <xf numFmtId="0" fontId="1" fillId="0" borderId="12" xfId="1" applyFont="1" applyFill="1" applyBorder="1"/>
    <xf numFmtId="0" fontId="1" fillId="0" borderId="11" xfId="1" applyFont="1" applyFill="1" applyBorder="1"/>
    <xf numFmtId="0" fontId="1" fillId="0" borderId="0" xfId="1" applyFont="1" applyAlignment="1">
      <alignment wrapText="1"/>
    </xf>
    <xf numFmtId="0" fontId="1" fillId="0" borderId="0" xfId="1" applyFont="1" applyBorder="1"/>
    <xf numFmtId="0" fontId="2" fillId="0" borderId="0" xfId="1" applyFont="1" applyBorder="1"/>
    <xf numFmtId="0" fontId="3" fillId="0" borderId="0" xfId="1" applyFont="1"/>
    <xf numFmtId="0" fontId="3" fillId="0" borderId="0" xfId="1" applyFont="1" applyFill="1" applyAlignment="1">
      <alignment wrapText="1"/>
    </xf>
    <xf numFmtId="0" fontId="1" fillId="0" borderId="1" xfId="0" applyFont="1" applyBorder="1"/>
    <xf numFmtId="0" fontId="3" fillId="0" borderId="0" xfId="1" applyFont="1" applyAlignment="1">
      <alignment wrapText="1"/>
    </xf>
    <xf numFmtId="0" fontId="12" fillId="0" borderId="1" xfId="0" applyFont="1" applyBorder="1" applyAlignment="1">
      <alignment vertical="center"/>
    </xf>
    <xf numFmtId="0" fontId="13" fillId="0" borderId="1" xfId="0" applyFont="1" applyBorder="1"/>
    <xf numFmtId="44" fontId="2" fillId="0" borderId="6" xfId="3" applyFont="1" applyFill="1" applyBorder="1" applyAlignment="1">
      <alignment horizontal="left" vertical="top"/>
    </xf>
  </cellXfs>
  <cellStyles count="4">
    <cellStyle name="Standaard" xfId="0" builtinId="0"/>
    <cellStyle name="Standaard 2" xfId="1" xr:uid="{00000000-0005-0000-0000-000001000000}"/>
    <cellStyle name="Valuta" xfId="3" builtinId="4"/>
    <cellStyle name="Valut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25"/>
  <sheetViews>
    <sheetView tabSelected="1" topLeftCell="E281" zoomScaleNormal="100" workbookViewId="0">
      <selection activeCell="M295" sqref="M295"/>
    </sheetView>
  </sheetViews>
  <sheetFormatPr defaultRowHeight="12.75" x14ac:dyDescent="0.2"/>
  <cols>
    <col min="1" max="1" width="17.85546875" style="2" hidden="1" customWidth="1"/>
    <col min="2" max="2" width="47.5703125" style="75" customWidth="1"/>
    <col min="3" max="3" width="51.140625" style="2" bestFit="1" customWidth="1"/>
    <col min="4" max="4" width="16.140625" style="2" bestFit="1" customWidth="1"/>
    <col min="5" max="6" width="15" style="2" customWidth="1"/>
    <col min="7" max="10" width="22" style="76" hidden="1" customWidth="1"/>
    <col min="11" max="12" width="22" style="76" customWidth="1"/>
    <col min="13" max="13" width="35.7109375" style="2" customWidth="1"/>
    <col min="14" max="14" width="13.140625" style="2" bestFit="1" customWidth="1"/>
    <col min="15" max="15" width="14" style="2" customWidth="1"/>
    <col min="16" max="16" width="31.28515625" style="2" bestFit="1" customWidth="1"/>
    <col min="17" max="249" width="9.140625" style="2"/>
    <col min="250" max="250" width="14.140625" style="2" customWidth="1"/>
    <col min="251" max="251" width="8.5703125" style="2" customWidth="1"/>
    <col min="252" max="252" width="30.5703125" style="2" customWidth="1"/>
    <col min="253" max="253" width="10.7109375" style="2" customWidth="1"/>
    <col min="254" max="254" width="15" style="2" customWidth="1"/>
    <col min="255" max="255" width="7.85546875" style="2" customWidth="1"/>
    <col min="256" max="256" width="3.85546875" style="2" customWidth="1"/>
    <col min="257" max="258" width="17.5703125" style="2" customWidth="1"/>
    <col min="259" max="259" width="4" style="2" customWidth="1"/>
    <col min="260" max="260" width="17.5703125" style="2" customWidth="1"/>
    <col min="261" max="261" width="18" style="2" customWidth="1"/>
    <col min="262" max="262" width="9.140625" style="2"/>
    <col min="263" max="263" width="14" style="2" customWidth="1"/>
    <col min="264" max="505" width="9.140625" style="2"/>
    <col min="506" max="506" width="14.140625" style="2" customWidth="1"/>
    <col min="507" max="507" width="8.5703125" style="2" customWidth="1"/>
    <col min="508" max="508" width="30.5703125" style="2" customWidth="1"/>
    <col min="509" max="509" width="10.7109375" style="2" customWidth="1"/>
    <col min="510" max="510" width="15" style="2" customWidth="1"/>
    <col min="511" max="511" width="7.85546875" style="2" customWidth="1"/>
    <col min="512" max="512" width="3.85546875" style="2" customWidth="1"/>
    <col min="513" max="514" width="17.5703125" style="2" customWidth="1"/>
    <col min="515" max="515" width="4" style="2" customWidth="1"/>
    <col min="516" max="516" width="17.5703125" style="2" customWidth="1"/>
    <col min="517" max="517" width="18" style="2" customWidth="1"/>
    <col min="518" max="518" width="9.140625" style="2"/>
    <col min="519" max="519" width="14" style="2" customWidth="1"/>
    <col min="520" max="761" width="9.140625" style="2"/>
    <col min="762" max="762" width="14.140625" style="2" customWidth="1"/>
    <col min="763" max="763" width="8.5703125" style="2" customWidth="1"/>
    <col min="764" max="764" width="30.5703125" style="2" customWidth="1"/>
    <col min="765" max="765" width="10.7109375" style="2" customWidth="1"/>
    <col min="766" max="766" width="15" style="2" customWidth="1"/>
    <col min="767" max="767" width="7.85546875" style="2" customWidth="1"/>
    <col min="768" max="768" width="3.85546875" style="2" customWidth="1"/>
    <col min="769" max="770" width="17.5703125" style="2" customWidth="1"/>
    <col min="771" max="771" width="4" style="2" customWidth="1"/>
    <col min="772" max="772" width="17.5703125" style="2" customWidth="1"/>
    <col min="773" max="773" width="18" style="2" customWidth="1"/>
    <col min="774" max="774" width="9.140625" style="2"/>
    <col min="775" max="775" width="14" style="2" customWidth="1"/>
    <col min="776" max="1017" width="9.140625" style="2"/>
    <col min="1018" max="1018" width="14.140625" style="2" customWidth="1"/>
    <col min="1019" max="1019" width="8.5703125" style="2" customWidth="1"/>
    <col min="1020" max="1020" width="30.5703125" style="2" customWidth="1"/>
    <col min="1021" max="1021" width="10.7109375" style="2" customWidth="1"/>
    <col min="1022" max="1022" width="15" style="2" customWidth="1"/>
    <col min="1023" max="1023" width="7.85546875" style="2" customWidth="1"/>
    <col min="1024" max="1024" width="3.85546875" style="2" customWidth="1"/>
    <col min="1025" max="1026" width="17.5703125" style="2" customWidth="1"/>
    <col min="1027" max="1027" width="4" style="2" customWidth="1"/>
    <col min="1028" max="1028" width="17.5703125" style="2" customWidth="1"/>
    <col min="1029" max="1029" width="18" style="2" customWidth="1"/>
    <col min="1030" max="1030" width="9.140625" style="2"/>
    <col min="1031" max="1031" width="14" style="2" customWidth="1"/>
    <col min="1032" max="1273" width="9.140625" style="2"/>
    <col min="1274" max="1274" width="14.140625" style="2" customWidth="1"/>
    <col min="1275" max="1275" width="8.5703125" style="2" customWidth="1"/>
    <col min="1276" max="1276" width="30.5703125" style="2" customWidth="1"/>
    <col min="1277" max="1277" width="10.7109375" style="2" customWidth="1"/>
    <col min="1278" max="1278" width="15" style="2" customWidth="1"/>
    <col min="1279" max="1279" width="7.85546875" style="2" customWidth="1"/>
    <col min="1280" max="1280" width="3.85546875" style="2" customWidth="1"/>
    <col min="1281" max="1282" width="17.5703125" style="2" customWidth="1"/>
    <col min="1283" max="1283" width="4" style="2" customWidth="1"/>
    <col min="1284" max="1284" width="17.5703125" style="2" customWidth="1"/>
    <col min="1285" max="1285" width="18" style="2" customWidth="1"/>
    <col min="1286" max="1286" width="9.140625" style="2"/>
    <col min="1287" max="1287" width="14" style="2" customWidth="1"/>
    <col min="1288" max="1529" width="9.140625" style="2"/>
    <col min="1530" max="1530" width="14.140625" style="2" customWidth="1"/>
    <col min="1531" max="1531" width="8.5703125" style="2" customWidth="1"/>
    <col min="1532" max="1532" width="30.5703125" style="2" customWidth="1"/>
    <col min="1533" max="1533" width="10.7109375" style="2" customWidth="1"/>
    <col min="1534" max="1534" width="15" style="2" customWidth="1"/>
    <col min="1535" max="1535" width="7.85546875" style="2" customWidth="1"/>
    <col min="1536" max="1536" width="3.85546875" style="2" customWidth="1"/>
    <col min="1537" max="1538" width="17.5703125" style="2" customWidth="1"/>
    <col min="1539" max="1539" width="4" style="2" customWidth="1"/>
    <col min="1540" max="1540" width="17.5703125" style="2" customWidth="1"/>
    <col min="1541" max="1541" width="18" style="2" customWidth="1"/>
    <col min="1542" max="1542" width="9.140625" style="2"/>
    <col min="1543" max="1543" width="14" style="2" customWidth="1"/>
    <col min="1544" max="1785" width="9.140625" style="2"/>
    <col min="1786" max="1786" width="14.140625" style="2" customWidth="1"/>
    <col min="1787" max="1787" width="8.5703125" style="2" customWidth="1"/>
    <col min="1788" max="1788" width="30.5703125" style="2" customWidth="1"/>
    <col min="1789" max="1789" width="10.7109375" style="2" customWidth="1"/>
    <col min="1790" max="1790" width="15" style="2" customWidth="1"/>
    <col min="1791" max="1791" width="7.85546875" style="2" customWidth="1"/>
    <col min="1792" max="1792" width="3.85546875" style="2" customWidth="1"/>
    <col min="1793" max="1794" width="17.5703125" style="2" customWidth="1"/>
    <col min="1795" max="1795" width="4" style="2" customWidth="1"/>
    <col min="1796" max="1796" width="17.5703125" style="2" customWidth="1"/>
    <col min="1797" max="1797" width="18" style="2" customWidth="1"/>
    <col min="1798" max="1798" width="9.140625" style="2"/>
    <col min="1799" max="1799" width="14" style="2" customWidth="1"/>
    <col min="1800" max="2041" width="9.140625" style="2"/>
    <col min="2042" max="2042" width="14.140625" style="2" customWidth="1"/>
    <col min="2043" max="2043" width="8.5703125" style="2" customWidth="1"/>
    <col min="2044" max="2044" width="30.5703125" style="2" customWidth="1"/>
    <col min="2045" max="2045" width="10.7109375" style="2" customWidth="1"/>
    <col min="2046" max="2046" width="15" style="2" customWidth="1"/>
    <col min="2047" max="2047" width="7.85546875" style="2" customWidth="1"/>
    <col min="2048" max="2048" width="3.85546875" style="2" customWidth="1"/>
    <col min="2049" max="2050" width="17.5703125" style="2" customWidth="1"/>
    <col min="2051" max="2051" width="4" style="2" customWidth="1"/>
    <col min="2052" max="2052" width="17.5703125" style="2" customWidth="1"/>
    <col min="2053" max="2053" width="18" style="2" customWidth="1"/>
    <col min="2054" max="2054" width="9.140625" style="2"/>
    <col min="2055" max="2055" width="14" style="2" customWidth="1"/>
    <col min="2056" max="2297" width="9.140625" style="2"/>
    <col min="2298" max="2298" width="14.140625" style="2" customWidth="1"/>
    <col min="2299" max="2299" width="8.5703125" style="2" customWidth="1"/>
    <col min="2300" max="2300" width="30.5703125" style="2" customWidth="1"/>
    <col min="2301" max="2301" width="10.7109375" style="2" customWidth="1"/>
    <col min="2302" max="2302" width="15" style="2" customWidth="1"/>
    <col min="2303" max="2303" width="7.85546875" style="2" customWidth="1"/>
    <col min="2304" max="2304" width="3.85546875" style="2" customWidth="1"/>
    <col min="2305" max="2306" width="17.5703125" style="2" customWidth="1"/>
    <col min="2307" max="2307" width="4" style="2" customWidth="1"/>
    <col min="2308" max="2308" width="17.5703125" style="2" customWidth="1"/>
    <col min="2309" max="2309" width="18" style="2" customWidth="1"/>
    <col min="2310" max="2310" width="9.140625" style="2"/>
    <col min="2311" max="2311" width="14" style="2" customWidth="1"/>
    <col min="2312" max="2553" width="9.140625" style="2"/>
    <col min="2554" max="2554" width="14.140625" style="2" customWidth="1"/>
    <col min="2555" max="2555" width="8.5703125" style="2" customWidth="1"/>
    <col min="2556" max="2556" width="30.5703125" style="2" customWidth="1"/>
    <col min="2557" max="2557" width="10.7109375" style="2" customWidth="1"/>
    <col min="2558" max="2558" width="15" style="2" customWidth="1"/>
    <col min="2559" max="2559" width="7.85546875" style="2" customWidth="1"/>
    <col min="2560" max="2560" width="3.85546875" style="2" customWidth="1"/>
    <col min="2561" max="2562" width="17.5703125" style="2" customWidth="1"/>
    <col min="2563" max="2563" width="4" style="2" customWidth="1"/>
    <col min="2564" max="2564" width="17.5703125" style="2" customWidth="1"/>
    <col min="2565" max="2565" width="18" style="2" customWidth="1"/>
    <col min="2566" max="2566" width="9.140625" style="2"/>
    <col min="2567" max="2567" width="14" style="2" customWidth="1"/>
    <col min="2568" max="2809" width="9.140625" style="2"/>
    <col min="2810" max="2810" width="14.140625" style="2" customWidth="1"/>
    <col min="2811" max="2811" width="8.5703125" style="2" customWidth="1"/>
    <col min="2812" max="2812" width="30.5703125" style="2" customWidth="1"/>
    <col min="2813" max="2813" width="10.7109375" style="2" customWidth="1"/>
    <col min="2814" max="2814" width="15" style="2" customWidth="1"/>
    <col min="2815" max="2815" width="7.85546875" style="2" customWidth="1"/>
    <col min="2816" max="2816" width="3.85546875" style="2" customWidth="1"/>
    <col min="2817" max="2818" width="17.5703125" style="2" customWidth="1"/>
    <col min="2819" max="2819" width="4" style="2" customWidth="1"/>
    <col min="2820" max="2820" width="17.5703125" style="2" customWidth="1"/>
    <col min="2821" max="2821" width="18" style="2" customWidth="1"/>
    <col min="2822" max="2822" width="9.140625" style="2"/>
    <col min="2823" max="2823" width="14" style="2" customWidth="1"/>
    <col min="2824" max="3065" width="9.140625" style="2"/>
    <col min="3066" max="3066" width="14.140625" style="2" customWidth="1"/>
    <col min="3067" max="3067" width="8.5703125" style="2" customWidth="1"/>
    <col min="3068" max="3068" width="30.5703125" style="2" customWidth="1"/>
    <col min="3069" max="3069" width="10.7109375" style="2" customWidth="1"/>
    <col min="3070" max="3070" width="15" style="2" customWidth="1"/>
    <col min="3071" max="3071" width="7.85546875" style="2" customWidth="1"/>
    <col min="3072" max="3072" width="3.85546875" style="2" customWidth="1"/>
    <col min="3073" max="3074" width="17.5703125" style="2" customWidth="1"/>
    <col min="3075" max="3075" width="4" style="2" customWidth="1"/>
    <col min="3076" max="3076" width="17.5703125" style="2" customWidth="1"/>
    <col min="3077" max="3077" width="18" style="2" customWidth="1"/>
    <col min="3078" max="3078" width="9.140625" style="2"/>
    <col min="3079" max="3079" width="14" style="2" customWidth="1"/>
    <col min="3080" max="3321" width="9.140625" style="2"/>
    <col min="3322" max="3322" width="14.140625" style="2" customWidth="1"/>
    <col min="3323" max="3323" width="8.5703125" style="2" customWidth="1"/>
    <col min="3324" max="3324" width="30.5703125" style="2" customWidth="1"/>
    <col min="3325" max="3325" width="10.7109375" style="2" customWidth="1"/>
    <col min="3326" max="3326" width="15" style="2" customWidth="1"/>
    <col min="3327" max="3327" width="7.85546875" style="2" customWidth="1"/>
    <col min="3328" max="3328" width="3.85546875" style="2" customWidth="1"/>
    <col min="3329" max="3330" width="17.5703125" style="2" customWidth="1"/>
    <col min="3331" max="3331" width="4" style="2" customWidth="1"/>
    <col min="3332" max="3332" width="17.5703125" style="2" customWidth="1"/>
    <col min="3333" max="3333" width="18" style="2" customWidth="1"/>
    <col min="3334" max="3334" width="9.140625" style="2"/>
    <col min="3335" max="3335" width="14" style="2" customWidth="1"/>
    <col min="3336" max="3577" width="9.140625" style="2"/>
    <col min="3578" max="3578" width="14.140625" style="2" customWidth="1"/>
    <col min="3579" max="3579" width="8.5703125" style="2" customWidth="1"/>
    <col min="3580" max="3580" width="30.5703125" style="2" customWidth="1"/>
    <col min="3581" max="3581" width="10.7109375" style="2" customWidth="1"/>
    <col min="3582" max="3582" width="15" style="2" customWidth="1"/>
    <col min="3583" max="3583" width="7.85546875" style="2" customWidth="1"/>
    <col min="3584" max="3584" width="3.85546875" style="2" customWidth="1"/>
    <col min="3585" max="3586" width="17.5703125" style="2" customWidth="1"/>
    <col min="3587" max="3587" width="4" style="2" customWidth="1"/>
    <col min="3588" max="3588" width="17.5703125" style="2" customWidth="1"/>
    <col min="3589" max="3589" width="18" style="2" customWidth="1"/>
    <col min="3590" max="3590" width="9.140625" style="2"/>
    <col min="3591" max="3591" width="14" style="2" customWidth="1"/>
    <col min="3592" max="3833" width="9.140625" style="2"/>
    <col min="3834" max="3834" width="14.140625" style="2" customWidth="1"/>
    <col min="3835" max="3835" width="8.5703125" style="2" customWidth="1"/>
    <col min="3836" max="3836" width="30.5703125" style="2" customWidth="1"/>
    <col min="3837" max="3837" width="10.7109375" style="2" customWidth="1"/>
    <col min="3838" max="3838" width="15" style="2" customWidth="1"/>
    <col min="3839" max="3839" width="7.85546875" style="2" customWidth="1"/>
    <col min="3840" max="3840" width="3.85546875" style="2" customWidth="1"/>
    <col min="3841" max="3842" width="17.5703125" style="2" customWidth="1"/>
    <col min="3843" max="3843" width="4" style="2" customWidth="1"/>
    <col min="3844" max="3844" width="17.5703125" style="2" customWidth="1"/>
    <col min="3845" max="3845" width="18" style="2" customWidth="1"/>
    <col min="3846" max="3846" width="9.140625" style="2"/>
    <col min="3847" max="3847" width="14" style="2" customWidth="1"/>
    <col min="3848" max="4089" width="9.140625" style="2"/>
    <col min="4090" max="4090" width="14.140625" style="2" customWidth="1"/>
    <col min="4091" max="4091" width="8.5703125" style="2" customWidth="1"/>
    <col min="4092" max="4092" width="30.5703125" style="2" customWidth="1"/>
    <col min="4093" max="4093" width="10.7109375" style="2" customWidth="1"/>
    <col min="4094" max="4094" width="15" style="2" customWidth="1"/>
    <col min="4095" max="4095" width="7.85546875" style="2" customWidth="1"/>
    <col min="4096" max="4096" width="3.85546875" style="2" customWidth="1"/>
    <col min="4097" max="4098" width="17.5703125" style="2" customWidth="1"/>
    <col min="4099" max="4099" width="4" style="2" customWidth="1"/>
    <col min="4100" max="4100" width="17.5703125" style="2" customWidth="1"/>
    <col min="4101" max="4101" width="18" style="2" customWidth="1"/>
    <col min="4102" max="4102" width="9.140625" style="2"/>
    <col min="4103" max="4103" width="14" style="2" customWidth="1"/>
    <col min="4104" max="4345" width="9.140625" style="2"/>
    <col min="4346" max="4346" width="14.140625" style="2" customWidth="1"/>
    <col min="4347" max="4347" width="8.5703125" style="2" customWidth="1"/>
    <col min="4348" max="4348" width="30.5703125" style="2" customWidth="1"/>
    <col min="4349" max="4349" width="10.7109375" style="2" customWidth="1"/>
    <col min="4350" max="4350" width="15" style="2" customWidth="1"/>
    <col min="4351" max="4351" width="7.85546875" style="2" customWidth="1"/>
    <col min="4352" max="4352" width="3.85546875" style="2" customWidth="1"/>
    <col min="4353" max="4354" width="17.5703125" style="2" customWidth="1"/>
    <col min="4355" max="4355" width="4" style="2" customWidth="1"/>
    <col min="4356" max="4356" width="17.5703125" style="2" customWidth="1"/>
    <col min="4357" max="4357" width="18" style="2" customWidth="1"/>
    <col min="4358" max="4358" width="9.140625" style="2"/>
    <col min="4359" max="4359" width="14" style="2" customWidth="1"/>
    <col min="4360" max="4601" width="9.140625" style="2"/>
    <col min="4602" max="4602" width="14.140625" style="2" customWidth="1"/>
    <col min="4603" max="4603" width="8.5703125" style="2" customWidth="1"/>
    <col min="4604" max="4604" width="30.5703125" style="2" customWidth="1"/>
    <col min="4605" max="4605" width="10.7109375" style="2" customWidth="1"/>
    <col min="4606" max="4606" width="15" style="2" customWidth="1"/>
    <col min="4607" max="4607" width="7.85546875" style="2" customWidth="1"/>
    <col min="4608" max="4608" width="3.85546875" style="2" customWidth="1"/>
    <col min="4609" max="4610" width="17.5703125" style="2" customWidth="1"/>
    <col min="4611" max="4611" width="4" style="2" customWidth="1"/>
    <col min="4612" max="4612" width="17.5703125" style="2" customWidth="1"/>
    <col min="4613" max="4613" width="18" style="2" customWidth="1"/>
    <col min="4614" max="4614" width="9.140625" style="2"/>
    <col min="4615" max="4615" width="14" style="2" customWidth="1"/>
    <col min="4616" max="4857" width="9.140625" style="2"/>
    <col min="4858" max="4858" width="14.140625" style="2" customWidth="1"/>
    <col min="4859" max="4859" width="8.5703125" style="2" customWidth="1"/>
    <col min="4860" max="4860" width="30.5703125" style="2" customWidth="1"/>
    <col min="4861" max="4861" width="10.7109375" style="2" customWidth="1"/>
    <col min="4862" max="4862" width="15" style="2" customWidth="1"/>
    <col min="4863" max="4863" width="7.85546875" style="2" customWidth="1"/>
    <col min="4864" max="4864" width="3.85546875" style="2" customWidth="1"/>
    <col min="4865" max="4866" width="17.5703125" style="2" customWidth="1"/>
    <col min="4867" max="4867" width="4" style="2" customWidth="1"/>
    <col min="4868" max="4868" width="17.5703125" style="2" customWidth="1"/>
    <col min="4869" max="4869" width="18" style="2" customWidth="1"/>
    <col min="4870" max="4870" width="9.140625" style="2"/>
    <col min="4871" max="4871" width="14" style="2" customWidth="1"/>
    <col min="4872" max="5113" width="9.140625" style="2"/>
    <col min="5114" max="5114" width="14.140625" style="2" customWidth="1"/>
    <col min="5115" max="5115" width="8.5703125" style="2" customWidth="1"/>
    <col min="5116" max="5116" width="30.5703125" style="2" customWidth="1"/>
    <col min="5117" max="5117" width="10.7109375" style="2" customWidth="1"/>
    <col min="5118" max="5118" width="15" style="2" customWidth="1"/>
    <col min="5119" max="5119" width="7.85546875" style="2" customWidth="1"/>
    <col min="5120" max="5120" width="3.85546875" style="2" customWidth="1"/>
    <col min="5121" max="5122" width="17.5703125" style="2" customWidth="1"/>
    <col min="5123" max="5123" width="4" style="2" customWidth="1"/>
    <col min="5124" max="5124" width="17.5703125" style="2" customWidth="1"/>
    <col min="5125" max="5125" width="18" style="2" customWidth="1"/>
    <col min="5126" max="5126" width="9.140625" style="2"/>
    <col min="5127" max="5127" width="14" style="2" customWidth="1"/>
    <col min="5128" max="5369" width="9.140625" style="2"/>
    <col min="5370" max="5370" width="14.140625" style="2" customWidth="1"/>
    <col min="5371" max="5371" width="8.5703125" style="2" customWidth="1"/>
    <col min="5372" max="5372" width="30.5703125" style="2" customWidth="1"/>
    <col min="5373" max="5373" width="10.7109375" style="2" customWidth="1"/>
    <col min="5374" max="5374" width="15" style="2" customWidth="1"/>
    <col min="5375" max="5375" width="7.85546875" style="2" customWidth="1"/>
    <col min="5376" max="5376" width="3.85546875" style="2" customWidth="1"/>
    <col min="5377" max="5378" width="17.5703125" style="2" customWidth="1"/>
    <col min="5379" max="5379" width="4" style="2" customWidth="1"/>
    <col min="5380" max="5380" width="17.5703125" style="2" customWidth="1"/>
    <col min="5381" max="5381" width="18" style="2" customWidth="1"/>
    <col min="5382" max="5382" width="9.140625" style="2"/>
    <col min="5383" max="5383" width="14" style="2" customWidth="1"/>
    <col min="5384" max="5625" width="9.140625" style="2"/>
    <col min="5626" max="5626" width="14.140625" style="2" customWidth="1"/>
    <col min="5627" max="5627" width="8.5703125" style="2" customWidth="1"/>
    <col min="5628" max="5628" width="30.5703125" style="2" customWidth="1"/>
    <col min="5629" max="5629" width="10.7109375" style="2" customWidth="1"/>
    <col min="5630" max="5630" width="15" style="2" customWidth="1"/>
    <col min="5631" max="5631" width="7.85546875" style="2" customWidth="1"/>
    <col min="5632" max="5632" width="3.85546875" style="2" customWidth="1"/>
    <col min="5633" max="5634" width="17.5703125" style="2" customWidth="1"/>
    <col min="5635" max="5635" width="4" style="2" customWidth="1"/>
    <col min="5636" max="5636" width="17.5703125" style="2" customWidth="1"/>
    <col min="5637" max="5637" width="18" style="2" customWidth="1"/>
    <col min="5638" max="5638" width="9.140625" style="2"/>
    <col min="5639" max="5639" width="14" style="2" customWidth="1"/>
    <col min="5640" max="5881" width="9.140625" style="2"/>
    <col min="5882" max="5882" width="14.140625" style="2" customWidth="1"/>
    <col min="5883" max="5883" width="8.5703125" style="2" customWidth="1"/>
    <col min="5884" max="5884" width="30.5703125" style="2" customWidth="1"/>
    <col min="5885" max="5885" width="10.7109375" style="2" customWidth="1"/>
    <col min="5886" max="5886" width="15" style="2" customWidth="1"/>
    <col min="5887" max="5887" width="7.85546875" style="2" customWidth="1"/>
    <col min="5888" max="5888" width="3.85546875" style="2" customWidth="1"/>
    <col min="5889" max="5890" width="17.5703125" style="2" customWidth="1"/>
    <col min="5891" max="5891" width="4" style="2" customWidth="1"/>
    <col min="5892" max="5892" width="17.5703125" style="2" customWidth="1"/>
    <col min="5893" max="5893" width="18" style="2" customWidth="1"/>
    <col min="5894" max="5894" width="9.140625" style="2"/>
    <col min="5895" max="5895" width="14" style="2" customWidth="1"/>
    <col min="5896" max="6137" width="9.140625" style="2"/>
    <col min="6138" max="6138" width="14.140625" style="2" customWidth="1"/>
    <col min="6139" max="6139" width="8.5703125" style="2" customWidth="1"/>
    <col min="6140" max="6140" width="30.5703125" style="2" customWidth="1"/>
    <col min="6141" max="6141" width="10.7109375" style="2" customWidth="1"/>
    <col min="6142" max="6142" width="15" style="2" customWidth="1"/>
    <col min="6143" max="6143" width="7.85546875" style="2" customWidth="1"/>
    <col min="6144" max="6144" width="3.85546875" style="2" customWidth="1"/>
    <col min="6145" max="6146" width="17.5703125" style="2" customWidth="1"/>
    <col min="6147" max="6147" width="4" style="2" customWidth="1"/>
    <col min="6148" max="6148" width="17.5703125" style="2" customWidth="1"/>
    <col min="6149" max="6149" width="18" style="2" customWidth="1"/>
    <col min="6150" max="6150" width="9.140625" style="2"/>
    <col min="6151" max="6151" width="14" style="2" customWidth="1"/>
    <col min="6152" max="6393" width="9.140625" style="2"/>
    <col min="6394" max="6394" width="14.140625" style="2" customWidth="1"/>
    <col min="6395" max="6395" width="8.5703125" style="2" customWidth="1"/>
    <col min="6396" max="6396" width="30.5703125" style="2" customWidth="1"/>
    <col min="6397" max="6397" width="10.7109375" style="2" customWidth="1"/>
    <col min="6398" max="6398" width="15" style="2" customWidth="1"/>
    <col min="6399" max="6399" width="7.85546875" style="2" customWidth="1"/>
    <col min="6400" max="6400" width="3.85546875" style="2" customWidth="1"/>
    <col min="6401" max="6402" width="17.5703125" style="2" customWidth="1"/>
    <col min="6403" max="6403" width="4" style="2" customWidth="1"/>
    <col min="6404" max="6404" width="17.5703125" style="2" customWidth="1"/>
    <col min="6405" max="6405" width="18" style="2" customWidth="1"/>
    <col min="6406" max="6406" width="9.140625" style="2"/>
    <col min="6407" max="6407" width="14" style="2" customWidth="1"/>
    <col min="6408" max="6649" width="9.140625" style="2"/>
    <col min="6650" max="6650" width="14.140625" style="2" customWidth="1"/>
    <col min="6651" max="6651" width="8.5703125" style="2" customWidth="1"/>
    <col min="6652" max="6652" width="30.5703125" style="2" customWidth="1"/>
    <col min="6653" max="6653" width="10.7109375" style="2" customWidth="1"/>
    <col min="6654" max="6654" width="15" style="2" customWidth="1"/>
    <col min="6655" max="6655" width="7.85546875" style="2" customWidth="1"/>
    <col min="6656" max="6656" width="3.85546875" style="2" customWidth="1"/>
    <col min="6657" max="6658" width="17.5703125" style="2" customWidth="1"/>
    <col min="6659" max="6659" width="4" style="2" customWidth="1"/>
    <col min="6660" max="6660" width="17.5703125" style="2" customWidth="1"/>
    <col min="6661" max="6661" width="18" style="2" customWidth="1"/>
    <col min="6662" max="6662" width="9.140625" style="2"/>
    <col min="6663" max="6663" width="14" style="2" customWidth="1"/>
    <col min="6664" max="6905" width="9.140625" style="2"/>
    <col min="6906" max="6906" width="14.140625" style="2" customWidth="1"/>
    <col min="6907" max="6907" width="8.5703125" style="2" customWidth="1"/>
    <col min="6908" max="6908" width="30.5703125" style="2" customWidth="1"/>
    <col min="6909" max="6909" width="10.7109375" style="2" customWidth="1"/>
    <col min="6910" max="6910" width="15" style="2" customWidth="1"/>
    <col min="6911" max="6911" width="7.85546875" style="2" customWidth="1"/>
    <col min="6912" max="6912" width="3.85546875" style="2" customWidth="1"/>
    <col min="6913" max="6914" width="17.5703125" style="2" customWidth="1"/>
    <col min="6915" max="6915" width="4" style="2" customWidth="1"/>
    <col min="6916" max="6916" width="17.5703125" style="2" customWidth="1"/>
    <col min="6917" max="6917" width="18" style="2" customWidth="1"/>
    <col min="6918" max="6918" width="9.140625" style="2"/>
    <col min="6919" max="6919" width="14" style="2" customWidth="1"/>
    <col min="6920" max="7161" width="9.140625" style="2"/>
    <col min="7162" max="7162" width="14.140625" style="2" customWidth="1"/>
    <col min="7163" max="7163" width="8.5703125" style="2" customWidth="1"/>
    <col min="7164" max="7164" width="30.5703125" style="2" customWidth="1"/>
    <col min="7165" max="7165" width="10.7109375" style="2" customWidth="1"/>
    <col min="7166" max="7166" width="15" style="2" customWidth="1"/>
    <col min="7167" max="7167" width="7.85546875" style="2" customWidth="1"/>
    <col min="7168" max="7168" width="3.85546875" style="2" customWidth="1"/>
    <col min="7169" max="7170" width="17.5703125" style="2" customWidth="1"/>
    <col min="7171" max="7171" width="4" style="2" customWidth="1"/>
    <col min="7172" max="7172" width="17.5703125" style="2" customWidth="1"/>
    <col min="7173" max="7173" width="18" style="2" customWidth="1"/>
    <col min="7174" max="7174" width="9.140625" style="2"/>
    <col min="7175" max="7175" width="14" style="2" customWidth="1"/>
    <col min="7176" max="7417" width="9.140625" style="2"/>
    <col min="7418" max="7418" width="14.140625" style="2" customWidth="1"/>
    <col min="7419" max="7419" width="8.5703125" style="2" customWidth="1"/>
    <col min="7420" max="7420" width="30.5703125" style="2" customWidth="1"/>
    <col min="7421" max="7421" width="10.7109375" style="2" customWidth="1"/>
    <col min="7422" max="7422" width="15" style="2" customWidth="1"/>
    <col min="7423" max="7423" width="7.85546875" style="2" customWidth="1"/>
    <col min="7424" max="7424" width="3.85546875" style="2" customWidth="1"/>
    <col min="7425" max="7426" width="17.5703125" style="2" customWidth="1"/>
    <col min="7427" max="7427" width="4" style="2" customWidth="1"/>
    <col min="7428" max="7428" width="17.5703125" style="2" customWidth="1"/>
    <col min="7429" max="7429" width="18" style="2" customWidth="1"/>
    <col min="7430" max="7430" width="9.140625" style="2"/>
    <col min="7431" max="7431" width="14" style="2" customWidth="1"/>
    <col min="7432" max="7673" width="9.140625" style="2"/>
    <col min="7674" max="7674" width="14.140625" style="2" customWidth="1"/>
    <col min="7675" max="7675" width="8.5703125" style="2" customWidth="1"/>
    <col min="7676" max="7676" width="30.5703125" style="2" customWidth="1"/>
    <col min="7677" max="7677" width="10.7109375" style="2" customWidth="1"/>
    <col min="7678" max="7678" width="15" style="2" customWidth="1"/>
    <col min="7679" max="7679" width="7.85546875" style="2" customWidth="1"/>
    <col min="7680" max="7680" width="3.85546875" style="2" customWidth="1"/>
    <col min="7681" max="7682" width="17.5703125" style="2" customWidth="1"/>
    <col min="7683" max="7683" width="4" style="2" customWidth="1"/>
    <col min="7684" max="7684" width="17.5703125" style="2" customWidth="1"/>
    <col min="7685" max="7685" width="18" style="2" customWidth="1"/>
    <col min="7686" max="7686" width="9.140625" style="2"/>
    <col min="7687" max="7687" width="14" style="2" customWidth="1"/>
    <col min="7688" max="7929" width="9.140625" style="2"/>
    <col min="7930" max="7930" width="14.140625" style="2" customWidth="1"/>
    <col min="7931" max="7931" width="8.5703125" style="2" customWidth="1"/>
    <col min="7932" max="7932" width="30.5703125" style="2" customWidth="1"/>
    <col min="7933" max="7933" width="10.7109375" style="2" customWidth="1"/>
    <col min="7934" max="7934" width="15" style="2" customWidth="1"/>
    <col min="7935" max="7935" width="7.85546875" style="2" customWidth="1"/>
    <col min="7936" max="7936" width="3.85546875" style="2" customWidth="1"/>
    <col min="7937" max="7938" width="17.5703125" style="2" customWidth="1"/>
    <col min="7939" max="7939" width="4" style="2" customWidth="1"/>
    <col min="7940" max="7940" width="17.5703125" style="2" customWidth="1"/>
    <col min="7941" max="7941" width="18" style="2" customWidth="1"/>
    <col min="7942" max="7942" width="9.140625" style="2"/>
    <col min="7943" max="7943" width="14" style="2" customWidth="1"/>
    <col min="7944" max="8185" width="9.140625" style="2"/>
    <col min="8186" max="8186" width="14.140625" style="2" customWidth="1"/>
    <col min="8187" max="8187" width="8.5703125" style="2" customWidth="1"/>
    <col min="8188" max="8188" width="30.5703125" style="2" customWidth="1"/>
    <col min="8189" max="8189" width="10.7109375" style="2" customWidth="1"/>
    <col min="8190" max="8190" width="15" style="2" customWidth="1"/>
    <col min="8191" max="8191" width="7.85546875" style="2" customWidth="1"/>
    <col min="8192" max="8192" width="3.85546875" style="2" customWidth="1"/>
    <col min="8193" max="8194" width="17.5703125" style="2" customWidth="1"/>
    <col min="8195" max="8195" width="4" style="2" customWidth="1"/>
    <col min="8196" max="8196" width="17.5703125" style="2" customWidth="1"/>
    <col min="8197" max="8197" width="18" style="2" customWidth="1"/>
    <col min="8198" max="8198" width="9.140625" style="2"/>
    <col min="8199" max="8199" width="14" style="2" customWidth="1"/>
    <col min="8200" max="8441" width="9.140625" style="2"/>
    <col min="8442" max="8442" width="14.140625" style="2" customWidth="1"/>
    <col min="8443" max="8443" width="8.5703125" style="2" customWidth="1"/>
    <col min="8444" max="8444" width="30.5703125" style="2" customWidth="1"/>
    <col min="8445" max="8445" width="10.7109375" style="2" customWidth="1"/>
    <col min="8446" max="8446" width="15" style="2" customWidth="1"/>
    <col min="8447" max="8447" width="7.85546875" style="2" customWidth="1"/>
    <col min="8448" max="8448" width="3.85546875" style="2" customWidth="1"/>
    <col min="8449" max="8450" width="17.5703125" style="2" customWidth="1"/>
    <col min="8451" max="8451" width="4" style="2" customWidth="1"/>
    <col min="8452" max="8452" width="17.5703125" style="2" customWidth="1"/>
    <col min="8453" max="8453" width="18" style="2" customWidth="1"/>
    <col min="8454" max="8454" width="9.140625" style="2"/>
    <col min="8455" max="8455" width="14" style="2" customWidth="1"/>
    <col min="8456" max="8697" width="9.140625" style="2"/>
    <col min="8698" max="8698" width="14.140625" style="2" customWidth="1"/>
    <col min="8699" max="8699" width="8.5703125" style="2" customWidth="1"/>
    <col min="8700" max="8700" width="30.5703125" style="2" customWidth="1"/>
    <col min="8701" max="8701" width="10.7109375" style="2" customWidth="1"/>
    <col min="8702" max="8702" width="15" style="2" customWidth="1"/>
    <col min="8703" max="8703" width="7.85546875" style="2" customWidth="1"/>
    <col min="8704" max="8704" width="3.85546875" style="2" customWidth="1"/>
    <col min="8705" max="8706" width="17.5703125" style="2" customWidth="1"/>
    <col min="8707" max="8707" width="4" style="2" customWidth="1"/>
    <col min="8708" max="8708" width="17.5703125" style="2" customWidth="1"/>
    <col min="8709" max="8709" width="18" style="2" customWidth="1"/>
    <col min="8710" max="8710" width="9.140625" style="2"/>
    <col min="8711" max="8711" width="14" style="2" customWidth="1"/>
    <col min="8712" max="8953" width="9.140625" style="2"/>
    <col min="8954" max="8954" width="14.140625" style="2" customWidth="1"/>
    <col min="8955" max="8955" width="8.5703125" style="2" customWidth="1"/>
    <col min="8956" max="8956" width="30.5703125" style="2" customWidth="1"/>
    <col min="8957" max="8957" width="10.7109375" style="2" customWidth="1"/>
    <col min="8958" max="8958" width="15" style="2" customWidth="1"/>
    <col min="8959" max="8959" width="7.85546875" style="2" customWidth="1"/>
    <col min="8960" max="8960" width="3.85546875" style="2" customWidth="1"/>
    <col min="8961" max="8962" width="17.5703125" style="2" customWidth="1"/>
    <col min="8963" max="8963" width="4" style="2" customWidth="1"/>
    <col min="8964" max="8964" width="17.5703125" style="2" customWidth="1"/>
    <col min="8965" max="8965" width="18" style="2" customWidth="1"/>
    <col min="8966" max="8966" width="9.140625" style="2"/>
    <col min="8967" max="8967" width="14" style="2" customWidth="1"/>
    <col min="8968" max="9209" width="9.140625" style="2"/>
    <col min="9210" max="9210" width="14.140625" style="2" customWidth="1"/>
    <col min="9211" max="9211" width="8.5703125" style="2" customWidth="1"/>
    <col min="9212" max="9212" width="30.5703125" style="2" customWidth="1"/>
    <col min="9213" max="9213" width="10.7109375" style="2" customWidth="1"/>
    <col min="9214" max="9214" width="15" style="2" customWidth="1"/>
    <col min="9215" max="9215" width="7.85546875" style="2" customWidth="1"/>
    <col min="9216" max="9216" width="3.85546875" style="2" customWidth="1"/>
    <col min="9217" max="9218" width="17.5703125" style="2" customWidth="1"/>
    <col min="9219" max="9219" width="4" style="2" customWidth="1"/>
    <col min="9220" max="9220" width="17.5703125" style="2" customWidth="1"/>
    <col min="9221" max="9221" width="18" style="2" customWidth="1"/>
    <col min="9222" max="9222" width="9.140625" style="2"/>
    <col min="9223" max="9223" width="14" style="2" customWidth="1"/>
    <col min="9224" max="9465" width="9.140625" style="2"/>
    <col min="9466" max="9466" width="14.140625" style="2" customWidth="1"/>
    <col min="9467" max="9467" width="8.5703125" style="2" customWidth="1"/>
    <col min="9468" max="9468" width="30.5703125" style="2" customWidth="1"/>
    <col min="9469" max="9469" width="10.7109375" style="2" customWidth="1"/>
    <col min="9470" max="9470" width="15" style="2" customWidth="1"/>
    <col min="9471" max="9471" width="7.85546875" style="2" customWidth="1"/>
    <col min="9472" max="9472" width="3.85546875" style="2" customWidth="1"/>
    <col min="9473" max="9474" width="17.5703125" style="2" customWidth="1"/>
    <col min="9475" max="9475" width="4" style="2" customWidth="1"/>
    <col min="9476" max="9476" width="17.5703125" style="2" customWidth="1"/>
    <col min="9477" max="9477" width="18" style="2" customWidth="1"/>
    <col min="9478" max="9478" width="9.140625" style="2"/>
    <col min="9479" max="9479" width="14" style="2" customWidth="1"/>
    <col min="9480" max="9721" width="9.140625" style="2"/>
    <col min="9722" max="9722" width="14.140625" style="2" customWidth="1"/>
    <col min="9723" max="9723" width="8.5703125" style="2" customWidth="1"/>
    <col min="9724" max="9724" width="30.5703125" style="2" customWidth="1"/>
    <col min="9725" max="9725" width="10.7109375" style="2" customWidth="1"/>
    <col min="9726" max="9726" width="15" style="2" customWidth="1"/>
    <col min="9727" max="9727" width="7.85546875" style="2" customWidth="1"/>
    <col min="9728" max="9728" width="3.85546875" style="2" customWidth="1"/>
    <col min="9729" max="9730" width="17.5703125" style="2" customWidth="1"/>
    <col min="9731" max="9731" width="4" style="2" customWidth="1"/>
    <col min="9732" max="9732" width="17.5703125" style="2" customWidth="1"/>
    <col min="9733" max="9733" width="18" style="2" customWidth="1"/>
    <col min="9734" max="9734" width="9.140625" style="2"/>
    <col min="9735" max="9735" width="14" style="2" customWidth="1"/>
    <col min="9736" max="9977" width="9.140625" style="2"/>
    <col min="9978" max="9978" width="14.140625" style="2" customWidth="1"/>
    <col min="9979" max="9979" width="8.5703125" style="2" customWidth="1"/>
    <col min="9980" max="9980" width="30.5703125" style="2" customWidth="1"/>
    <col min="9981" max="9981" width="10.7109375" style="2" customWidth="1"/>
    <col min="9982" max="9982" width="15" style="2" customWidth="1"/>
    <col min="9983" max="9983" width="7.85546875" style="2" customWidth="1"/>
    <col min="9984" max="9984" width="3.85546875" style="2" customWidth="1"/>
    <col min="9985" max="9986" width="17.5703125" style="2" customWidth="1"/>
    <col min="9987" max="9987" width="4" style="2" customWidth="1"/>
    <col min="9988" max="9988" width="17.5703125" style="2" customWidth="1"/>
    <col min="9989" max="9989" width="18" style="2" customWidth="1"/>
    <col min="9990" max="9990" width="9.140625" style="2"/>
    <col min="9991" max="9991" width="14" style="2" customWidth="1"/>
    <col min="9992" max="10233" width="9.140625" style="2"/>
    <col min="10234" max="10234" width="14.140625" style="2" customWidth="1"/>
    <col min="10235" max="10235" width="8.5703125" style="2" customWidth="1"/>
    <col min="10236" max="10236" width="30.5703125" style="2" customWidth="1"/>
    <col min="10237" max="10237" width="10.7109375" style="2" customWidth="1"/>
    <col min="10238" max="10238" width="15" style="2" customWidth="1"/>
    <col min="10239" max="10239" width="7.85546875" style="2" customWidth="1"/>
    <col min="10240" max="10240" width="3.85546875" style="2" customWidth="1"/>
    <col min="10241" max="10242" width="17.5703125" style="2" customWidth="1"/>
    <col min="10243" max="10243" width="4" style="2" customWidth="1"/>
    <col min="10244" max="10244" width="17.5703125" style="2" customWidth="1"/>
    <col min="10245" max="10245" width="18" style="2" customWidth="1"/>
    <col min="10246" max="10246" width="9.140625" style="2"/>
    <col min="10247" max="10247" width="14" style="2" customWidth="1"/>
    <col min="10248" max="10489" width="9.140625" style="2"/>
    <col min="10490" max="10490" width="14.140625" style="2" customWidth="1"/>
    <col min="10491" max="10491" width="8.5703125" style="2" customWidth="1"/>
    <col min="10492" max="10492" width="30.5703125" style="2" customWidth="1"/>
    <col min="10493" max="10493" width="10.7109375" style="2" customWidth="1"/>
    <col min="10494" max="10494" width="15" style="2" customWidth="1"/>
    <col min="10495" max="10495" width="7.85546875" style="2" customWidth="1"/>
    <col min="10496" max="10496" width="3.85546875" style="2" customWidth="1"/>
    <col min="10497" max="10498" width="17.5703125" style="2" customWidth="1"/>
    <col min="10499" max="10499" width="4" style="2" customWidth="1"/>
    <col min="10500" max="10500" width="17.5703125" style="2" customWidth="1"/>
    <col min="10501" max="10501" width="18" style="2" customWidth="1"/>
    <col min="10502" max="10502" width="9.140625" style="2"/>
    <col min="10503" max="10503" width="14" style="2" customWidth="1"/>
    <col min="10504" max="10745" width="9.140625" style="2"/>
    <col min="10746" max="10746" width="14.140625" style="2" customWidth="1"/>
    <col min="10747" max="10747" width="8.5703125" style="2" customWidth="1"/>
    <col min="10748" max="10748" width="30.5703125" style="2" customWidth="1"/>
    <col min="10749" max="10749" width="10.7109375" style="2" customWidth="1"/>
    <col min="10750" max="10750" width="15" style="2" customWidth="1"/>
    <col min="10751" max="10751" width="7.85546875" style="2" customWidth="1"/>
    <col min="10752" max="10752" width="3.85546875" style="2" customWidth="1"/>
    <col min="10753" max="10754" width="17.5703125" style="2" customWidth="1"/>
    <col min="10755" max="10755" width="4" style="2" customWidth="1"/>
    <col min="10756" max="10756" width="17.5703125" style="2" customWidth="1"/>
    <col min="10757" max="10757" width="18" style="2" customWidth="1"/>
    <col min="10758" max="10758" width="9.140625" style="2"/>
    <col min="10759" max="10759" width="14" style="2" customWidth="1"/>
    <col min="10760" max="11001" width="9.140625" style="2"/>
    <col min="11002" max="11002" width="14.140625" style="2" customWidth="1"/>
    <col min="11003" max="11003" width="8.5703125" style="2" customWidth="1"/>
    <col min="11004" max="11004" width="30.5703125" style="2" customWidth="1"/>
    <col min="11005" max="11005" width="10.7109375" style="2" customWidth="1"/>
    <col min="11006" max="11006" width="15" style="2" customWidth="1"/>
    <col min="11007" max="11007" width="7.85546875" style="2" customWidth="1"/>
    <col min="11008" max="11008" width="3.85546875" style="2" customWidth="1"/>
    <col min="11009" max="11010" width="17.5703125" style="2" customWidth="1"/>
    <col min="11011" max="11011" width="4" style="2" customWidth="1"/>
    <col min="11012" max="11012" width="17.5703125" style="2" customWidth="1"/>
    <col min="11013" max="11013" width="18" style="2" customWidth="1"/>
    <col min="11014" max="11014" width="9.140625" style="2"/>
    <col min="11015" max="11015" width="14" style="2" customWidth="1"/>
    <col min="11016" max="11257" width="9.140625" style="2"/>
    <col min="11258" max="11258" width="14.140625" style="2" customWidth="1"/>
    <col min="11259" max="11259" width="8.5703125" style="2" customWidth="1"/>
    <col min="11260" max="11260" width="30.5703125" style="2" customWidth="1"/>
    <col min="11261" max="11261" width="10.7109375" style="2" customWidth="1"/>
    <col min="11262" max="11262" width="15" style="2" customWidth="1"/>
    <col min="11263" max="11263" width="7.85546875" style="2" customWidth="1"/>
    <col min="11264" max="11264" width="3.85546875" style="2" customWidth="1"/>
    <col min="11265" max="11266" width="17.5703125" style="2" customWidth="1"/>
    <col min="11267" max="11267" width="4" style="2" customWidth="1"/>
    <col min="11268" max="11268" width="17.5703125" style="2" customWidth="1"/>
    <col min="11269" max="11269" width="18" style="2" customWidth="1"/>
    <col min="11270" max="11270" width="9.140625" style="2"/>
    <col min="11271" max="11271" width="14" style="2" customWidth="1"/>
    <col min="11272" max="11513" width="9.140625" style="2"/>
    <col min="11514" max="11514" width="14.140625" style="2" customWidth="1"/>
    <col min="11515" max="11515" width="8.5703125" style="2" customWidth="1"/>
    <col min="11516" max="11516" width="30.5703125" style="2" customWidth="1"/>
    <col min="11517" max="11517" width="10.7109375" style="2" customWidth="1"/>
    <col min="11518" max="11518" width="15" style="2" customWidth="1"/>
    <col min="11519" max="11519" width="7.85546875" style="2" customWidth="1"/>
    <col min="11520" max="11520" width="3.85546875" style="2" customWidth="1"/>
    <col min="11521" max="11522" width="17.5703125" style="2" customWidth="1"/>
    <col min="11523" max="11523" width="4" style="2" customWidth="1"/>
    <col min="11524" max="11524" width="17.5703125" style="2" customWidth="1"/>
    <col min="11525" max="11525" width="18" style="2" customWidth="1"/>
    <col min="11526" max="11526" width="9.140625" style="2"/>
    <col min="11527" max="11527" width="14" style="2" customWidth="1"/>
    <col min="11528" max="11769" width="9.140625" style="2"/>
    <col min="11770" max="11770" width="14.140625" style="2" customWidth="1"/>
    <col min="11771" max="11771" width="8.5703125" style="2" customWidth="1"/>
    <col min="11772" max="11772" width="30.5703125" style="2" customWidth="1"/>
    <col min="11773" max="11773" width="10.7109375" style="2" customWidth="1"/>
    <col min="11774" max="11774" width="15" style="2" customWidth="1"/>
    <col min="11775" max="11775" width="7.85546875" style="2" customWidth="1"/>
    <col min="11776" max="11776" width="3.85546875" style="2" customWidth="1"/>
    <col min="11777" max="11778" width="17.5703125" style="2" customWidth="1"/>
    <col min="11779" max="11779" width="4" style="2" customWidth="1"/>
    <col min="11780" max="11780" width="17.5703125" style="2" customWidth="1"/>
    <col min="11781" max="11781" width="18" style="2" customWidth="1"/>
    <col min="11782" max="11782" width="9.140625" style="2"/>
    <col min="11783" max="11783" width="14" style="2" customWidth="1"/>
    <col min="11784" max="12025" width="9.140625" style="2"/>
    <col min="12026" max="12026" width="14.140625" style="2" customWidth="1"/>
    <col min="12027" max="12027" width="8.5703125" style="2" customWidth="1"/>
    <col min="12028" max="12028" width="30.5703125" style="2" customWidth="1"/>
    <col min="12029" max="12029" width="10.7109375" style="2" customWidth="1"/>
    <col min="12030" max="12030" width="15" style="2" customWidth="1"/>
    <col min="12031" max="12031" width="7.85546875" style="2" customWidth="1"/>
    <col min="12032" max="12032" width="3.85546875" style="2" customWidth="1"/>
    <col min="12033" max="12034" width="17.5703125" style="2" customWidth="1"/>
    <col min="12035" max="12035" width="4" style="2" customWidth="1"/>
    <col min="12036" max="12036" width="17.5703125" style="2" customWidth="1"/>
    <col min="12037" max="12037" width="18" style="2" customWidth="1"/>
    <col min="12038" max="12038" width="9.140625" style="2"/>
    <col min="12039" max="12039" width="14" style="2" customWidth="1"/>
    <col min="12040" max="12281" width="9.140625" style="2"/>
    <col min="12282" max="12282" width="14.140625" style="2" customWidth="1"/>
    <col min="12283" max="12283" width="8.5703125" style="2" customWidth="1"/>
    <col min="12284" max="12284" width="30.5703125" style="2" customWidth="1"/>
    <col min="12285" max="12285" width="10.7109375" style="2" customWidth="1"/>
    <col min="12286" max="12286" width="15" style="2" customWidth="1"/>
    <col min="12287" max="12287" width="7.85546875" style="2" customWidth="1"/>
    <col min="12288" max="12288" width="3.85546875" style="2" customWidth="1"/>
    <col min="12289" max="12290" width="17.5703125" style="2" customWidth="1"/>
    <col min="12291" max="12291" width="4" style="2" customWidth="1"/>
    <col min="12292" max="12292" width="17.5703125" style="2" customWidth="1"/>
    <col min="12293" max="12293" width="18" style="2" customWidth="1"/>
    <col min="12294" max="12294" width="9.140625" style="2"/>
    <col min="12295" max="12295" width="14" style="2" customWidth="1"/>
    <col min="12296" max="12537" width="9.140625" style="2"/>
    <col min="12538" max="12538" width="14.140625" style="2" customWidth="1"/>
    <col min="12539" max="12539" width="8.5703125" style="2" customWidth="1"/>
    <col min="12540" max="12540" width="30.5703125" style="2" customWidth="1"/>
    <col min="12541" max="12541" width="10.7109375" style="2" customWidth="1"/>
    <col min="12542" max="12542" width="15" style="2" customWidth="1"/>
    <col min="12543" max="12543" width="7.85546875" style="2" customWidth="1"/>
    <col min="12544" max="12544" width="3.85546875" style="2" customWidth="1"/>
    <col min="12545" max="12546" width="17.5703125" style="2" customWidth="1"/>
    <col min="12547" max="12547" width="4" style="2" customWidth="1"/>
    <col min="12548" max="12548" width="17.5703125" style="2" customWidth="1"/>
    <col min="12549" max="12549" width="18" style="2" customWidth="1"/>
    <col min="12550" max="12550" width="9.140625" style="2"/>
    <col min="12551" max="12551" width="14" style="2" customWidth="1"/>
    <col min="12552" max="12793" width="9.140625" style="2"/>
    <col min="12794" max="12794" width="14.140625" style="2" customWidth="1"/>
    <col min="12795" max="12795" width="8.5703125" style="2" customWidth="1"/>
    <col min="12796" max="12796" width="30.5703125" style="2" customWidth="1"/>
    <col min="12797" max="12797" width="10.7109375" style="2" customWidth="1"/>
    <col min="12798" max="12798" width="15" style="2" customWidth="1"/>
    <col min="12799" max="12799" width="7.85546875" style="2" customWidth="1"/>
    <col min="12800" max="12800" width="3.85546875" style="2" customWidth="1"/>
    <col min="12801" max="12802" width="17.5703125" style="2" customWidth="1"/>
    <col min="12803" max="12803" width="4" style="2" customWidth="1"/>
    <col min="12804" max="12804" width="17.5703125" style="2" customWidth="1"/>
    <col min="12805" max="12805" width="18" style="2" customWidth="1"/>
    <col min="12806" max="12806" width="9.140625" style="2"/>
    <col min="12807" max="12807" width="14" style="2" customWidth="1"/>
    <col min="12808" max="13049" width="9.140625" style="2"/>
    <col min="13050" max="13050" width="14.140625" style="2" customWidth="1"/>
    <col min="13051" max="13051" width="8.5703125" style="2" customWidth="1"/>
    <col min="13052" max="13052" width="30.5703125" style="2" customWidth="1"/>
    <col min="13053" max="13053" width="10.7109375" style="2" customWidth="1"/>
    <col min="13054" max="13054" width="15" style="2" customWidth="1"/>
    <col min="13055" max="13055" width="7.85546875" style="2" customWidth="1"/>
    <col min="13056" max="13056" width="3.85546875" style="2" customWidth="1"/>
    <col min="13057" max="13058" width="17.5703125" style="2" customWidth="1"/>
    <col min="13059" max="13059" width="4" style="2" customWidth="1"/>
    <col min="13060" max="13060" width="17.5703125" style="2" customWidth="1"/>
    <col min="13061" max="13061" width="18" style="2" customWidth="1"/>
    <col min="13062" max="13062" width="9.140625" style="2"/>
    <col min="13063" max="13063" width="14" style="2" customWidth="1"/>
    <col min="13064" max="13305" width="9.140625" style="2"/>
    <col min="13306" max="13306" width="14.140625" style="2" customWidth="1"/>
    <col min="13307" max="13307" width="8.5703125" style="2" customWidth="1"/>
    <col min="13308" max="13308" width="30.5703125" style="2" customWidth="1"/>
    <col min="13309" max="13309" width="10.7109375" style="2" customWidth="1"/>
    <col min="13310" max="13310" width="15" style="2" customWidth="1"/>
    <col min="13311" max="13311" width="7.85546875" style="2" customWidth="1"/>
    <col min="13312" max="13312" width="3.85546875" style="2" customWidth="1"/>
    <col min="13313" max="13314" width="17.5703125" style="2" customWidth="1"/>
    <col min="13315" max="13315" width="4" style="2" customWidth="1"/>
    <col min="13316" max="13316" width="17.5703125" style="2" customWidth="1"/>
    <col min="13317" max="13317" width="18" style="2" customWidth="1"/>
    <col min="13318" max="13318" width="9.140625" style="2"/>
    <col min="13319" max="13319" width="14" style="2" customWidth="1"/>
    <col min="13320" max="13561" width="9.140625" style="2"/>
    <col min="13562" max="13562" width="14.140625" style="2" customWidth="1"/>
    <col min="13563" max="13563" width="8.5703125" style="2" customWidth="1"/>
    <col min="13564" max="13564" width="30.5703125" style="2" customWidth="1"/>
    <col min="13565" max="13565" width="10.7109375" style="2" customWidth="1"/>
    <col min="13566" max="13566" width="15" style="2" customWidth="1"/>
    <col min="13567" max="13567" width="7.85546875" style="2" customWidth="1"/>
    <col min="13568" max="13568" width="3.85546875" style="2" customWidth="1"/>
    <col min="13569" max="13570" width="17.5703125" style="2" customWidth="1"/>
    <col min="13571" max="13571" width="4" style="2" customWidth="1"/>
    <col min="13572" max="13572" width="17.5703125" style="2" customWidth="1"/>
    <col min="13573" max="13573" width="18" style="2" customWidth="1"/>
    <col min="13574" max="13574" width="9.140625" style="2"/>
    <col min="13575" max="13575" width="14" style="2" customWidth="1"/>
    <col min="13576" max="13817" width="9.140625" style="2"/>
    <col min="13818" max="13818" width="14.140625" style="2" customWidth="1"/>
    <col min="13819" max="13819" width="8.5703125" style="2" customWidth="1"/>
    <col min="13820" max="13820" width="30.5703125" style="2" customWidth="1"/>
    <col min="13821" max="13821" width="10.7109375" style="2" customWidth="1"/>
    <col min="13822" max="13822" width="15" style="2" customWidth="1"/>
    <col min="13823" max="13823" width="7.85546875" style="2" customWidth="1"/>
    <col min="13824" max="13824" width="3.85546875" style="2" customWidth="1"/>
    <col min="13825" max="13826" width="17.5703125" style="2" customWidth="1"/>
    <col min="13827" max="13827" width="4" style="2" customWidth="1"/>
    <col min="13828" max="13828" width="17.5703125" style="2" customWidth="1"/>
    <col min="13829" max="13829" width="18" style="2" customWidth="1"/>
    <col min="13830" max="13830" width="9.140625" style="2"/>
    <col min="13831" max="13831" width="14" style="2" customWidth="1"/>
    <col min="13832" max="14073" width="9.140625" style="2"/>
    <col min="14074" max="14074" width="14.140625" style="2" customWidth="1"/>
    <col min="14075" max="14075" width="8.5703125" style="2" customWidth="1"/>
    <col min="14076" max="14076" width="30.5703125" style="2" customWidth="1"/>
    <col min="14077" max="14077" width="10.7109375" style="2" customWidth="1"/>
    <col min="14078" max="14078" width="15" style="2" customWidth="1"/>
    <col min="14079" max="14079" width="7.85546875" style="2" customWidth="1"/>
    <col min="14080" max="14080" width="3.85546875" style="2" customWidth="1"/>
    <col min="14081" max="14082" width="17.5703125" style="2" customWidth="1"/>
    <col min="14083" max="14083" width="4" style="2" customWidth="1"/>
    <col min="14084" max="14084" width="17.5703125" style="2" customWidth="1"/>
    <col min="14085" max="14085" width="18" style="2" customWidth="1"/>
    <col min="14086" max="14086" width="9.140625" style="2"/>
    <col min="14087" max="14087" width="14" style="2" customWidth="1"/>
    <col min="14088" max="14329" width="9.140625" style="2"/>
    <col min="14330" max="14330" width="14.140625" style="2" customWidth="1"/>
    <col min="14331" max="14331" width="8.5703125" style="2" customWidth="1"/>
    <col min="14332" max="14332" width="30.5703125" style="2" customWidth="1"/>
    <col min="14333" max="14333" width="10.7109375" style="2" customWidth="1"/>
    <col min="14334" max="14334" width="15" style="2" customWidth="1"/>
    <col min="14335" max="14335" width="7.85546875" style="2" customWidth="1"/>
    <col min="14336" max="14336" width="3.85546875" style="2" customWidth="1"/>
    <col min="14337" max="14338" width="17.5703125" style="2" customWidth="1"/>
    <col min="14339" max="14339" width="4" style="2" customWidth="1"/>
    <col min="14340" max="14340" width="17.5703125" style="2" customWidth="1"/>
    <col min="14341" max="14341" width="18" style="2" customWidth="1"/>
    <col min="14342" max="14342" width="9.140625" style="2"/>
    <col min="14343" max="14343" width="14" style="2" customWidth="1"/>
    <col min="14344" max="14585" width="9.140625" style="2"/>
    <col min="14586" max="14586" width="14.140625" style="2" customWidth="1"/>
    <col min="14587" max="14587" width="8.5703125" style="2" customWidth="1"/>
    <col min="14588" max="14588" width="30.5703125" style="2" customWidth="1"/>
    <col min="14589" max="14589" width="10.7109375" style="2" customWidth="1"/>
    <col min="14590" max="14590" width="15" style="2" customWidth="1"/>
    <col min="14591" max="14591" width="7.85546875" style="2" customWidth="1"/>
    <col min="14592" max="14592" width="3.85546875" style="2" customWidth="1"/>
    <col min="14593" max="14594" width="17.5703125" style="2" customWidth="1"/>
    <col min="14595" max="14595" width="4" style="2" customWidth="1"/>
    <col min="14596" max="14596" width="17.5703125" style="2" customWidth="1"/>
    <col min="14597" max="14597" width="18" style="2" customWidth="1"/>
    <col min="14598" max="14598" width="9.140625" style="2"/>
    <col min="14599" max="14599" width="14" style="2" customWidth="1"/>
    <col min="14600" max="14841" width="9.140625" style="2"/>
    <col min="14842" max="14842" width="14.140625" style="2" customWidth="1"/>
    <col min="14843" max="14843" width="8.5703125" style="2" customWidth="1"/>
    <col min="14844" max="14844" width="30.5703125" style="2" customWidth="1"/>
    <col min="14845" max="14845" width="10.7109375" style="2" customWidth="1"/>
    <col min="14846" max="14846" width="15" style="2" customWidth="1"/>
    <col min="14847" max="14847" width="7.85546875" style="2" customWidth="1"/>
    <col min="14848" max="14848" width="3.85546875" style="2" customWidth="1"/>
    <col min="14849" max="14850" width="17.5703125" style="2" customWidth="1"/>
    <col min="14851" max="14851" width="4" style="2" customWidth="1"/>
    <col min="14852" max="14852" width="17.5703125" style="2" customWidth="1"/>
    <col min="14853" max="14853" width="18" style="2" customWidth="1"/>
    <col min="14854" max="14854" width="9.140625" style="2"/>
    <col min="14855" max="14855" width="14" style="2" customWidth="1"/>
    <col min="14856" max="15097" width="9.140625" style="2"/>
    <col min="15098" max="15098" width="14.140625" style="2" customWidth="1"/>
    <col min="15099" max="15099" width="8.5703125" style="2" customWidth="1"/>
    <col min="15100" max="15100" width="30.5703125" style="2" customWidth="1"/>
    <col min="15101" max="15101" width="10.7109375" style="2" customWidth="1"/>
    <col min="15102" max="15102" width="15" style="2" customWidth="1"/>
    <col min="15103" max="15103" width="7.85546875" style="2" customWidth="1"/>
    <col min="15104" max="15104" width="3.85546875" style="2" customWidth="1"/>
    <col min="15105" max="15106" width="17.5703125" style="2" customWidth="1"/>
    <col min="15107" max="15107" width="4" style="2" customWidth="1"/>
    <col min="15108" max="15108" width="17.5703125" style="2" customWidth="1"/>
    <col min="15109" max="15109" width="18" style="2" customWidth="1"/>
    <col min="15110" max="15110" width="9.140625" style="2"/>
    <col min="15111" max="15111" width="14" style="2" customWidth="1"/>
    <col min="15112" max="15353" width="9.140625" style="2"/>
    <col min="15354" max="15354" width="14.140625" style="2" customWidth="1"/>
    <col min="15355" max="15355" width="8.5703125" style="2" customWidth="1"/>
    <col min="15356" max="15356" width="30.5703125" style="2" customWidth="1"/>
    <col min="15357" max="15357" width="10.7109375" style="2" customWidth="1"/>
    <col min="15358" max="15358" width="15" style="2" customWidth="1"/>
    <col min="15359" max="15359" width="7.85546875" style="2" customWidth="1"/>
    <col min="15360" max="15360" width="3.85546875" style="2" customWidth="1"/>
    <col min="15361" max="15362" width="17.5703125" style="2" customWidth="1"/>
    <col min="15363" max="15363" width="4" style="2" customWidth="1"/>
    <col min="15364" max="15364" width="17.5703125" style="2" customWidth="1"/>
    <col min="15365" max="15365" width="18" style="2" customWidth="1"/>
    <col min="15366" max="15366" width="9.140625" style="2"/>
    <col min="15367" max="15367" width="14" style="2" customWidth="1"/>
    <col min="15368" max="15609" width="9.140625" style="2"/>
    <col min="15610" max="15610" width="14.140625" style="2" customWidth="1"/>
    <col min="15611" max="15611" width="8.5703125" style="2" customWidth="1"/>
    <col min="15612" max="15612" width="30.5703125" style="2" customWidth="1"/>
    <col min="15613" max="15613" width="10.7109375" style="2" customWidth="1"/>
    <col min="15614" max="15614" width="15" style="2" customWidth="1"/>
    <col min="15615" max="15615" width="7.85546875" style="2" customWidth="1"/>
    <col min="15616" max="15616" width="3.85546875" style="2" customWidth="1"/>
    <col min="15617" max="15618" width="17.5703125" style="2" customWidth="1"/>
    <col min="15619" max="15619" width="4" style="2" customWidth="1"/>
    <col min="15620" max="15620" width="17.5703125" style="2" customWidth="1"/>
    <col min="15621" max="15621" width="18" style="2" customWidth="1"/>
    <col min="15622" max="15622" width="9.140625" style="2"/>
    <col min="15623" max="15623" width="14" style="2" customWidth="1"/>
    <col min="15624" max="15865" width="9.140625" style="2"/>
    <col min="15866" max="15866" width="14.140625" style="2" customWidth="1"/>
    <col min="15867" max="15867" width="8.5703125" style="2" customWidth="1"/>
    <col min="15868" max="15868" width="30.5703125" style="2" customWidth="1"/>
    <col min="15869" max="15869" width="10.7109375" style="2" customWidth="1"/>
    <col min="15870" max="15870" width="15" style="2" customWidth="1"/>
    <col min="15871" max="15871" width="7.85546875" style="2" customWidth="1"/>
    <col min="15872" max="15872" width="3.85546875" style="2" customWidth="1"/>
    <col min="15873" max="15874" width="17.5703125" style="2" customWidth="1"/>
    <col min="15875" max="15875" width="4" style="2" customWidth="1"/>
    <col min="15876" max="15876" width="17.5703125" style="2" customWidth="1"/>
    <col min="15877" max="15877" width="18" style="2" customWidth="1"/>
    <col min="15878" max="15878" width="9.140625" style="2"/>
    <col min="15879" max="15879" width="14" style="2" customWidth="1"/>
    <col min="15880" max="16121" width="9.140625" style="2"/>
    <col min="16122" max="16122" width="14.140625" style="2" customWidth="1"/>
    <col min="16123" max="16123" width="8.5703125" style="2" customWidth="1"/>
    <col min="16124" max="16124" width="30.5703125" style="2" customWidth="1"/>
    <col min="16125" max="16125" width="10.7109375" style="2" customWidth="1"/>
    <col min="16126" max="16126" width="15" style="2" customWidth="1"/>
    <col min="16127" max="16127" width="7.85546875" style="2" customWidth="1"/>
    <col min="16128" max="16128" width="3.85546875" style="2" customWidth="1"/>
    <col min="16129" max="16130" width="17.5703125" style="2" customWidth="1"/>
    <col min="16131" max="16131" width="4" style="2" customWidth="1"/>
    <col min="16132" max="16132" width="17.5703125" style="2" customWidth="1"/>
    <col min="16133" max="16133" width="18" style="2" customWidth="1"/>
    <col min="16134" max="16134" width="9.140625" style="2"/>
    <col min="16135" max="16135" width="14" style="2" customWidth="1"/>
    <col min="16136" max="16384" width="9.140625" style="2"/>
  </cols>
  <sheetData>
    <row r="1" spans="1:17" ht="30.75" thickBot="1" x14ac:dyDescent="0.25">
      <c r="A1" s="6" t="s">
        <v>434</v>
      </c>
      <c r="B1" s="79" t="s">
        <v>960</v>
      </c>
      <c r="C1" s="9" t="s">
        <v>0</v>
      </c>
      <c r="D1" s="9" t="s">
        <v>1</v>
      </c>
      <c r="E1" s="9" t="s">
        <v>2</v>
      </c>
      <c r="F1" s="82" t="s">
        <v>1019</v>
      </c>
      <c r="G1" s="83" t="s">
        <v>1052</v>
      </c>
      <c r="H1" s="83" t="s">
        <v>1053</v>
      </c>
      <c r="I1" s="83" t="s">
        <v>1065</v>
      </c>
      <c r="J1" s="83" t="s">
        <v>1067</v>
      </c>
      <c r="K1" s="83" t="s">
        <v>1073</v>
      </c>
      <c r="L1" s="83" t="s">
        <v>1074</v>
      </c>
      <c r="M1" s="1" t="s">
        <v>3</v>
      </c>
      <c r="N1" s="6" t="s">
        <v>424</v>
      </c>
    </row>
    <row r="2" spans="1:17" ht="15" x14ac:dyDescent="0.2">
      <c r="A2" s="6"/>
      <c r="B2" s="91"/>
      <c r="C2" s="92"/>
      <c r="D2" s="92"/>
      <c r="E2" s="92"/>
      <c r="F2" s="93"/>
      <c r="G2" s="94" t="s">
        <v>1064</v>
      </c>
      <c r="H2" s="94" t="s">
        <v>1039</v>
      </c>
      <c r="I2" s="94" t="s">
        <v>1066</v>
      </c>
      <c r="J2" s="94" t="s">
        <v>1068</v>
      </c>
      <c r="K2" s="94" t="s">
        <v>1075</v>
      </c>
      <c r="L2" s="94" t="s">
        <v>1076</v>
      </c>
      <c r="M2" s="1"/>
      <c r="N2" s="6"/>
    </row>
    <row r="3" spans="1:17" s="5" customFormat="1" x14ac:dyDescent="0.2">
      <c r="A3" s="5" t="s">
        <v>572</v>
      </c>
      <c r="B3" s="11" t="s">
        <v>965</v>
      </c>
      <c r="C3" s="8" t="s">
        <v>4</v>
      </c>
      <c r="D3" s="8" t="s">
        <v>5</v>
      </c>
      <c r="E3" s="8" t="s">
        <v>6</v>
      </c>
      <c r="F3" s="80">
        <v>42005</v>
      </c>
      <c r="G3" s="10">
        <v>394563</v>
      </c>
      <c r="H3" s="10">
        <v>0</v>
      </c>
      <c r="I3" s="10">
        <f>ROUND(G3/124*128.4,0)</f>
        <v>408564</v>
      </c>
      <c r="J3" s="10">
        <f>ROUND(H3/122.3*124.4,0)</f>
        <v>0</v>
      </c>
      <c r="K3" s="10">
        <f>ROUND(I3/128.4*131.8,-2)</f>
        <v>419400</v>
      </c>
      <c r="L3" s="10">
        <f>ROUND(J3/124.4*128.3,-2)</f>
        <v>0</v>
      </c>
      <c r="M3" s="5" t="s">
        <v>7</v>
      </c>
      <c r="N3" s="88" t="s">
        <v>425</v>
      </c>
    </row>
    <row r="4" spans="1:17" s="5" customFormat="1" x14ac:dyDescent="0.2">
      <c r="A4" s="5" t="s">
        <v>573</v>
      </c>
      <c r="B4" s="11" t="s">
        <v>972</v>
      </c>
      <c r="C4" s="8" t="s">
        <v>8</v>
      </c>
      <c r="D4" s="8" t="s">
        <v>9</v>
      </c>
      <c r="E4" s="8" t="s">
        <v>6</v>
      </c>
      <c r="F4" s="80">
        <v>42345</v>
      </c>
      <c r="G4" s="10">
        <v>16393390</v>
      </c>
      <c r="H4" s="10">
        <v>498477</v>
      </c>
      <c r="I4" s="10">
        <f>ROUND(G4/124*128.4,0)</f>
        <v>16975091</v>
      </c>
      <c r="J4" s="10">
        <f>ROUND(H4/122.3*124.4,0)</f>
        <v>507036</v>
      </c>
      <c r="K4" s="10">
        <f>ROUND(I4/128.4*131.8,-2)</f>
        <v>17424600</v>
      </c>
      <c r="L4" s="10">
        <f>ROUND(J4/124.4*128.3,-2)</f>
        <v>522900</v>
      </c>
      <c r="M4" s="5" t="s">
        <v>7</v>
      </c>
      <c r="N4" s="88" t="s">
        <v>426</v>
      </c>
    </row>
    <row r="5" spans="1:17" s="5" customFormat="1" x14ac:dyDescent="0.2">
      <c r="A5" s="5" t="s">
        <v>435</v>
      </c>
      <c r="B5" s="11" t="s">
        <v>961</v>
      </c>
      <c r="C5" s="8" t="s">
        <v>10</v>
      </c>
      <c r="D5" s="8" t="s">
        <v>11</v>
      </c>
      <c r="E5" s="8" t="s">
        <v>12</v>
      </c>
      <c r="F5" s="80">
        <v>42284</v>
      </c>
      <c r="G5" s="10">
        <v>3361362</v>
      </c>
      <c r="H5" s="10">
        <v>930793</v>
      </c>
      <c r="I5" s="10">
        <f>ROUND(G5/124*128.4,0)</f>
        <v>3480636</v>
      </c>
      <c r="J5" s="10">
        <f>ROUND(H5/122.3*124.4,0)</f>
        <v>946776</v>
      </c>
      <c r="K5" s="10">
        <f>ROUND(I5/128.4*131.8,-2)</f>
        <v>3572800</v>
      </c>
      <c r="L5" s="10">
        <f>ROUND(J5/124.4*128.3,-2)</f>
        <v>976500</v>
      </c>
      <c r="M5" s="5" t="s">
        <v>7</v>
      </c>
      <c r="N5" s="88" t="s">
        <v>427</v>
      </c>
    </row>
    <row r="6" spans="1:17" s="5" customFormat="1" x14ac:dyDescent="0.2">
      <c r="A6" s="3"/>
      <c r="B6" s="11" t="s">
        <v>961</v>
      </c>
      <c r="C6" s="8" t="s">
        <v>1055</v>
      </c>
      <c r="D6" s="8" t="s">
        <v>11</v>
      </c>
      <c r="E6" s="8" t="s">
        <v>12</v>
      </c>
      <c r="F6" s="90"/>
      <c r="G6" s="10">
        <v>450000</v>
      </c>
      <c r="H6" s="10"/>
      <c r="I6" s="10">
        <f>ROUND(G6/124*128.4,0)</f>
        <v>465968</v>
      </c>
      <c r="J6" s="10">
        <f>ROUND(H6/122.3*124.4,0)</f>
        <v>0</v>
      </c>
      <c r="K6" s="10">
        <f>ROUND(I6/128.4*131.8,-2)</f>
        <v>478300</v>
      </c>
      <c r="L6" s="10">
        <f>ROUND(J6/124.4*128.3,-2)</f>
        <v>0</v>
      </c>
      <c r="M6" s="5" t="s">
        <v>7</v>
      </c>
      <c r="N6" s="88" t="s">
        <v>426</v>
      </c>
      <c r="O6" s="3"/>
      <c r="P6" s="3"/>
      <c r="Q6" s="3"/>
    </row>
    <row r="7" spans="1:17" s="5" customFormat="1" x14ac:dyDescent="0.2">
      <c r="A7" s="5" t="s">
        <v>436</v>
      </c>
      <c r="B7" s="11" t="s">
        <v>961</v>
      </c>
      <c r="C7" s="8" t="s">
        <v>13</v>
      </c>
      <c r="D7" s="8" t="s">
        <v>14</v>
      </c>
      <c r="E7" s="8" t="s">
        <v>6</v>
      </c>
      <c r="F7" s="80">
        <v>42005</v>
      </c>
      <c r="G7" s="10">
        <v>805556</v>
      </c>
      <c r="H7" s="10">
        <v>68954</v>
      </c>
      <c r="I7" s="10">
        <f>ROUND(G7/124*128.4,0)</f>
        <v>834140</v>
      </c>
      <c r="J7" s="10">
        <f>ROUND(H7/122.3*124.4,0)</f>
        <v>70138</v>
      </c>
      <c r="K7" s="10">
        <f>ROUND(I7/128.4*131.8,-2)</f>
        <v>856200</v>
      </c>
      <c r="L7" s="10">
        <f>ROUND(J7/124.4*128.3,-2)</f>
        <v>72300</v>
      </c>
      <c r="M7" s="5" t="s">
        <v>7</v>
      </c>
      <c r="N7" s="88" t="s">
        <v>427</v>
      </c>
    </row>
    <row r="8" spans="1:17" s="5" customFormat="1" x14ac:dyDescent="0.2">
      <c r="A8" s="5" t="s">
        <v>437</v>
      </c>
      <c r="B8" s="11" t="s">
        <v>961</v>
      </c>
      <c r="C8" s="8" t="s">
        <v>16</v>
      </c>
      <c r="D8" s="8" t="s">
        <v>17</v>
      </c>
      <c r="E8" s="8" t="s">
        <v>6</v>
      </c>
      <c r="F8" s="8"/>
      <c r="G8" s="10">
        <v>2750414</v>
      </c>
      <c r="H8" s="10">
        <v>847109</v>
      </c>
      <c r="I8" s="10">
        <f>ROUND(G8/124*128.4,0)</f>
        <v>2848009</v>
      </c>
      <c r="J8" s="10">
        <f>ROUND(H8/122.3*124.4,0)</f>
        <v>861655</v>
      </c>
      <c r="K8" s="10">
        <f>ROUND(I8/128.4*131.8,-2)</f>
        <v>2923400</v>
      </c>
      <c r="L8" s="10">
        <f>ROUND(J8/124.4*128.3,-2)</f>
        <v>888700</v>
      </c>
      <c r="M8" s="5" t="s">
        <v>674</v>
      </c>
      <c r="N8" s="88" t="s">
        <v>427</v>
      </c>
    </row>
    <row r="9" spans="1:17" s="5" customFormat="1" x14ac:dyDescent="0.2">
      <c r="A9" s="5" t="s">
        <v>438</v>
      </c>
      <c r="B9" s="11" t="s">
        <v>961</v>
      </c>
      <c r="C9" s="8" t="s">
        <v>18</v>
      </c>
      <c r="D9" s="8" t="s">
        <v>19</v>
      </c>
      <c r="E9" s="8" t="s">
        <v>6</v>
      </c>
      <c r="F9" s="80">
        <v>42347</v>
      </c>
      <c r="G9" s="10">
        <v>4101010</v>
      </c>
      <c r="H9" s="10">
        <v>368439</v>
      </c>
      <c r="I9" s="10">
        <f>ROUND(G9/124*128.4,0)</f>
        <v>4246530</v>
      </c>
      <c r="J9" s="10">
        <f>ROUND(H9/122.3*124.4,0)</f>
        <v>374765</v>
      </c>
      <c r="K9" s="10">
        <f>ROUND(I9/128.4*131.8,-2)</f>
        <v>4359000</v>
      </c>
      <c r="L9" s="10">
        <f>ROUND(J9/124.4*128.3,-2)</f>
        <v>386500</v>
      </c>
      <c r="M9" s="5" t="s">
        <v>7</v>
      </c>
      <c r="N9" s="88" t="s">
        <v>427</v>
      </c>
    </row>
    <row r="10" spans="1:17" s="5" customFormat="1" x14ac:dyDescent="0.2">
      <c r="A10" s="5" t="s">
        <v>439</v>
      </c>
      <c r="B10" s="11" t="s">
        <v>961</v>
      </c>
      <c r="C10" s="8" t="s">
        <v>20</v>
      </c>
      <c r="D10" s="8" t="s">
        <v>21</v>
      </c>
      <c r="E10" s="8" t="s">
        <v>6</v>
      </c>
      <c r="F10" s="80">
        <v>42261</v>
      </c>
      <c r="G10" s="10">
        <v>4547728</v>
      </c>
      <c r="H10" s="10">
        <v>678704</v>
      </c>
      <c r="I10" s="10">
        <f>ROUND(G10/124*128.4,0)</f>
        <v>4709099</v>
      </c>
      <c r="J10" s="10">
        <f>ROUND(H10/122.3*124.4,0)</f>
        <v>690358</v>
      </c>
      <c r="K10" s="10">
        <f>ROUND(I10/128.4*131.8,-2)</f>
        <v>4833800</v>
      </c>
      <c r="L10" s="10">
        <f>ROUND(J10/124.4*128.3,-2)</f>
        <v>712000</v>
      </c>
      <c r="M10" s="5" t="s">
        <v>7</v>
      </c>
      <c r="N10" s="88" t="s">
        <v>427</v>
      </c>
    </row>
    <row r="11" spans="1:17" s="5" customFormat="1" x14ac:dyDescent="0.2">
      <c r="A11" s="5" t="s">
        <v>440</v>
      </c>
      <c r="B11" s="11" t="s">
        <v>961</v>
      </c>
      <c r="C11" s="8" t="s">
        <v>22</v>
      </c>
      <c r="D11" s="8" t="s">
        <v>23</v>
      </c>
      <c r="E11" s="8" t="s">
        <v>6</v>
      </c>
      <c r="F11" s="80">
        <v>42345</v>
      </c>
      <c r="G11" s="10">
        <v>1008298</v>
      </c>
      <c r="H11" s="10">
        <v>94358</v>
      </c>
      <c r="I11" s="10">
        <f>ROUND(G11/124*128.4,0)</f>
        <v>1044076</v>
      </c>
      <c r="J11" s="10">
        <f>ROUND(H11/122.3*124.4,0)</f>
        <v>95978</v>
      </c>
      <c r="K11" s="10">
        <f>ROUND(I11/128.4*131.8,-2)</f>
        <v>1071700</v>
      </c>
      <c r="L11" s="10">
        <f>ROUND(J11/124.4*128.3,-2)</f>
        <v>99000</v>
      </c>
      <c r="M11" s="5" t="s">
        <v>7</v>
      </c>
      <c r="N11" s="88" t="s">
        <v>427</v>
      </c>
    </row>
    <row r="12" spans="1:17" s="5" customFormat="1" x14ac:dyDescent="0.2">
      <c r="A12" s="104"/>
      <c r="B12" s="89" t="s">
        <v>1162</v>
      </c>
      <c r="C12" s="90" t="s">
        <v>1163</v>
      </c>
      <c r="D12" s="90" t="s">
        <v>1164</v>
      </c>
      <c r="E12" s="90" t="s">
        <v>6</v>
      </c>
      <c r="F12" s="90"/>
      <c r="G12" s="10"/>
      <c r="H12" s="10"/>
      <c r="I12" s="10"/>
      <c r="J12" s="10"/>
      <c r="K12" s="10">
        <v>5000000</v>
      </c>
      <c r="L12" s="10">
        <v>200000</v>
      </c>
      <c r="M12" s="104" t="s">
        <v>7</v>
      </c>
      <c r="N12" s="107" t="s">
        <v>426</v>
      </c>
      <c r="O12" s="104"/>
      <c r="P12" s="85" t="s">
        <v>1161</v>
      </c>
      <c r="Q12" s="104"/>
    </row>
    <row r="13" spans="1:17" s="5" customFormat="1" x14ac:dyDescent="0.2">
      <c r="A13" s="5" t="s">
        <v>441</v>
      </c>
      <c r="B13" s="11" t="s">
        <v>961</v>
      </c>
      <c r="C13" s="8" t="s">
        <v>24</v>
      </c>
      <c r="D13" s="8" t="s">
        <v>25</v>
      </c>
      <c r="E13" s="8" t="s">
        <v>6</v>
      </c>
      <c r="F13" s="80">
        <v>42270</v>
      </c>
      <c r="G13" s="10">
        <v>2380050</v>
      </c>
      <c r="H13" s="10">
        <v>672239</v>
      </c>
      <c r="I13" s="10">
        <f>ROUND(G13/124*128.4,0)</f>
        <v>2464503</v>
      </c>
      <c r="J13" s="10">
        <f>ROUND(H13/122.3*124.4,0)</f>
        <v>683782</v>
      </c>
      <c r="K13" s="10">
        <f>ROUND(I13/128.4*131.8,-2)</f>
        <v>2529800</v>
      </c>
      <c r="L13" s="10">
        <f>ROUND(J13/124.4*128.3,-2)</f>
        <v>705200</v>
      </c>
      <c r="M13" s="5" t="s">
        <v>7</v>
      </c>
      <c r="N13" s="88" t="s">
        <v>427</v>
      </c>
    </row>
    <row r="14" spans="1:17" s="5" customFormat="1" x14ac:dyDescent="0.2">
      <c r="A14" s="5" t="s">
        <v>442</v>
      </c>
      <c r="B14" s="11" t="s">
        <v>961</v>
      </c>
      <c r="C14" s="8" t="s">
        <v>26</v>
      </c>
      <c r="D14" s="8" t="s">
        <v>27</v>
      </c>
      <c r="E14" s="8" t="s">
        <v>6</v>
      </c>
      <c r="F14" s="80"/>
      <c r="G14" s="10">
        <v>756226</v>
      </c>
      <c r="H14" s="10">
        <v>50808</v>
      </c>
      <c r="I14" s="10">
        <f>ROUND(G14/124*128.4,0)</f>
        <v>783060</v>
      </c>
      <c r="J14" s="10">
        <f>ROUND(H14/122.3*124.4,0)</f>
        <v>51680</v>
      </c>
      <c r="K14" s="10">
        <f>ROUND(I14/128.4*131.8,-2)</f>
        <v>803800</v>
      </c>
      <c r="L14" s="10">
        <f>ROUND(J14/124.4*128.3,-2)</f>
        <v>53300</v>
      </c>
      <c r="M14" s="5" t="s">
        <v>7</v>
      </c>
      <c r="N14" s="88" t="s">
        <v>427</v>
      </c>
    </row>
    <row r="15" spans="1:17" s="5" customFormat="1" x14ac:dyDescent="0.2">
      <c r="A15" s="5" t="s">
        <v>574</v>
      </c>
      <c r="B15" s="11" t="s">
        <v>970</v>
      </c>
      <c r="C15" s="8" t="s">
        <v>28</v>
      </c>
      <c r="D15" s="8" t="s">
        <v>29</v>
      </c>
      <c r="E15" s="8" t="s">
        <v>6</v>
      </c>
      <c r="F15" s="80">
        <v>42247</v>
      </c>
      <c r="G15" s="10">
        <v>8421600</v>
      </c>
      <c r="H15" s="10">
        <v>0</v>
      </c>
      <c r="I15" s="10">
        <f>ROUND(G15/124*128.4,0)</f>
        <v>8720431</v>
      </c>
      <c r="J15" s="10">
        <f>ROUND(H15/122.3*124.4,0)</f>
        <v>0</v>
      </c>
      <c r="K15" s="10">
        <f>ROUND(I15/128.4*131.8,-2)</f>
        <v>8951300</v>
      </c>
      <c r="L15" s="10">
        <f>ROUND(J15/124.4*128.3,-2)</f>
        <v>0</v>
      </c>
      <c r="M15" s="5" t="s">
        <v>7</v>
      </c>
      <c r="N15" s="88" t="s">
        <v>426</v>
      </c>
    </row>
    <row r="16" spans="1:17" s="5" customFormat="1" x14ac:dyDescent="0.2">
      <c r="A16" s="5" t="s">
        <v>443</v>
      </c>
      <c r="B16" s="11" t="s">
        <v>962</v>
      </c>
      <c r="C16" s="8" t="s">
        <v>30</v>
      </c>
      <c r="D16" s="8" t="s">
        <v>31</v>
      </c>
      <c r="E16" s="8" t="s">
        <v>6</v>
      </c>
      <c r="F16" s="80">
        <v>42247</v>
      </c>
      <c r="G16" s="10">
        <v>1902116</v>
      </c>
      <c r="H16" s="10">
        <v>159771</v>
      </c>
      <c r="I16" s="10">
        <f>ROUND(G16/124*128.4,0)</f>
        <v>1969610</v>
      </c>
      <c r="J16" s="10">
        <f>ROUND(H16/122.3*124.4,0)</f>
        <v>162514</v>
      </c>
      <c r="K16" s="10">
        <f>ROUND(I16/128.4*131.8,-2)</f>
        <v>2021800</v>
      </c>
      <c r="L16" s="10">
        <f>ROUND(J16/124.4*128.3,-2)</f>
        <v>167600</v>
      </c>
      <c r="M16" s="5" t="s">
        <v>684</v>
      </c>
      <c r="N16" s="88" t="s">
        <v>426</v>
      </c>
    </row>
    <row r="17" spans="1:17" s="5" customFormat="1" x14ac:dyDescent="0.2">
      <c r="A17" s="5" t="s">
        <v>575</v>
      </c>
      <c r="B17" s="11" t="s">
        <v>973</v>
      </c>
      <c r="C17" s="8" t="s">
        <v>32</v>
      </c>
      <c r="D17" s="8" t="s">
        <v>33</v>
      </c>
      <c r="E17" s="8" t="s">
        <v>6</v>
      </c>
      <c r="F17" s="80">
        <v>42352</v>
      </c>
      <c r="G17" s="10">
        <v>1383300</v>
      </c>
      <c r="H17" s="10">
        <v>0</v>
      </c>
      <c r="I17" s="10">
        <f>ROUND(G17/124*128.4,0)</f>
        <v>1432385</v>
      </c>
      <c r="J17" s="10">
        <f>ROUND(H17/122.3*124.4,0)</f>
        <v>0</v>
      </c>
      <c r="K17" s="10">
        <f>ROUND(I17/128.4*131.8,-2)</f>
        <v>1470300</v>
      </c>
      <c r="L17" s="10">
        <f>ROUND(J17/124.4*128.3,-2)</f>
        <v>0</v>
      </c>
      <c r="M17" s="5" t="s">
        <v>7</v>
      </c>
      <c r="N17" s="88" t="s">
        <v>426</v>
      </c>
    </row>
    <row r="18" spans="1:17" s="4" customFormat="1" x14ac:dyDescent="0.2">
      <c r="A18" s="5" t="s">
        <v>444</v>
      </c>
      <c r="B18" s="11" t="s">
        <v>962</v>
      </c>
      <c r="C18" s="8" t="s">
        <v>34</v>
      </c>
      <c r="D18" s="8" t="s">
        <v>35</v>
      </c>
      <c r="E18" s="8" t="s">
        <v>12</v>
      </c>
      <c r="F18" s="80">
        <v>42178</v>
      </c>
      <c r="G18" s="10">
        <v>905951</v>
      </c>
      <c r="H18" s="10">
        <v>89120</v>
      </c>
      <c r="I18" s="10">
        <f>ROUND(G18/124*128.4,0)</f>
        <v>938098</v>
      </c>
      <c r="J18" s="10">
        <f>ROUND(H18/122.3*124.4,0)</f>
        <v>90650</v>
      </c>
      <c r="K18" s="10">
        <f>ROUND(I18/128.4*131.8,-2)</f>
        <v>962900</v>
      </c>
      <c r="L18" s="10">
        <f>ROUND(J18/124.4*128.3,-2)</f>
        <v>93500</v>
      </c>
      <c r="M18" s="5" t="s">
        <v>7</v>
      </c>
      <c r="N18" s="88" t="s">
        <v>426</v>
      </c>
      <c r="O18" s="5"/>
      <c r="P18" s="5"/>
      <c r="Q18" s="5"/>
    </row>
    <row r="19" spans="1:17" s="5" customFormat="1" x14ac:dyDescent="0.2">
      <c r="A19" s="4" t="s">
        <v>576</v>
      </c>
      <c r="B19" s="11" t="s">
        <v>1056</v>
      </c>
      <c r="C19" s="78" t="s">
        <v>36</v>
      </c>
      <c r="D19" s="8" t="s">
        <v>37</v>
      </c>
      <c r="E19" s="8" t="s">
        <v>12</v>
      </c>
      <c r="F19" s="80">
        <v>42178</v>
      </c>
      <c r="G19" s="84">
        <v>3492231</v>
      </c>
      <c r="H19" s="10">
        <v>0</v>
      </c>
      <c r="I19" s="10">
        <f>ROUND(G19/124*128.4,0)</f>
        <v>3616149</v>
      </c>
      <c r="J19" s="10">
        <f>ROUND(H19/122.3*124.4,0)</f>
        <v>0</v>
      </c>
      <c r="K19" s="10">
        <f>ROUND(I19/128.4*131.8,-2)</f>
        <v>3711900</v>
      </c>
      <c r="L19" s="10">
        <v>168247</v>
      </c>
      <c r="M19" s="4" t="s">
        <v>7</v>
      </c>
      <c r="N19" s="74" t="s">
        <v>426</v>
      </c>
      <c r="O19" s="4"/>
      <c r="P19" s="85" t="s">
        <v>1147</v>
      </c>
      <c r="Q19" s="4"/>
    </row>
    <row r="20" spans="1:17" s="104" customFormat="1" x14ac:dyDescent="0.2">
      <c r="A20" s="95" t="s">
        <v>474</v>
      </c>
      <c r="B20" s="97"/>
      <c r="C20" s="73" t="s">
        <v>1035</v>
      </c>
      <c r="D20" s="73" t="s">
        <v>116</v>
      </c>
      <c r="E20" s="73" t="s">
        <v>6</v>
      </c>
      <c r="F20" s="80"/>
      <c r="G20" s="10">
        <v>2157023</v>
      </c>
      <c r="H20" s="10">
        <v>396566</v>
      </c>
      <c r="I20" s="10">
        <f>ROUND(G20/124*128.4,0)</f>
        <v>2233563</v>
      </c>
      <c r="J20" s="10">
        <f>ROUND(H20/122.3*124.4,0)</f>
        <v>403375</v>
      </c>
      <c r="K20" s="10">
        <f>ROUND(I20/128.4*131.8,-2)</f>
        <v>2292700</v>
      </c>
      <c r="L20" s="10">
        <f>ROUND(J20/124.4*128.3,-2)</f>
        <v>416000</v>
      </c>
      <c r="M20" s="5"/>
      <c r="N20" s="88"/>
      <c r="O20" s="5"/>
      <c r="P20" s="5"/>
      <c r="Q20" s="5"/>
    </row>
    <row r="21" spans="1:17" s="5" customFormat="1" x14ac:dyDescent="0.2">
      <c r="A21" s="104"/>
      <c r="B21" s="89" t="s">
        <v>1085</v>
      </c>
      <c r="C21" s="90" t="s">
        <v>1083</v>
      </c>
      <c r="D21" s="90" t="s">
        <v>1084</v>
      </c>
      <c r="E21" s="90" t="s">
        <v>6</v>
      </c>
      <c r="F21" s="90"/>
      <c r="G21" s="10"/>
      <c r="H21" s="10"/>
      <c r="I21" s="10"/>
      <c r="J21" s="10"/>
      <c r="K21" s="10">
        <v>1500000</v>
      </c>
      <c r="L21" s="10">
        <v>0</v>
      </c>
      <c r="M21" s="3"/>
      <c r="N21" s="3" t="s">
        <v>426</v>
      </c>
      <c r="O21" s="104"/>
      <c r="P21" s="104" t="s">
        <v>1079</v>
      </c>
      <c r="Q21" s="104"/>
    </row>
    <row r="22" spans="1:17" s="5" customFormat="1" x14ac:dyDescent="0.2">
      <c r="A22" s="5" t="s">
        <v>445</v>
      </c>
      <c r="B22" s="11" t="s">
        <v>961</v>
      </c>
      <c r="C22" s="8" t="s">
        <v>38</v>
      </c>
      <c r="D22" s="8" t="s">
        <v>39</v>
      </c>
      <c r="E22" s="8" t="s">
        <v>6</v>
      </c>
      <c r="F22" s="80">
        <v>42268</v>
      </c>
      <c r="G22" s="10">
        <v>10545454</v>
      </c>
      <c r="H22" s="10">
        <v>1648279</v>
      </c>
      <c r="I22" s="10">
        <f>ROUND(G22/124*128.4,0)</f>
        <v>10919648</v>
      </c>
      <c r="J22" s="10">
        <f>ROUND(H22/122.3*124.4,0)</f>
        <v>1676581</v>
      </c>
      <c r="K22" s="10">
        <f>ROUND(I22/128.4*131.8,-2)</f>
        <v>11208800</v>
      </c>
      <c r="L22" s="10">
        <f>ROUND(J22/124.4*128.3,-2)</f>
        <v>1729100</v>
      </c>
      <c r="M22" s="5" t="s">
        <v>7</v>
      </c>
      <c r="N22" s="88" t="s">
        <v>427</v>
      </c>
    </row>
    <row r="23" spans="1:17" s="5" customFormat="1" x14ac:dyDescent="0.2">
      <c r="A23" s="104"/>
      <c r="B23" s="89" t="s">
        <v>1113</v>
      </c>
      <c r="C23" s="90" t="s">
        <v>1111</v>
      </c>
      <c r="D23" s="90" t="s">
        <v>1114</v>
      </c>
      <c r="E23" s="90" t="s">
        <v>6</v>
      </c>
      <c r="F23" s="90"/>
      <c r="G23" s="10"/>
      <c r="H23" s="10"/>
      <c r="I23" s="10"/>
      <c r="J23" s="10"/>
      <c r="K23" s="10">
        <v>1800000</v>
      </c>
      <c r="L23" s="10">
        <v>300000</v>
      </c>
      <c r="M23" s="104" t="s">
        <v>1118</v>
      </c>
      <c r="N23" s="104"/>
      <c r="O23" s="104"/>
      <c r="P23" s="104"/>
      <c r="Q23" s="104"/>
    </row>
    <row r="24" spans="1:17" s="104" customFormat="1" x14ac:dyDescent="0.2">
      <c r="A24" s="5" t="s">
        <v>446</v>
      </c>
      <c r="B24" s="11" t="s">
        <v>961</v>
      </c>
      <c r="C24" s="8" t="s">
        <v>40</v>
      </c>
      <c r="D24" s="8" t="s">
        <v>41</v>
      </c>
      <c r="E24" s="8" t="s">
        <v>6</v>
      </c>
      <c r="F24" s="80">
        <v>42172</v>
      </c>
      <c r="G24" s="10">
        <v>23248840</v>
      </c>
      <c r="H24" s="10">
        <v>4050175</v>
      </c>
      <c r="I24" s="10">
        <f>ROUND(G24/124*128.4,0)</f>
        <v>24073799</v>
      </c>
      <c r="J24" s="10">
        <f>ROUND(H24/122.3*124.4,0)</f>
        <v>4119720</v>
      </c>
      <c r="K24" s="10">
        <f>ROUND(I24/128.4*131.8,-2)</f>
        <v>24711300</v>
      </c>
      <c r="L24" s="10">
        <f>ROUND(J24/124.4*128.3,-2)</f>
        <v>4248900</v>
      </c>
      <c r="M24" s="5" t="s">
        <v>7</v>
      </c>
      <c r="N24" s="88" t="s">
        <v>427</v>
      </c>
      <c r="O24" s="5"/>
      <c r="P24" s="5"/>
      <c r="Q24" s="5"/>
    </row>
    <row r="25" spans="1:17" s="5" customFormat="1" x14ac:dyDescent="0.2">
      <c r="A25" s="5" t="s">
        <v>447</v>
      </c>
      <c r="B25" s="11" t="s">
        <v>961</v>
      </c>
      <c r="C25" s="8" t="s">
        <v>42</v>
      </c>
      <c r="D25" s="8" t="s">
        <v>41</v>
      </c>
      <c r="E25" s="8" t="s">
        <v>6</v>
      </c>
      <c r="F25" s="80">
        <v>42172</v>
      </c>
      <c r="G25" s="10">
        <v>7089604</v>
      </c>
      <c r="H25" s="10">
        <v>1968474</v>
      </c>
      <c r="I25" s="10">
        <f>ROUND(G25/124*128.4,0)</f>
        <v>7341171</v>
      </c>
      <c r="J25" s="10">
        <f>ROUND(H25/122.3*124.4,0)</f>
        <v>2002274</v>
      </c>
      <c r="K25" s="10">
        <f>ROUND(I25/128.4*131.8,-2)</f>
        <v>7535600</v>
      </c>
      <c r="L25" s="10">
        <f>ROUND(J25/124.4*128.3,-2)</f>
        <v>2065000</v>
      </c>
      <c r="M25" s="5" t="s">
        <v>7</v>
      </c>
      <c r="N25" s="88" t="s">
        <v>427</v>
      </c>
    </row>
    <row r="26" spans="1:17" s="5" customFormat="1" x14ac:dyDescent="0.2">
      <c r="A26" s="104"/>
      <c r="B26" s="89" t="s">
        <v>1080</v>
      </c>
      <c r="C26" s="90" t="s">
        <v>1081</v>
      </c>
      <c r="D26" s="90" t="s">
        <v>1082</v>
      </c>
      <c r="E26" s="90" t="s">
        <v>6</v>
      </c>
      <c r="F26" s="90"/>
      <c r="G26" s="10"/>
      <c r="H26" s="10"/>
      <c r="I26" s="10"/>
      <c r="J26" s="10"/>
      <c r="K26" s="10">
        <v>1500000</v>
      </c>
      <c r="L26" s="10">
        <v>0</v>
      </c>
      <c r="M26" s="3"/>
      <c r="N26" s="3" t="s">
        <v>426</v>
      </c>
      <c r="O26" s="104"/>
      <c r="P26" s="104" t="s">
        <v>1079</v>
      </c>
      <c r="Q26" s="104"/>
    </row>
    <row r="27" spans="1:17" s="5" customFormat="1" x14ac:dyDescent="0.2">
      <c r="A27" s="5" t="s">
        <v>577</v>
      </c>
      <c r="B27" s="11" t="s">
        <v>965</v>
      </c>
      <c r="C27" s="8" t="s">
        <v>43</v>
      </c>
      <c r="D27" s="8" t="s">
        <v>44</v>
      </c>
      <c r="E27" s="8" t="s">
        <v>6</v>
      </c>
      <c r="F27" s="80">
        <v>42005</v>
      </c>
      <c r="G27" s="10">
        <v>898426</v>
      </c>
      <c r="H27" s="10">
        <v>0</v>
      </c>
      <c r="I27" s="10">
        <f>ROUND(G27/124*128.4,0)</f>
        <v>930306</v>
      </c>
      <c r="J27" s="10">
        <f>ROUND(H27/122.3*124.4,0)</f>
        <v>0</v>
      </c>
      <c r="K27" s="10">
        <f>ROUND(I27/128.4*131.8,-2)</f>
        <v>954900</v>
      </c>
      <c r="L27" s="10">
        <f>ROUND(J27/124.4*128.3,-2)</f>
        <v>0</v>
      </c>
      <c r="M27" s="5" t="s">
        <v>7</v>
      </c>
      <c r="N27" s="88" t="s">
        <v>425</v>
      </c>
    </row>
    <row r="28" spans="1:17" s="5" customFormat="1" x14ac:dyDescent="0.2">
      <c r="A28" s="5" t="s">
        <v>578</v>
      </c>
      <c r="B28" s="11" t="s">
        <v>974</v>
      </c>
      <c r="C28" s="8" t="s">
        <v>45</v>
      </c>
      <c r="D28" s="8" t="s">
        <v>44</v>
      </c>
      <c r="E28" s="8" t="s">
        <v>6</v>
      </c>
      <c r="F28" s="80">
        <v>42005</v>
      </c>
      <c r="G28" s="10">
        <v>519847</v>
      </c>
      <c r="H28" s="10">
        <v>0</v>
      </c>
      <c r="I28" s="10">
        <f>ROUND(G28/124*128.4,0)</f>
        <v>538293</v>
      </c>
      <c r="J28" s="10">
        <f>ROUND(H28/122.3*124.4,0)</f>
        <v>0</v>
      </c>
      <c r="K28" s="10">
        <f>ROUND(I28/128.4*131.8,-2)</f>
        <v>552500</v>
      </c>
      <c r="L28" s="10">
        <f>ROUND(J28/124.4*128.3,-2)</f>
        <v>0</v>
      </c>
      <c r="M28" s="5" t="s">
        <v>7</v>
      </c>
      <c r="N28" s="88" t="s">
        <v>425</v>
      </c>
    </row>
    <row r="29" spans="1:17" s="5" customFormat="1" x14ac:dyDescent="0.2">
      <c r="A29" s="87" t="s">
        <v>1010</v>
      </c>
      <c r="B29" s="11" t="s">
        <v>975</v>
      </c>
      <c r="C29" s="8" t="s">
        <v>950</v>
      </c>
      <c r="D29" s="8" t="s">
        <v>420</v>
      </c>
      <c r="E29" s="8" t="s">
        <v>6</v>
      </c>
      <c r="F29" s="8"/>
      <c r="G29" s="10">
        <v>38503115</v>
      </c>
      <c r="H29" s="10">
        <v>982818</v>
      </c>
      <c r="I29" s="10">
        <f>ROUND(G29/124*128.4,0)</f>
        <v>39869355</v>
      </c>
      <c r="J29" s="10">
        <f>ROUND(H29/122.3*124.4,0)</f>
        <v>999694</v>
      </c>
      <c r="K29" s="10">
        <f>ROUND(I29/128.4*131.8,-2)</f>
        <v>40925100</v>
      </c>
      <c r="L29" s="10">
        <f>ROUND(J29/124.4*128.3,-2)</f>
        <v>1031000</v>
      </c>
      <c r="N29" s="88"/>
    </row>
    <row r="30" spans="1:17" s="5" customFormat="1" x14ac:dyDescent="0.2">
      <c r="A30" s="87"/>
      <c r="B30" s="11" t="s">
        <v>976</v>
      </c>
      <c r="C30" s="8" t="s">
        <v>689</v>
      </c>
      <c r="D30" s="8" t="s">
        <v>690</v>
      </c>
      <c r="E30" s="8" t="s">
        <v>6</v>
      </c>
      <c r="F30" s="8"/>
      <c r="G30" s="10">
        <v>0</v>
      </c>
      <c r="H30" s="10">
        <v>43616</v>
      </c>
      <c r="I30" s="10">
        <f>ROUND(G30/124*128.4,0)</f>
        <v>0</v>
      </c>
      <c r="J30" s="10">
        <f>ROUND(H30/122.3*124.4,0)</f>
        <v>44365</v>
      </c>
      <c r="K30" s="10">
        <f>ROUND(I30/128.4*131.8,-2)</f>
        <v>0</v>
      </c>
      <c r="L30" s="10">
        <f>ROUND(J30/124.4*128.3,-2)</f>
        <v>45800</v>
      </c>
      <c r="M30" s="5" t="s">
        <v>691</v>
      </c>
      <c r="N30" s="88" t="s">
        <v>433</v>
      </c>
    </row>
    <row r="31" spans="1:17" s="5" customFormat="1" x14ac:dyDescent="0.2">
      <c r="A31" s="104"/>
      <c r="B31" s="106" t="s">
        <v>1135</v>
      </c>
      <c r="C31" s="106" t="s">
        <v>1136</v>
      </c>
      <c r="D31" s="106" t="s">
        <v>206</v>
      </c>
      <c r="E31" s="106" t="s">
        <v>6</v>
      </c>
      <c r="F31" s="90"/>
      <c r="G31" s="10"/>
      <c r="H31" s="10"/>
      <c r="I31" s="10"/>
      <c r="J31" s="10"/>
      <c r="K31" s="10">
        <v>3000000</v>
      </c>
      <c r="L31" s="10"/>
      <c r="M31" s="104"/>
      <c r="N31" s="104"/>
      <c r="O31" s="104"/>
      <c r="P31" s="104"/>
      <c r="Q31" s="104"/>
    </row>
    <row r="32" spans="1:17" s="5" customFormat="1" x14ac:dyDescent="0.2">
      <c r="A32" s="87"/>
      <c r="B32" s="11" t="s">
        <v>1103</v>
      </c>
      <c r="C32" s="8" t="s">
        <v>1101</v>
      </c>
      <c r="D32" s="8" t="s">
        <v>1102</v>
      </c>
      <c r="E32" s="8" t="s">
        <v>6</v>
      </c>
      <c r="F32" s="8"/>
      <c r="G32" s="10"/>
      <c r="H32" s="10"/>
      <c r="I32" s="10"/>
      <c r="J32" s="10"/>
      <c r="K32" s="10">
        <v>19500000</v>
      </c>
      <c r="L32" s="10"/>
      <c r="M32" s="5" t="s">
        <v>7</v>
      </c>
      <c r="N32" s="88" t="s">
        <v>426</v>
      </c>
      <c r="P32" s="85" t="s">
        <v>1105</v>
      </c>
    </row>
    <row r="33" spans="1:17" s="5" customFormat="1" x14ac:dyDescent="0.2">
      <c r="A33" s="87" t="s">
        <v>670</v>
      </c>
      <c r="B33" s="11" t="s">
        <v>976</v>
      </c>
      <c r="C33" s="8" t="s">
        <v>951</v>
      </c>
      <c r="D33" s="8" t="s">
        <v>420</v>
      </c>
      <c r="E33" s="8" t="s">
        <v>6</v>
      </c>
      <c r="F33" s="8"/>
      <c r="G33" s="10">
        <v>0</v>
      </c>
      <c r="H33" s="10">
        <v>2018022</v>
      </c>
      <c r="I33" s="10">
        <f>ROUND(G33/124*128.4,0)</f>
        <v>0</v>
      </c>
      <c r="J33" s="10">
        <f>ROUND(H33/122.3*124.4,0)</f>
        <v>2052673</v>
      </c>
      <c r="K33" s="10">
        <f>ROUND(I33/128.4*131.8,-2)</f>
        <v>0</v>
      </c>
      <c r="L33" s="10">
        <f>ROUND(J33/124.4*128.3,-2)+25462</f>
        <v>2142462</v>
      </c>
      <c r="M33" s="85" t="s">
        <v>1115</v>
      </c>
      <c r="N33" s="88" t="s">
        <v>433</v>
      </c>
    </row>
    <row r="34" spans="1:17" s="5" customFormat="1" x14ac:dyDescent="0.2">
      <c r="A34" s="104"/>
      <c r="B34" s="106" t="s">
        <v>1137</v>
      </c>
      <c r="C34" s="106" t="s">
        <v>1138</v>
      </c>
      <c r="D34" s="106" t="s">
        <v>690</v>
      </c>
      <c r="E34" s="106" t="s">
        <v>6</v>
      </c>
      <c r="F34" s="90"/>
      <c r="G34" s="10"/>
      <c r="H34" s="10"/>
      <c r="I34" s="10"/>
      <c r="J34" s="10"/>
      <c r="K34" s="10">
        <v>300000</v>
      </c>
      <c r="L34" s="10"/>
      <c r="M34" s="104"/>
      <c r="N34" s="104"/>
      <c r="O34" s="104"/>
      <c r="P34" s="104"/>
      <c r="Q34" s="104"/>
    </row>
    <row r="35" spans="1:17" s="5" customFormat="1" x14ac:dyDescent="0.2">
      <c r="A35" s="104"/>
      <c r="B35" s="106" t="s">
        <v>1139</v>
      </c>
      <c r="C35" s="106" t="s">
        <v>1140</v>
      </c>
      <c r="D35" s="106" t="s">
        <v>245</v>
      </c>
      <c r="E35" s="106" t="s">
        <v>6</v>
      </c>
      <c r="F35" s="90"/>
      <c r="G35" s="10"/>
      <c r="H35" s="10"/>
      <c r="I35" s="10"/>
      <c r="J35" s="10"/>
      <c r="K35" s="10">
        <v>8000000</v>
      </c>
      <c r="L35" s="10"/>
      <c r="M35" s="104"/>
      <c r="N35" s="104"/>
      <c r="O35" s="104"/>
      <c r="P35" s="104"/>
      <c r="Q35" s="104"/>
    </row>
    <row r="36" spans="1:17" s="5" customFormat="1" x14ac:dyDescent="0.2">
      <c r="A36" s="104"/>
      <c r="B36" s="106" t="s">
        <v>1133</v>
      </c>
      <c r="C36" s="106" t="s">
        <v>1134</v>
      </c>
      <c r="D36" s="106" t="s">
        <v>15</v>
      </c>
      <c r="E36" s="106" t="s">
        <v>6</v>
      </c>
      <c r="F36" s="90"/>
      <c r="G36" s="10"/>
      <c r="H36" s="10"/>
      <c r="I36" s="10"/>
      <c r="J36" s="10"/>
      <c r="K36" s="10">
        <v>1000000</v>
      </c>
      <c r="L36" s="10"/>
      <c r="M36" s="104"/>
      <c r="N36" s="104"/>
      <c r="O36" s="104"/>
      <c r="P36" s="104"/>
      <c r="Q36" s="104"/>
    </row>
    <row r="37" spans="1:17" s="5" customFormat="1" x14ac:dyDescent="0.2">
      <c r="A37" s="5" t="s">
        <v>579</v>
      </c>
      <c r="B37" s="11" t="s">
        <v>964</v>
      </c>
      <c r="C37" s="8" t="s">
        <v>46</v>
      </c>
      <c r="D37" s="8" t="s">
        <v>47</v>
      </c>
      <c r="E37" s="8" t="s">
        <v>12</v>
      </c>
      <c r="F37" s="80">
        <v>42005</v>
      </c>
      <c r="G37" s="10">
        <v>657720</v>
      </c>
      <c r="H37" s="10">
        <v>0</v>
      </c>
      <c r="I37" s="10">
        <f>ROUND(G37/124*128.4,0)</f>
        <v>681058</v>
      </c>
      <c r="J37" s="10">
        <f>ROUND(H37/122.3*124.4,0)</f>
        <v>0</v>
      </c>
      <c r="K37" s="10">
        <f>ROUND(I37/128.4*131.8,-2)</f>
        <v>699100</v>
      </c>
      <c r="L37" s="10">
        <f>ROUND(J37/124.4*128.3,-2)</f>
        <v>0</v>
      </c>
      <c r="M37" s="5" t="s">
        <v>7</v>
      </c>
      <c r="N37" s="88" t="s">
        <v>426</v>
      </c>
    </row>
    <row r="38" spans="1:17" s="5" customFormat="1" x14ac:dyDescent="0.2">
      <c r="A38" s="5" t="s">
        <v>448</v>
      </c>
      <c r="B38" s="11" t="s">
        <v>976</v>
      </c>
      <c r="C38" s="8" t="s">
        <v>48</v>
      </c>
      <c r="D38" s="8" t="s">
        <v>49</v>
      </c>
      <c r="E38" s="8" t="s">
        <v>6</v>
      </c>
      <c r="F38" s="80">
        <v>42262</v>
      </c>
      <c r="G38" s="10">
        <v>1618200</v>
      </c>
      <c r="H38" s="10">
        <v>1101440</v>
      </c>
      <c r="I38" s="10">
        <f>ROUND(G38/124*128.4,0)</f>
        <v>1675620</v>
      </c>
      <c r="J38" s="10">
        <f>ROUND(H38/122.3*124.4,0)</f>
        <v>1120353</v>
      </c>
      <c r="K38" s="10">
        <f>ROUND(I38/128.4*131.8,-2)</f>
        <v>1720000</v>
      </c>
      <c r="L38" s="10">
        <f>ROUND(J38/124.4*128.3,-2)</f>
        <v>1155500</v>
      </c>
      <c r="M38" s="5" t="s">
        <v>7</v>
      </c>
      <c r="N38" s="88" t="s">
        <v>426</v>
      </c>
    </row>
    <row r="39" spans="1:17" s="5" customFormat="1" x14ac:dyDescent="0.2">
      <c r="A39" s="5" t="s">
        <v>580</v>
      </c>
      <c r="B39" s="11" t="s">
        <v>977</v>
      </c>
      <c r="C39" s="8" t="s">
        <v>50</v>
      </c>
      <c r="D39" s="8" t="s">
        <v>51</v>
      </c>
      <c r="E39" s="8" t="s">
        <v>6</v>
      </c>
      <c r="F39" s="80">
        <v>42284</v>
      </c>
      <c r="G39" s="10">
        <v>3828000</v>
      </c>
      <c r="H39" s="10">
        <v>0</v>
      </c>
      <c r="I39" s="10">
        <f>ROUND(G39/124*128.4,0)</f>
        <v>3963832</v>
      </c>
      <c r="J39" s="10">
        <f>ROUND(H39/122.3*124.4,0)</f>
        <v>0</v>
      </c>
      <c r="K39" s="10">
        <f>ROUND(I39/128.4*131.8,-2)</f>
        <v>4068800</v>
      </c>
      <c r="L39" s="10">
        <f>ROUND(J39/124.4*128.3,-2)</f>
        <v>0</v>
      </c>
      <c r="M39" s="5" t="s">
        <v>7</v>
      </c>
      <c r="N39" s="88" t="s">
        <v>426</v>
      </c>
    </row>
    <row r="40" spans="1:17" s="5" customFormat="1" x14ac:dyDescent="0.2">
      <c r="A40" s="104"/>
      <c r="B40" s="89" t="s">
        <v>1144</v>
      </c>
      <c r="C40" s="90" t="s">
        <v>1145</v>
      </c>
      <c r="D40" s="90" t="s">
        <v>1159</v>
      </c>
      <c r="E40" s="90" t="s">
        <v>1061</v>
      </c>
      <c r="F40" s="90"/>
      <c r="G40" s="10"/>
      <c r="H40" s="10"/>
      <c r="I40" s="10"/>
      <c r="J40" s="10"/>
      <c r="K40" s="10">
        <v>3500000</v>
      </c>
      <c r="L40" s="10"/>
      <c r="M40" s="104" t="s">
        <v>1146</v>
      </c>
      <c r="N40" s="105" t="s">
        <v>426</v>
      </c>
      <c r="O40" s="104"/>
      <c r="P40" s="104"/>
      <c r="Q40" s="104"/>
    </row>
    <row r="41" spans="1:17" s="104" customFormat="1" x14ac:dyDescent="0.2">
      <c r="A41" s="5"/>
      <c r="B41" s="11" t="s">
        <v>965</v>
      </c>
      <c r="C41" s="8" t="s">
        <v>1059</v>
      </c>
      <c r="D41" s="8" t="s">
        <v>1063</v>
      </c>
      <c r="E41" s="8" t="s">
        <v>1061</v>
      </c>
      <c r="F41" s="80"/>
      <c r="G41" s="10">
        <v>390000</v>
      </c>
      <c r="H41" s="10">
        <v>0</v>
      </c>
      <c r="I41" s="10">
        <f>ROUND(G41/124*128.4,0)</f>
        <v>403839</v>
      </c>
      <c r="J41" s="10">
        <f>ROUND(H41/122.3*124.4,0)</f>
        <v>0</v>
      </c>
      <c r="K41" s="10">
        <f>ROUND(I41/128.4*131.8,-2)</f>
        <v>414500</v>
      </c>
      <c r="L41" s="10">
        <f>ROUND(J41/124.4*128.3,-2)</f>
        <v>0</v>
      </c>
      <c r="M41" s="5" t="s">
        <v>7</v>
      </c>
      <c r="N41" s="88" t="s">
        <v>426</v>
      </c>
      <c r="O41" s="5"/>
      <c r="P41" s="5"/>
      <c r="Q41" s="5"/>
    </row>
    <row r="42" spans="1:17" s="5" customFormat="1" x14ac:dyDescent="0.2">
      <c r="A42" s="5" t="s">
        <v>581</v>
      </c>
      <c r="B42" s="11" t="s">
        <v>977</v>
      </c>
      <c r="C42" s="8" t="s">
        <v>52</v>
      </c>
      <c r="D42" s="8" t="s">
        <v>53</v>
      </c>
      <c r="E42" s="8" t="s">
        <v>6</v>
      </c>
      <c r="F42" s="80">
        <v>42352</v>
      </c>
      <c r="G42" s="10">
        <v>1827000</v>
      </c>
      <c r="H42" s="10">
        <v>0</v>
      </c>
      <c r="I42" s="10">
        <f>ROUND(G42/124*128.4,0)</f>
        <v>1891829</v>
      </c>
      <c r="J42" s="10">
        <f>ROUND(H42/122.3*124.4,0)</f>
        <v>0</v>
      </c>
      <c r="K42" s="10">
        <f>ROUND(I42/128.4*131.8,-2)</f>
        <v>1941900</v>
      </c>
      <c r="L42" s="10">
        <f>ROUND(J42/124.4*128.3,-2)</f>
        <v>0</v>
      </c>
      <c r="M42" s="5" t="s">
        <v>7</v>
      </c>
      <c r="N42" s="88" t="s">
        <v>426</v>
      </c>
    </row>
    <row r="43" spans="1:17" s="5" customFormat="1" x14ac:dyDescent="0.2">
      <c r="A43" s="5" t="s">
        <v>449</v>
      </c>
      <c r="B43" s="11" t="s">
        <v>962</v>
      </c>
      <c r="C43" s="8" t="s">
        <v>54</v>
      </c>
      <c r="D43" s="8" t="s">
        <v>55</v>
      </c>
      <c r="E43" s="8" t="s">
        <v>6</v>
      </c>
      <c r="F43" s="80">
        <v>42317</v>
      </c>
      <c r="G43" s="10">
        <v>1035372</v>
      </c>
      <c r="H43" s="10">
        <v>86572</v>
      </c>
      <c r="I43" s="10">
        <f>ROUND(G43/124*128.4,0)</f>
        <v>1072111</v>
      </c>
      <c r="J43" s="10">
        <f>ROUND(H43/122.3*124.4,0)</f>
        <v>88059</v>
      </c>
      <c r="K43" s="10">
        <f>ROUND(I43/128.4*131.8,-2)</f>
        <v>1100500</v>
      </c>
      <c r="L43" s="10">
        <f>ROUND(J43/124.4*128.3,-2)</f>
        <v>90800</v>
      </c>
      <c r="M43" s="5" t="s">
        <v>7</v>
      </c>
      <c r="N43" s="88" t="s">
        <v>426</v>
      </c>
    </row>
    <row r="44" spans="1:17" s="5" customFormat="1" x14ac:dyDescent="0.2">
      <c r="A44" s="5" t="s">
        <v>450</v>
      </c>
      <c r="B44" s="11" t="s">
        <v>961</v>
      </c>
      <c r="C44" s="8" t="s">
        <v>56</v>
      </c>
      <c r="D44" s="8" t="s">
        <v>55</v>
      </c>
      <c r="E44" s="8" t="s">
        <v>6</v>
      </c>
      <c r="F44" s="80">
        <v>42317</v>
      </c>
      <c r="G44" s="10">
        <v>2189646</v>
      </c>
      <c r="H44" s="10">
        <v>614064</v>
      </c>
      <c r="I44" s="10">
        <f>ROUND(G44/124*128.4,0)</f>
        <v>2267343</v>
      </c>
      <c r="J44" s="10">
        <f>ROUND(H44/122.3*124.4,0)</f>
        <v>624608</v>
      </c>
      <c r="K44" s="10">
        <f>ROUND(I44/128.4*131.8,-2)</f>
        <v>2327400</v>
      </c>
      <c r="L44" s="10">
        <f>ROUND(J44/124.4*128.3,-2)</f>
        <v>644200</v>
      </c>
      <c r="M44" s="5" t="s">
        <v>7</v>
      </c>
      <c r="N44" s="88" t="s">
        <v>427</v>
      </c>
    </row>
    <row r="45" spans="1:17" s="5" customFormat="1" x14ac:dyDescent="0.2">
      <c r="A45" s="5" t="s">
        <v>451</v>
      </c>
      <c r="B45" s="11" t="s">
        <v>978</v>
      </c>
      <c r="C45" s="8" t="s">
        <v>58</v>
      </c>
      <c r="D45" s="8" t="s">
        <v>57</v>
      </c>
      <c r="E45" s="8" t="s">
        <v>6</v>
      </c>
      <c r="F45" s="80">
        <v>42338</v>
      </c>
      <c r="G45" s="10">
        <v>488925</v>
      </c>
      <c r="H45" s="10">
        <v>0</v>
      </c>
      <c r="I45" s="10">
        <f>ROUND(G45/124*128.4,0)</f>
        <v>506274</v>
      </c>
      <c r="J45" s="10">
        <f>ROUND(H45/122.3*124.4,0)</f>
        <v>0</v>
      </c>
      <c r="K45" s="10">
        <f>ROUND(I45/128.4*131.8,-2)</f>
        <v>519700</v>
      </c>
      <c r="L45" s="10">
        <f>ROUND(J45/124.4*128.3,-2)</f>
        <v>0</v>
      </c>
      <c r="M45" s="5" t="s">
        <v>7</v>
      </c>
      <c r="N45" s="88" t="s">
        <v>426</v>
      </c>
    </row>
    <row r="46" spans="1:17" s="5" customFormat="1" x14ac:dyDescent="0.2">
      <c r="A46" s="5" t="s">
        <v>452</v>
      </c>
      <c r="B46" s="11" t="s">
        <v>963</v>
      </c>
      <c r="C46" s="8" t="s">
        <v>59</v>
      </c>
      <c r="D46" s="8" t="s">
        <v>57</v>
      </c>
      <c r="E46" s="8" t="s">
        <v>6</v>
      </c>
      <c r="F46" s="80">
        <v>42338</v>
      </c>
      <c r="G46" s="10">
        <v>481734</v>
      </c>
      <c r="H46" s="10">
        <v>15913</v>
      </c>
      <c r="I46" s="10">
        <f>ROUND(G46/124*128.4,0)</f>
        <v>498828</v>
      </c>
      <c r="J46" s="10">
        <f>ROUND(H46/122.3*124.4,0)</f>
        <v>16186</v>
      </c>
      <c r="K46" s="10">
        <f>ROUND(I46/128.4*131.8,-2)</f>
        <v>512000</v>
      </c>
      <c r="L46" s="10">
        <f>ROUND(J46/124.4*128.3,-2)</f>
        <v>16700</v>
      </c>
      <c r="M46" s="5" t="s">
        <v>7</v>
      </c>
      <c r="N46" s="88" t="s">
        <v>426</v>
      </c>
    </row>
    <row r="47" spans="1:17" s="5" customFormat="1" x14ac:dyDescent="0.2">
      <c r="A47" s="5" t="s">
        <v>582</v>
      </c>
      <c r="B47" s="11" t="s">
        <v>963</v>
      </c>
      <c r="C47" s="8" t="s">
        <v>1034</v>
      </c>
      <c r="D47" s="8" t="s">
        <v>57</v>
      </c>
      <c r="E47" s="8" t="s">
        <v>6</v>
      </c>
      <c r="F47" s="80">
        <v>42338</v>
      </c>
      <c r="G47" s="10">
        <v>381075</v>
      </c>
      <c r="H47" s="10">
        <v>0</v>
      </c>
      <c r="I47" s="10">
        <f>ROUND(G47/124*128.4,0)</f>
        <v>394597</v>
      </c>
      <c r="J47" s="10">
        <f>ROUND(H47/122.3*124.4,0)</f>
        <v>0</v>
      </c>
      <c r="K47" s="10">
        <f>ROUND(I47/128.4*131.8,-2)</f>
        <v>405000</v>
      </c>
      <c r="L47" s="10">
        <f>ROUND(J47/124.4*128.3,-2)</f>
        <v>0</v>
      </c>
      <c r="M47" s="5" t="s">
        <v>7</v>
      </c>
      <c r="N47" s="88" t="s">
        <v>426</v>
      </c>
    </row>
    <row r="48" spans="1:17" s="5" customFormat="1" x14ac:dyDescent="0.2">
      <c r="A48" s="104"/>
      <c r="B48" s="89" t="s">
        <v>1070</v>
      </c>
      <c r="C48" s="90" t="s">
        <v>1071</v>
      </c>
      <c r="D48" s="90" t="s">
        <v>60</v>
      </c>
      <c r="E48" s="90" t="s">
        <v>6</v>
      </c>
      <c r="F48" s="90"/>
      <c r="G48" s="10"/>
      <c r="H48" s="10"/>
      <c r="I48" s="10">
        <v>2195000</v>
      </c>
      <c r="J48" s="10"/>
      <c r="K48" s="10">
        <f>ROUND(I48/129.2*131.8,-2)</f>
        <v>2239200</v>
      </c>
      <c r="L48" s="10">
        <f>ROUND(J48/124.4*128.3,-2)</f>
        <v>0</v>
      </c>
      <c r="M48" s="3"/>
      <c r="N48" s="3"/>
      <c r="O48" s="104"/>
      <c r="P48" s="104" t="s">
        <v>1072</v>
      </c>
      <c r="Q48" s="104"/>
    </row>
    <row r="49" spans="1:17" s="5" customFormat="1" x14ac:dyDescent="0.2">
      <c r="A49" s="5" t="s">
        <v>453</v>
      </c>
      <c r="B49" s="11" t="s">
        <v>969</v>
      </c>
      <c r="C49" s="8" t="s">
        <v>423</v>
      </c>
      <c r="D49" s="8" t="s">
        <v>60</v>
      </c>
      <c r="E49" s="8" t="s">
        <v>6</v>
      </c>
      <c r="F49" s="80">
        <v>42005</v>
      </c>
      <c r="G49" s="10">
        <v>13116120</v>
      </c>
      <c r="H49" s="10">
        <v>2387736</v>
      </c>
      <c r="I49" s="10">
        <f>ROUND(G49/124*128.4,0)</f>
        <v>13581531</v>
      </c>
      <c r="J49" s="10">
        <f>ROUND(H49/122.3*124.4,0)</f>
        <v>2428736</v>
      </c>
      <c r="K49" s="10">
        <f>ROUND(I49/128.4*131.8,-2)</f>
        <v>13941200</v>
      </c>
      <c r="L49" s="10">
        <f>ROUND(J49/124.4*128.3,-2)</f>
        <v>2504900</v>
      </c>
      <c r="M49" s="7" t="s">
        <v>7</v>
      </c>
      <c r="N49" s="88" t="s">
        <v>426</v>
      </c>
    </row>
    <row r="50" spans="1:17" s="5" customFormat="1" x14ac:dyDescent="0.2">
      <c r="A50" s="5" t="s">
        <v>583</v>
      </c>
      <c r="B50" s="11" t="s">
        <v>966</v>
      </c>
      <c r="C50" s="8" t="s">
        <v>61</v>
      </c>
      <c r="D50" s="8" t="s">
        <v>62</v>
      </c>
      <c r="E50" s="8" t="s">
        <v>6</v>
      </c>
      <c r="F50" s="80">
        <v>42284</v>
      </c>
      <c r="G50" s="10">
        <v>5730168</v>
      </c>
      <c r="H50" s="10">
        <v>0</v>
      </c>
      <c r="I50" s="10">
        <f>ROUND(G50/124*128.4,0)</f>
        <v>5933497</v>
      </c>
      <c r="J50" s="10">
        <f>ROUND(H50/122.3*124.4,0)</f>
        <v>0</v>
      </c>
      <c r="K50" s="10">
        <f>ROUND(I50/128.4*131.8,-2)</f>
        <v>6090600</v>
      </c>
      <c r="L50" s="10">
        <f>ROUND(J50/124.4*128.3,-2)</f>
        <v>0</v>
      </c>
      <c r="M50" s="5" t="s">
        <v>7</v>
      </c>
      <c r="N50" s="88" t="s">
        <v>426</v>
      </c>
    </row>
    <row r="51" spans="1:17" s="5" customFormat="1" x14ac:dyDescent="0.2">
      <c r="A51" s="87" t="s">
        <v>454</v>
      </c>
      <c r="B51" s="11" t="s">
        <v>979</v>
      </c>
      <c r="C51" s="8" t="s">
        <v>63</v>
      </c>
      <c r="D51" s="8" t="s">
        <v>64</v>
      </c>
      <c r="E51" s="8" t="s">
        <v>6</v>
      </c>
      <c r="F51" s="80"/>
      <c r="G51" s="10">
        <v>0</v>
      </c>
      <c r="H51" s="10">
        <v>1349508</v>
      </c>
      <c r="I51" s="10">
        <f>ROUND(G51/124*128.4,0)</f>
        <v>0</v>
      </c>
      <c r="J51" s="10">
        <f>ROUND(H51/122.3*124.4,0)</f>
        <v>1372680</v>
      </c>
      <c r="K51" s="10">
        <f>ROUND(I51/128.4*131.8,-2)</f>
        <v>0</v>
      </c>
      <c r="L51" s="10">
        <f>ROUND(J51/124.4*128.3,-2)</f>
        <v>1415700</v>
      </c>
      <c r="M51" s="5" t="s">
        <v>7</v>
      </c>
      <c r="N51" s="88" t="s">
        <v>431</v>
      </c>
    </row>
    <row r="52" spans="1:17" s="5" customFormat="1" x14ac:dyDescent="0.2">
      <c r="A52" s="5" t="s">
        <v>455</v>
      </c>
      <c r="B52" s="11" t="s">
        <v>961</v>
      </c>
      <c r="C52" s="8" t="s">
        <v>65</v>
      </c>
      <c r="D52" s="8" t="s">
        <v>66</v>
      </c>
      <c r="E52" s="8" t="s">
        <v>6</v>
      </c>
      <c r="F52" s="80">
        <v>42277</v>
      </c>
      <c r="G52" s="10">
        <v>2526517</v>
      </c>
      <c r="H52" s="10">
        <v>1139565</v>
      </c>
      <c r="I52" s="10">
        <f>ROUND(G52/124*128.4,0)</f>
        <v>2616168</v>
      </c>
      <c r="J52" s="10">
        <f>ROUND(H52/122.3*124.4,0)</f>
        <v>1159132</v>
      </c>
      <c r="K52" s="10">
        <f>ROUND(I52/128.4*131.8,-2)</f>
        <v>2685400</v>
      </c>
      <c r="L52" s="10">
        <f>ROUND(J52/124.4*128.3,-2)</f>
        <v>1195500</v>
      </c>
      <c r="M52" s="5" t="s">
        <v>7</v>
      </c>
      <c r="N52" s="88" t="s">
        <v>427</v>
      </c>
    </row>
    <row r="53" spans="1:17" s="5" customFormat="1" x14ac:dyDescent="0.2">
      <c r="A53" s="5" t="s">
        <v>456</v>
      </c>
      <c r="B53" s="11" t="s">
        <v>961</v>
      </c>
      <c r="C53" s="8" t="s">
        <v>67</v>
      </c>
      <c r="D53" s="8" t="s">
        <v>66</v>
      </c>
      <c r="E53" s="8" t="s">
        <v>6</v>
      </c>
      <c r="F53" s="80">
        <v>42277</v>
      </c>
      <c r="G53" s="10">
        <v>15744950</v>
      </c>
      <c r="H53" s="10">
        <v>639919</v>
      </c>
      <c r="I53" s="10">
        <f>ROUND(G53/124*128.4,0)</f>
        <v>16303642</v>
      </c>
      <c r="J53" s="10">
        <f>ROUND(H53/122.3*124.4,0)</f>
        <v>650907</v>
      </c>
      <c r="K53" s="10">
        <f>ROUND(I53/128.4*131.8,-2)</f>
        <v>16735400</v>
      </c>
      <c r="L53" s="10">
        <f>ROUND(J53/124.4*128.3,-2)</f>
        <v>671300</v>
      </c>
      <c r="M53" s="5" t="s">
        <v>7</v>
      </c>
      <c r="N53" s="88" t="s">
        <v>427</v>
      </c>
    </row>
    <row r="54" spans="1:17" s="5" customFormat="1" x14ac:dyDescent="0.2">
      <c r="A54" s="87" t="s">
        <v>457</v>
      </c>
      <c r="B54" s="11" t="s">
        <v>961</v>
      </c>
      <c r="C54" s="8" t="s">
        <v>392</v>
      </c>
      <c r="D54" s="8" t="s">
        <v>66</v>
      </c>
      <c r="E54" s="8" t="s">
        <v>6</v>
      </c>
      <c r="F54" s="80"/>
      <c r="G54" s="10">
        <v>0</v>
      </c>
      <c r="H54" s="10">
        <v>1195811</v>
      </c>
      <c r="I54" s="10">
        <f>ROUND(G54/124*128.4,0)</f>
        <v>0</v>
      </c>
      <c r="J54" s="10">
        <f>ROUND(H54/122.3*124.4,0)</f>
        <v>1216344</v>
      </c>
      <c r="K54" s="10">
        <f>ROUND(I54/128.4*131.8,-2)</f>
        <v>0</v>
      </c>
      <c r="L54" s="10">
        <f>ROUND(J54/124.4*128.3,-2)</f>
        <v>1254500</v>
      </c>
      <c r="M54" s="5" t="s">
        <v>7</v>
      </c>
      <c r="N54" s="88" t="s">
        <v>427</v>
      </c>
    </row>
    <row r="55" spans="1:17" s="5" customFormat="1" x14ac:dyDescent="0.2">
      <c r="A55" s="5" t="s">
        <v>458</v>
      </c>
      <c r="B55" s="11" t="s">
        <v>961</v>
      </c>
      <c r="C55" s="8" t="s">
        <v>68</v>
      </c>
      <c r="D55" s="8" t="s">
        <v>69</v>
      </c>
      <c r="E55" s="8" t="s">
        <v>6</v>
      </c>
      <c r="F55" s="80">
        <v>42005</v>
      </c>
      <c r="G55" s="10">
        <v>3866667</v>
      </c>
      <c r="H55" s="10">
        <v>717485</v>
      </c>
      <c r="I55" s="10">
        <f>ROUND(G55/124*128.4,0)</f>
        <v>4003871</v>
      </c>
      <c r="J55" s="10">
        <f>ROUND(H55/122.3*124.4,0)</f>
        <v>729805</v>
      </c>
      <c r="K55" s="10">
        <f>ROUND(I55/128.4*131.8,-2)</f>
        <v>4109900</v>
      </c>
      <c r="L55" s="10">
        <f>ROUND(J55/124.4*128.3,-2)</f>
        <v>752700</v>
      </c>
      <c r="M55" s="5" t="s">
        <v>7</v>
      </c>
      <c r="N55" s="88" t="s">
        <v>427</v>
      </c>
    </row>
    <row r="56" spans="1:17" s="5" customFormat="1" x14ac:dyDescent="0.2">
      <c r="A56" s="3"/>
      <c r="B56" s="106" t="s">
        <v>1119</v>
      </c>
      <c r="C56" s="106" t="s">
        <v>1120</v>
      </c>
      <c r="D56" s="106" t="s">
        <v>70</v>
      </c>
      <c r="E56" s="106" t="s">
        <v>6</v>
      </c>
      <c r="F56" s="90"/>
      <c r="G56" s="10"/>
      <c r="H56" s="10"/>
      <c r="I56" s="10"/>
      <c r="J56" s="10"/>
      <c r="K56" s="10">
        <v>5000000</v>
      </c>
      <c r="L56" s="10"/>
      <c r="M56" s="3"/>
      <c r="N56" s="3"/>
      <c r="O56" s="3"/>
      <c r="P56" s="3"/>
      <c r="Q56" s="3"/>
    </row>
    <row r="57" spans="1:17" s="5" customFormat="1" x14ac:dyDescent="0.2">
      <c r="A57" s="5" t="s">
        <v>538</v>
      </c>
      <c r="B57" s="11" t="s">
        <v>961</v>
      </c>
      <c r="C57" s="8" t="s">
        <v>1024</v>
      </c>
      <c r="D57" s="8" t="s">
        <v>70</v>
      </c>
      <c r="E57" s="8" t="s">
        <v>6</v>
      </c>
      <c r="F57" s="80">
        <v>42171</v>
      </c>
      <c r="G57" s="10">
        <v>6950591</v>
      </c>
      <c r="H57" s="10">
        <v>1053177</v>
      </c>
      <c r="I57" s="10">
        <f>ROUND(G57/124*128.4,0)</f>
        <v>7197225</v>
      </c>
      <c r="J57" s="10">
        <f>ROUND(H57/122.3*124.4,0)</f>
        <v>1071261</v>
      </c>
      <c r="K57" s="10">
        <f>ROUND(I57/128.4*131.8,-2)</f>
        <v>7387800</v>
      </c>
      <c r="L57" s="10">
        <f>ROUND(J57/124.4*128.3,-2)</f>
        <v>1104800</v>
      </c>
      <c r="M57" s="5" t="s">
        <v>7</v>
      </c>
      <c r="N57" s="88" t="s">
        <v>427</v>
      </c>
    </row>
    <row r="58" spans="1:17" s="5" customFormat="1" x14ac:dyDescent="0.2">
      <c r="A58" s="5" t="s">
        <v>459</v>
      </c>
      <c r="B58" s="11" t="s">
        <v>961</v>
      </c>
      <c r="C58" s="8" t="s">
        <v>393</v>
      </c>
      <c r="D58" s="8" t="s">
        <v>71</v>
      </c>
      <c r="E58" s="8" t="s">
        <v>6</v>
      </c>
      <c r="F58" s="80"/>
      <c r="G58" s="10">
        <v>0</v>
      </c>
      <c r="H58" s="10">
        <v>2091966</v>
      </c>
      <c r="I58" s="10">
        <f>ROUND(G58/124*128.4,0)</f>
        <v>0</v>
      </c>
      <c r="J58" s="10">
        <f>ROUND(H58/122.3*124.4,0)</f>
        <v>2127887</v>
      </c>
      <c r="K58" s="10">
        <f>ROUND(I58/128.4*131.8,-2)</f>
        <v>0</v>
      </c>
      <c r="L58" s="10">
        <f>ROUND(J58/124.4*128.3,-2)</f>
        <v>2194600</v>
      </c>
      <c r="N58" s="88" t="s">
        <v>427</v>
      </c>
    </row>
    <row r="59" spans="1:17" s="5" customFormat="1" x14ac:dyDescent="0.2">
      <c r="A59" s="5" t="s">
        <v>584</v>
      </c>
      <c r="B59" s="11" t="s">
        <v>963</v>
      </c>
      <c r="C59" s="8" t="s">
        <v>72</v>
      </c>
      <c r="D59" s="8" t="s">
        <v>73</v>
      </c>
      <c r="E59" s="8" t="s">
        <v>6</v>
      </c>
      <c r="F59" s="80">
        <v>42284</v>
      </c>
      <c r="G59" s="10">
        <v>522000</v>
      </c>
      <c r="H59" s="10">
        <v>0</v>
      </c>
      <c r="I59" s="10">
        <f>ROUND(G59/124*128.4,0)</f>
        <v>540523</v>
      </c>
      <c r="J59" s="10">
        <f>ROUND(H59/122.3*124.4,0)</f>
        <v>0</v>
      </c>
      <c r="K59" s="10">
        <f>ROUND(I59/128.4*131.8,-2)</f>
        <v>554800</v>
      </c>
      <c r="L59" s="10">
        <f>ROUND(J59/124.4*128.3,-2)</f>
        <v>0</v>
      </c>
      <c r="M59" s="5" t="s">
        <v>7</v>
      </c>
      <c r="N59" s="88" t="s">
        <v>426</v>
      </c>
    </row>
    <row r="60" spans="1:17" s="5" customFormat="1" x14ac:dyDescent="0.2">
      <c r="A60" s="5" t="s">
        <v>1011</v>
      </c>
      <c r="B60" s="11" t="s">
        <v>965</v>
      </c>
      <c r="C60" s="8" t="s">
        <v>672</v>
      </c>
      <c r="D60" s="8" t="s">
        <v>75</v>
      </c>
      <c r="E60" s="8" t="s">
        <v>6</v>
      </c>
      <c r="F60" s="8"/>
      <c r="G60" s="10">
        <v>234558</v>
      </c>
      <c r="H60" s="10">
        <v>0</v>
      </c>
      <c r="I60" s="10">
        <f>ROUND(G60/124*128.4,0)</f>
        <v>242881</v>
      </c>
      <c r="J60" s="10">
        <f>ROUND(H60/122.3*124.4,0)</f>
        <v>0</v>
      </c>
      <c r="K60" s="10">
        <f>ROUND(I60/128.4*131.8,-2)</f>
        <v>249300</v>
      </c>
      <c r="L60" s="10">
        <f>ROUND(J60/124.4*128.3,-2)</f>
        <v>0</v>
      </c>
      <c r="M60" s="5" t="s">
        <v>676</v>
      </c>
      <c r="N60" s="88" t="s">
        <v>425</v>
      </c>
    </row>
    <row r="61" spans="1:17" s="5" customFormat="1" x14ac:dyDescent="0.2">
      <c r="A61" s="5" t="s">
        <v>585</v>
      </c>
      <c r="B61" s="11" t="s">
        <v>966</v>
      </c>
      <c r="C61" s="8" t="s">
        <v>74</v>
      </c>
      <c r="D61" s="8" t="s">
        <v>75</v>
      </c>
      <c r="E61" s="8" t="s">
        <v>6</v>
      </c>
      <c r="F61" s="80">
        <v>42352</v>
      </c>
      <c r="G61" s="10">
        <v>3045000</v>
      </c>
      <c r="H61" s="10">
        <v>0</v>
      </c>
      <c r="I61" s="10">
        <f>ROUND(G61/124*128.4,0)</f>
        <v>3153048</v>
      </c>
      <c r="J61" s="10">
        <f>ROUND(H61/122.3*124.4,0)</f>
        <v>0</v>
      </c>
      <c r="K61" s="10">
        <f>ROUND(I61/128.4*131.8,-2)</f>
        <v>3236500</v>
      </c>
      <c r="L61" s="10">
        <f>ROUND(J61/124.4*128.3,-2)</f>
        <v>0</v>
      </c>
      <c r="M61" s="5" t="s">
        <v>7</v>
      </c>
      <c r="N61" s="88" t="s">
        <v>426</v>
      </c>
    </row>
    <row r="62" spans="1:17" s="5" customFormat="1" x14ac:dyDescent="0.2">
      <c r="A62" s="5" t="s">
        <v>460</v>
      </c>
      <c r="B62" s="11" t="s">
        <v>961</v>
      </c>
      <c r="C62" s="8" t="s">
        <v>76</v>
      </c>
      <c r="D62" s="8" t="s">
        <v>75</v>
      </c>
      <c r="E62" s="8" t="s">
        <v>6</v>
      </c>
      <c r="F62" s="80">
        <v>42352</v>
      </c>
      <c r="G62" s="10">
        <v>1779545</v>
      </c>
      <c r="H62" s="10">
        <v>413684</v>
      </c>
      <c r="I62" s="10">
        <f>ROUND(G62/124*128.4,0)</f>
        <v>1842690</v>
      </c>
      <c r="J62" s="10">
        <f>ROUND(H62/122.3*124.4,0)</f>
        <v>420787</v>
      </c>
      <c r="K62" s="10">
        <f>ROUND(I62/128.4*131.8,-2)</f>
        <v>1891500</v>
      </c>
      <c r="L62" s="10">
        <f>ROUND(J62/124.4*128.3,-2)</f>
        <v>434000</v>
      </c>
      <c r="M62" s="5" t="s">
        <v>7</v>
      </c>
      <c r="N62" s="88" t="s">
        <v>427</v>
      </c>
    </row>
    <row r="63" spans="1:17" s="5" customFormat="1" x14ac:dyDescent="0.2">
      <c r="B63" s="11" t="s">
        <v>1057</v>
      </c>
      <c r="C63" s="8" t="s">
        <v>1060</v>
      </c>
      <c r="D63" s="8" t="s">
        <v>77</v>
      </c>
      <c r="E63" s="8" t="s">
        <v>6</v>
      </c>
      <c r="F63" s="80"/>
      <c r="G63" s="10">
        <v>20000</v>
      </c>
      <c r="H63" s="10">
        <v>0</v>
      </c>
      <c r="I63" s="10">
        <f>ROUND(G63/124*128.4,0)</f>
        <v>20710</v>
      </c>
      <c r="J63" s="10">
        <f>ROUND(H63/122.3*124.4,0)</f>
        <v>0</v>
      </c>
      <c r="K63" s="10">
        <f>ROUND(I63/128.4*131.8,-2)</f>
        <v>21300</v>
      </c>
      <c r="L63" s="10">
        <f>ROUND(J63/124.4*128.3,-2)</f>
        <v>0</v>
      </c>
      <c r="M63" s="5" t="s">
        <v>7</v>
      </c>
      <c r="N63" s="88" t="s">
        <v>426</v>
      </c>
    </row>
    <row r="64" spans="1:17" s="5" customFormat="1" x14ac:dyDescent="0.2">
      <c r="A64" s="5" t="s">
        <v>461</v>
      </c>
      <c r="B64" s="11" t="s">
        <v>962</v>
      </c>
      <c r="C64" s="8" t="s">
        <v>78</v>
      </c>
      <c r="D64" s="8" t="s">
        <v>79</v>
      </c>
      <c r="E64" s="8" t="s">
        <v>6</v>
      </c>
      <c r="F64" s="80">
        <v>42247</v>
      </c>
      <c r="G64" s="10">
        <v>7103034</v>
      </c>
      <c r="H64" s="10">
        <v>371277</v>
      </c>
      <c r="I64" s="10">
        <f>ROUND(G64/124*128.4,0)</f>
        <v>7355077</v>
      </c>
      <c r="J64" s="10">
        <f>ROUND(H64/122.3*124.4,0)</f>
        <v>377652</v>
      </c>
      <c r="K64" s="10">
        <f>ROUND(I64/128.4*131.8,-2)</f>
        <v>7549800</v>
      </c>
      <c r="L64" s="10">
        <f>ROUND(J64/124.4*128.3,-2)</f>
        <v>389500</v>
      </c>
      <c r="M64" s="5" t="s">
        <v>685</v>
      </c>
      <c r="N64" s="88" t="s">
        <v>426</v>
      </c>
    </row>
    <row r="65" spans="1:17" s="3" customFormat="1" x14ac:dyDescent="0.2">
      <c r="A65" s="5" t="s">
        <v>462</v>
      </c>
      <c r="B65" s="11" t="s">
        <v>962</v>
      </c>
      <c r="C65" s="8" t="s">
        <v>80</v>
      </c>
      <c r="D65" s="8" t="s">
        <v>81</v>
      </c>
      <c r="E65" s="8" t="s">
        <v>6</v>
      </c>
      <c r="F65" s="80">
        <v>42005</v>
      </c>
      <c r="G65" s="10">
        <v>956280</v>
      </c>
      <c r="H65" s="10">
        <v>76388</v>
      </c>
      <c r="I65" s="10">
        <f>ROUND(G65/124*128.4,0)</f>
        <v>990213</v>
      </c>
      <c r="J65" s="10">
        <f>ROUND(H65/122.3*124.4,0)</f>
        <v>77700</v>
      </c>
      <c r="K65" s="10">
        <f>ROUND(I65/128.4*131.8,-2)</f>
        <v>1016400</v>
      </c>
      <c r="L65" s="10">
        <f>ROUND(J65/124.4*128.3,-2)</f>
        <v>80100</v>
      </c>
      <c r="M65" s="5" t="s">
        <v>7</v>
      </c>
      <c r="N65" s="88" t="s">
        <v>426</v>
      </c>
      <c r="O65" s="5"/>
      <c r="P65" s="5"/>
      <c r="Q65" s="5"/>
    </row>
    <row r="66" spans="1:17" s="5" customFormat="1" x14ac:dyDescent="0.2">
      <c r="A66" s="5" t="s">
        <v>586</v>
      </c>
      <c r="B66" s="11" t="s">
        <v>969</v>
      </c>
      <c r="C66" s="8" t="s">
        <v>82</v>
      </c>
      <c r="D66" s="8" t="s">
        <v>83</v>
      </c>
      <c r="E66" s="8" t="s">
        <v>6</v>
      </c>
      <c r="F66" s="80">
        <v>42254</v>
      </c>
      <c r="G66" s="10">
        <v>1948800</v>
      </c>
      <c r="H66" s="10">
        <v>0</v>
      </c>
      <c r="I66" s="10">
        <f>ROUND(G66/124*128.4,0)</f>
        <v>2017951</v>
      </c>
      <c r="J66" s="10">
        <f>ROUND(H66/122.3*124.4,0)</f>
        <v>0</v>
      </c>
      <c r="K66" s="10">
        <v>0</v>
      </c>
      <c r="L66" s="10">
        <v>171946</v>
      </c>
      <c r="M66" s="5" t="s">
        <v>7</v>
      </c>
      <c r="N66" s="88" t="s">
        <v>426</v>
      </c>
      <c r="P66" s="85" t="s">
        <v>1148</v>
      </c>
    </row>
    <row r="67" spans="1:17" s="5" customFormat="1" x14ac:dyDescent="0.2">
      <c r="A67" s="5" t="s">
        <v>463</v>
      </c>
      <c r="B67" s="11" t="s">
        <v>961</v>
      </c>
      <c r="C67" s="8" t="s">
        <v>84</v>
      </c>
      <c r="D67" s="8" t="s">
        <v>85</v>
      </c>
      <c r="E67" s="8" t="s">
        <v>6</v>
      </c>
      <c r="F67" s="80">
        <v>42333</v>
      </c>
      <c r="G67" s="10">
        <v>3141666</v>
      </c>
      <c r="H67" s="10">
        <v>743341</v>
      </c>
      <c r="I67" s="10">
        <f>ROUND(G67/124*128.4,0)</f>
        <v>3253144</v>
      </c>
      <c r="J67" s="10">
        <f>ROUND(H67/122.3*124.4,0)</f>
        <v>756105</v>
      </c>
      <c r="K67" s="10">
        <f>ROUND(I67/128.4*131.8,-2)</f>
        <v>3339300</v>
      </c>
      <c r="L67" s="10">
        <f>ROUND(J67/124.4*128.3,-2)</f>
        <v>779800</v>
      </c>
      <c r="M67" s="5" t="s">
        <v>7</v>
      </c>
      <c r="N67" s="88" t="s">
        <v>427</v>
      </c>
    </row>
    <row r="68" spans="1:17" s="5" customFormat="1" x14ac:dyDescent="0.2">
      <c r="A68" s="87" t="s">
        <v>464</v>
      </c>
      <c r="B68" s="11" t="s">
        <v>961</v>
      </c>
      <c r="C68" s="8" t="s">
        <v>394</v>
      </c>
      <c r="D68" s="8" t="s">
        <v>395</v>
      </c>
      <c r="E68" s="8" t="s">
        <v>6</v>
      </c>
      <c r="F68" s="80"/>
      <c r="G68" s="10">
        <v>0</v>
      </c>
      <c r="H68" s="10">
        <v>1924186</v>
      </c>
      <c r="I68" s="10">
        <f>ROUND(G68/124*128.4,0)</f>
        <v>0</v>
      </c>
      <c r="J68" s="10">
        <f>ROUND(H68/122.3*124.4,0)</f>
        <v>1957226</v>
      </c>
      <c r="K68" s="10">
        <f>ROUND(I68/128.4*131.8,-2)</f>
        <v>0</v>
      </c>
      <c r="L68" s="10">
        <f>ROUND(J68/124.4*128.3,-2)</f>
        <v>2018600</v>
      </c>
      <c r="M68" s="5" t="s">
        <v>7</v>
      </c>
      <c r="N68" s="88" t="s">
        <v>427</v>
      </c>
    </row>
    <row r="69" spans="1:17" s="5" customFormat="1" x14ac:dyDescent="0.2">
      <c r="A69" s="5" t="s">
        <v>465</v>
      </c>
      <c r="B69" s="11" t="s">
        <v>961</v>
      </c>
      <c r="C69" s="8" t="s">
        <v>86</v>
      </c>
      <c r="D69" s="8" t="s">
        <v>87</v>
      </c>
      <c r="E69" s="8" t="s">
        <v>6</v>
      </c>
      <c r="F69" s="80">
        <v>42331</v>
      </c>
      <c r="G69" s="10">
        <v>6016037</v>
      </c>
      <c r="H69" s="10">
        <v>1066533</v>
      </c>
      <c r="I69" s="10">
        <f>ROUND(G69/124*128.4,0)</f>
        <v>6229509</v>
      </c>
      <c r="J69" s="10">
        <f>ROUND(H69/122.3*124.4,0)</f>
        <v>1084846</v>
      </c>
      <c r="K69" s="10">
        <f>ROUND(I69/128.4*131.8,-2)</f>
        <v>6394500</v>
      </c>
      <c r="L69" s="10">
        <f>ROUND(J69/124.4*128.3,-2)</f>
        <v>1118900</v>
      </c>
      <c r="M69" s="5" t="s">
        <v>7</v>
      </c>
      <c r="N69" s="88" t="s">
        <v>427</v>
      </c>
    </row>
    <row r="70" spans="1:17" s="5" customFormat="1" x14ac:dyDescent="0.2">
      <c r="A70" s="5" t="s">
        <v>587</v>
      </c>
      <c r="B70" s="11" t="s">
        <v>964</v>
      </c>
      <c r="C70" s="8" t="s">
        <v>88</v>
      </c>
      <c r="D70" s="8" t="s">
        <v>89</v>
      </c>
      <c r="E70" s="8" t="s">
        <v>6</v>
      </c>
      <c r="F70" s="80">
        <v>42310</v>
      </c>
      <c r="G70" s="10">
        <v>16790304</v>
      </c>
      <c r="H70" s="10">
        <v>0</v>
      </c>
      <c r="I70" s="10">
        <f>ROUND(G70/124*128.4,0)</f>
        <v>17386089</v>
      </c>
      <c r="J70" s="10">
        <f>ROUND(H70/122.3*124.4,0)</f>
        <v>0</v>
      </c>
      <c r="K70" s="10">
        <f>ROUND(I70/128.4*131.8,-2)</f>
        <v>17846500</v>
      </c>
      <c r="L70" s="10">
        <f>ROUND(J70/124.4*128.3,-2)</f>
        <v>0</v>
      </c>
      <c r="M70" s="5" t="s">
        <v>7</v>
      </c>
      <c r="N70" s="88" t="s">
        <v>426</v>
      </c>
    </row>
    <row r="71" spans="1:17" s="5" customFormat="1" x14ac:dyDescent="0.2">
      <c r="A71" s="5" t="s">
        <v>466</v>
      </c>
      <c r="B71" s="11" t="s">
        <v>961</v>
      </c>
      <c r="C71" s="8" t="s">
        <v>90</v>
      </c>
      <c r="D71" s="8" t="s">
        <v>91</v>
      </c>
      <c r="E71" s="8" t="s">
        <v>6</v>
      </c>
      <c r="F71" s="80">
        <v>42352</v>
      </c>
      <c r="G71" s="10">
        <v>4302398</v>
      </c>
      <c r="H71" s="10">
        <v>691629</v>
      </c>
      <c r="I71" s="10">
        <f>ROUND(G71/124*128.4,0)</f>
        <v>4455064</v>
      </c>
      <c r="J71" s="10">
        <f>ROUND(H71/122.3*124.4,0)</f>
        <v>703505</v>
      </c>
      <c r="K71" s="10">
        <f>ROUND(I71/128.4*131.8,-2)</f>
        <v>4573000</v>
      </c>
      <c r="L71" s="10">
        <f>ROUND(J71/124.4*128.3,-2)</f>
        <v>725600</v>
      </c>
      <c r="M71" s="5" t="s">
        <v>7</v>
      </c>
      <c r="N71" s="88" t="s">
        <v>427</v>
      </c>
    </row>
    <row r="72" spans="1:17" s="5" customFormat="1" x14ac:dyDescent="0.2">
      <c r="A72" s="5" t="s">
        <v>588</v>
      </c>
      <c r="B72" s="11" t="s">
        <v>969</v>
      </c>
      <c r="C72" s="8" t="s">
        <v>93</v>
      </c>
      <c r="D72" s="8" t="s">
        <v>92</v>
      </c>
      <c r="E72" s="8" t="s">
        <v>6</v>
      </c>
      <c r="F72" s="80">
        <v>42005</v>
      </c>
      <c r="G72" s="10">
        <v>1358254</v>
      </c>
      <c r="H72" s="10">
        <v>0</v>
      </c>
      <c r="I72" s="10">
        <f>ROUND(G72/124*128.4,0)</f>
        <v>1406450</v>
      </c>
      <c r="J72" s="10">
        <f>ROUND(H72/122.3*124.4,0)</f>
        <v>0</v>
      </c>
      <c r="K72" s="10">
        <f>ROUND(I72/128.4*131.8,-2)</f>
        <v>1443700</v>
      </c>
      <c r="L72" s="10">
        <f>ROUND(J72/124.4*128.3,-2)</f>
        <v>0</v>
      </c>
      <c r="M72" s="5" t="s">
        <v>7</v>
      </c>
      <c r="N72" s="88" t="s">
        <v>425</v>
      </c>
    </row>
    <row r="73" spans="1:17" s="5" customFormat="1" x14ac:dyDescent="0.2">
      <c r="A73" s="5" t="s">
        <v>467</v>
      </c>
      <c r="B73" s="11" t="s">
        <v>961</v>
      </c>
      <c r="C73" s="8" t="s">
        <v>94</v>
      </c>
      <c r="D73" s="8" t="s">
        <v>95</v>
      </c>
      <c r="E73" s="8" t="s">
        <v>6</v>
      </c>
      <c r="F73" s="80">
        <v>42347</v>
      </c>
      <c r="G73" s="10">
        <v>3203914</v>
      </c>
      <c r="H73" s="10">
        <v>769197</v>
      </c>
      <c r="I73" s="10">
        <f>ROUND(G73/124*128.4,0)</f>
        <v>3317601</v>
      </c>
      <c r="J73" s="10">
        <f>ROUND(H73/122.3*124.4,0)</f>
        <v>782405</v>
      </c>
      <c r="K73" s="10">
        <f>ROUND(I73/128.4*131.8,-2)</f>
        <v>3405500</v>
      </c>
      <c r="L73" s="10">
        <f>ROUND(J73/124.4*128.3,-2)</f>
        <v>806900</v>
      </c>
      <c r="M73" s="5" t="s">
        <v>7</v>
      </c>
      <c r="N73" s="88" t="s">
        <v>427</v>
      </c>
    </row>
    <row r="74" spans="1:17" s="5" customFormat="1" x14ac:dyDescent="0.2">
      <c r="A74" s="3"/>
      <c r="B74" s="96"/>
      <c r="C74" s="90" t="s">
        <v>1043</v>
      </c>
      <c r="D74" s="90"/>
      <c r="E74" s="8" t="s">
        <v>6</v>
      </c>
      <c r="F74" s="90"/>
      <c r="G74" s="10">
        <v>11485149</v>
      </c>
      <c r="H74" s="10">
        <v>0</v>
      </c>
      <c r="I74" s="10">
        <f>ROUND(G74/124*128.4,0)</f>
        <v>11892687</v>
      </c>
      <c r="J74" s="10">
        <f>ROUND(H74/122.3*124.4,0)</f>
        <v>0</v>
      </c>
      <c r="K74" s="10">
        <f>ROUND(I74/128.4*131.8,-2)</f>
        <v>12207600</v>
      </c>
      <c r="L74" s="10">
        <f>ROUND(J74/124.4*128.3,-2)</f>
        <v>0</v>
      </c>
      <c r="M74" s="5" t="s">
        <v>1046</v>
      </c>
      <c r="N74" s="88" t="s">
        <v>426</v>
      </c>
      <c r="O74" s="3"/>
      <c r="P74" s="3" t="s">
        <v>1045</v>
      </c>
      <c r="Q74" s="3"/>
    </row>
    <row r="75" spans="1:17" s="5" customFormat="1" x14ac:dyDescent="0.2">
      <c r="A75" s="3"/>
      <c r="B75" s="96"/>
      <c r="C75" s="90" t="s">
        <v>1042</v>
      </c>
      <c r="D75" s="90"/>
      <c r="E75" s="8" t="s">
        <v>6</v>
      </c>
      <c r="F75" s="90"/>
      <c r="G75" s="10">
        <v>1722772</v>
      </c>
      <c r="H75" s="10">
        <v>0</v>
      </c>
      <c r="I75" s="10">
        <f>ROUND(G75/124*128.4,0)</f>
        <v>1783903</v>
      </c>
      <c r="J75" s="10">
        <f>ROUND(H75/122.3*124.4,0)</f>
        <v>0</v>
      </c>
      <c r="K75" s="10">
        <f>ROUND(I75/128.4*131.8,-2)</f>
        <v>1831100</v>
      </c>
      <c r="L75" s="10">
        <f>ROUND(J75/124.4*128.3,-2)</f>
        <v>0</v>
      </c>
      <c r="M75" s="5" t="s">
        <v>1046</v>
      </c>
      <c r="N75" s="88" t="s">
        <v>426</v>
      </c>
      <c r="O75" s="3"/>
      <c r="P75" s="3" t="s">
        <v>1045</v>
      </c>
      <c r="Q75" s="3"/>
    </row>
    <row r="76" spans="1:17" s="5" customFormat="1" x14ac:dyDescent="0.2">
      <c r="A76" s="3"/>
      <c r="B76" s="96"/>
      <c r="C76" s="90" t="s">
        <v>1044</v>
      </c>
      <c r="D76" s="90"/>
      <c r="E76" s="8" t="s">
        <v>6</v>
      </c>
      <c r="F76" s="90"/>
      <c r="G76" s="10">
        <v>12633663</v>
      </c>
      <c r="H76" s="10">
        <v>0</v>
      </c>
      <c r="I76" s="10">
        <f>ROUND(G76/124*128.4,0)</f>
        <v>13081954</v>
      </c>
      <c r="J76" s="10">
        <f>ROUND(H76/122.3*124.4,0)</f>
        <v>0</v>
      </c>
      <c r="K76" s="10">
        <f>ROUND(I76/128.4*131.8,-2)</f>
        <v>13428400</v>
      </c>
      <c r="L76" s="10">
        <f>ROUND(J76/124.4*128.3,-2)</f>
        <v>0</v>
      </c>
      <c r="M76" s="5" t="s">
        <v>1046</v>
      </c>
      <c r="N76" s="88" t="s">
        <v>426</v>
      </c>
      <c r="O76" s="3"/>
      <c r="P76" s="3" t="s">
        <v>1045</v>
      </c>
      <c r="Q76" s="3"/>
    </row>
    <row r="77" spans="1:17" s="5" customFormat="1" x14ac:dyDescent="0.2">
      <c r="A77" s="98" t="s">
        <v>473</v>
      </c>
      <c r="B77" s="11" t="s">
        <v>961</v>
      </c>
      <c r="C77" s="8" t="s">
        <v>1141</v>
      </c>
      <c r="D77" s="8" t="s">
        <v>1142</v>
      </c>
      <c r="E77" s="8" t="s">
        <v>6</v>
      </c>
      <c r="F77" s="80">
        <v>42268</v>
      </c>
      <c r="G77" s="10">
        <v>7008333</v>
      </c>
      <c r="H77" s="10">
        <v>1473755</v>
      </c>
      <c r="I77" s="10">
        <f>ROUND(G77/124*128.4,0)</f>
        <v>7257016</v>
      </c>
      <c r="J77" s="10">
        <f>ROUND(H77/122.3*124.4,0)</f>
        <v>1499061</v>
      </c>
      <c r="K77" s="10">
        <f>ROUND(I77/128.4*131.8,-2)</f>
        <v>7449200</v>
      </c>
      <c r="L77" s="10">
        <f>ROUND(J77/124.4*128.3,-2)</f>
        <v>1546100</v>
      </c>
      <c r="M77" s="5" t="s">
        <v>7</v>
      </c>
      <c r="N77" s="88" t="s">
        <v>427</v>
      </c>
      <c r="P77" s="5" t="s">
        <v>1033</v>
      </c>
    </row>
    <row r="78" spans="1:17" s="5" customFormat="1" x14ac:dyDescent="0.2">
      <c r="A78" s="100" t="s">
        <v>589</v>
      </c>
      <c r="B78" s="11" t="s">
        <v>963</v>
      </c>
      <c r="C78" s="8" t="s">
        <v>97</v>
      </c>
      <c r="D78" s="8" t="s">
        <v>96</v>
      </c>
      <c r="E78" s="8" t="s">
        <v>12</v>
      </c>
      <c r="F78" s="80">
        <v>42147</v>
      </c>
      <c r="G78" s="10">
        <v>575206</v>
      </c>
      <c r="H78" s="10">
        <v>0</v>
      </c>
      <c r="I78" s="10">
        <f>ROUND(G78/124*128.4,0)</f>
        <v>595617</v>
      </c>
      <c r="J78" s="10">
        <f>ROUND(H78/122.3*124.4,0)</f>
        <v>0</v>
      </c>
      <c r="K78" s="10">
        <f>ROUND(I78/128.4*131.8,-2)</f>
        <v>611400</v>
      </c>
      <c r="L78" s="10">
        <f>ROUND(J78/124.4*128.3,-2)</f>
        <v>0</v>
      </c>
      <c r="M78" s="5" t="s">
        <v>7</v>
      </c>
      <c r="N78" s="88" t="s">
        <v>426</v>
      </c>
    </row>
    <row r="79" spans="1:17" s="5" customFormat="1" x14ac:dyDescent="0.2">
      <c r="A79" s="5" t="s">
        <v>468</v>
      </c>
      <c r="B79" s="11" t="s">
        <v>961</v>
      </c>
      <c r="C79" s="8" t="s">
        <v>98</v>
      </c>
      <c r="D79" s="8" t="s">
        <v>99</v>
      </c>
      <c r="E79" s="8" t="s">
        <v>6</v>
      </c>
      <c r="F79" s="80">
        <v>42354</v>
      </c>
      <c r="G79" s="10">
        <v>6041667</v>
      </c>
      <c r="H79" s="10">
        <v>1228127</v>
      </c>
      <c r="I79" s="10">
        <f>ROUND(G79/124*128.4,0)</f>
        <v>6256049</v>
      </c>
      <c r="J79" s="10">
        <f>ROUND(H79/122.3*124.4,0)</f>
        <v>1249215</v>
      </c>
      <c r="K79" s="10">
        <f>ROUND(I79/128.4*131.8,-2)</f>
        <v>6421700</v>
      </c>
      <c r="L79" s="10">
        <f>ROUND(J79/124.4*128.3,-2)</f>
        <v>1288400</v>
      </c>
      <c r="M79" s="5" t="s">
        <v>7</v>
      </c>
      <c r="N79" s="88" t="s">
        <v>427</v>
      </c>
    </row>
    <row r="80" spans="1:17" s="5" customFormat="1" x14ac:dyDescent="0.2">
      <c r="A80" s="5" t="s">
        <v>469</v>
      </c>
      <c r="B80" s="11" t="s">
        <v>961</v>
      </c>
      <c r="C80" s="8" t="s">
        <v>100</v>
      </c>
      <c r="D80" s="8" t="s">
        <v>99</v>
      </c>
      <c r="E80" s="8" t="s">
        <v>6</v>
      </c>
      <c r="F80" s="80">
        <v>42354</v>
      </c>
      <c r="G80" s="10">
        <v>5785355</v>
      </c>
      <c r="H80" s="10">
        <v>1564249</v>
      </c>
      <c r="I80" s="10">
        <f>ROUND(G80/124*128.4,0)</f>
        <v>5990642</v>
      </c>
      <c r="J80" s="10">
        <f>ROUND(H80/122.3*124.4,0)</f>
        <v>1591109</v>
      </c>
      <c r="K80" s="10">
        <f>ROUND(I80/128.4*131.8,-2)</f>
        <v>6149300</v>
      </c>
      <c r="L80" s="10">
        <f>ROUND(J80/124.4*128.3,-2)</f>
        <v>1641000</v>
      </c>
      <c r="M80" s="5" t="s">
        <v>7</v>
      </c>
      <c r="N80" s="88" t="s">
        <v>427</v>
      </c>
    </row>
    <row r="81" spans="1:17" s="5" customFormat="1" x14ac:dyDescent="0.2">
      <c r="A81" s="98" t="s">
        <v>470</v>
      </c>
      <c r="B81" s="11" t="s">
        <v>961</v>
      </c>
      <c r="C81" s="8" t="s">
        <v>101</v>
      </c>
      <c r="D81" s="8" t="s">
        <v>102</v>
      </c>
      <c r="E81" s="8" t="s">
        <v>6</v>
      </c>
      <c r="F81" s="80">
        <v>42172</v>
      </c>
      <c r="G81" s="10">
        <v>31304536</v>
      </c>
      <c r="H81" s="10">
        <v>0</v>
      </c>
      <c r="I81" s="10">
        <f>ROUND(G81/124*128.4,0)</f>
        <v>32415342</v>
      </c>
      <c r="J81" s="10">
        <f>ROUND(H81/122.3*124.4,0)</f>
        <v>0</v>
      </c>
      <c r="K81" s="10">
        <f>ROUND(I81/128.4*131.8,-2)</f>
        <v>33273700</v>
      </c>
      <c r="L81" s="10">
        <f>ROUND(J81/124.4*128.3,-2)</f>
        <v>0</v>
      </c>
      <c r="M81" s="5" t="s">
        <v>7</v>
      </c>
      <c r="N81" s="88" t="s">
        <v>427</v>
      </c>
    </row>
    <row r="82" spans="1:17" s="5" customFormat="1" x14ac:dyDescent="0.2">
      <c r="A82" s="5" t="s">
        <v>471</v>
      </c>
      <c r="B82" s="11" t="s">
        <v>963</v>
      </c>
      <c r="C82" s="8" t="s">
        <v>103</v>
      </c>
      <c r="D82" s="8" t="s">
        <v>102</v>
      </c>
      <c r="E82" s="8" t="s">
        <v>6</v>
      </c>
      <c r="F82" s="80">
        <v>42172</v>
      </c>
      <c r="G82" s="10">
        <v>582396</v>
      </c>
      <c r="H82" s="10">
        <v>1828</v>
      </c>
      <c r="I82" s="10">
        <f>ROUND(G82/124*128.4,0)</f>
        <v>603062</v>
      </c>
      <c r="J82" s="10">
        <f>ROUND(H82/122.3*124.4,0)</f>
        <v>1859</v>
      </c>
      <c r="K82" s="10">
        <f>ROUND(I82/128.4*131.8,-2)</f>
        <v>619000</v>
      </c>
      <c r="L82" s="10">
        <f>ROUND(J82/124.4*128.3,-2)</f>
        <v>1900</v>
      </c>
      <c r="M82" s="5" t="s">
        <v>7</v>
      </c>
      <c r="N82" s="88" t="s">
        <v>426</v>
      </c>
    </row>
    <row r="83" spans="1:17" s="5" customFormat="1" x14ac:dyDescent="0.2">
      <c r="A83" s="5" t="s">
        <v>472</v>
      </c>
      <c r="B83" s="11" t="s">
        <v>961</v>
      </c>
      <c r="C83" s="8" t="s">
        <v>104</v>
      </c>
      <c r="D83" s="8" t="s">
        <v>105</v>
      </c>
      <c r="E83" s="8" t="s">
        <v>6</v>
      </c>
      <c r="F83" s="80">
        <v>42268</v>
      </c>
      <c r="G83" s="10">
        <v>9095455</v>
      </c>
      <c r="H83" s="10">
        <v>924328</v>
      </c>
      <c r="I83" s="10">
        <f>ROUND(G83/124*128.4,0)</f>
        <v>9418197</v>
      </c>
      <c r="J83" s="10">
        <f>ROUND(H83/122.3*124.4,0)</f>
        <v>940200</v>
      </c>
      <c r="K83" s="10">
        <f>ROUND(I83/128.4*131.8,-2)</f>
        <v>9667600</v>
      </c>
      <c r="L83" s="10">
        <f>ROUND(J83/124.4*128.3,-2)</f>
        <v>969700</v>
      </c>
      <c r="M83" s="5" t="s">
        <v>7</v>
      </c>
      <c r="N83" s="88" t="s">
        <v>427</v>
      </c>
    </row>
    <row r="84" spans="1:17" s="5" customFormat="1" x14ac:dyDescent="0.2">
      <c r="B84" s="11" t="s">
        <v>1104</v>
      </c>
      <c r="C84" s="8" t="s">
        <v>1032</v>
      </c>
      <c r="D84" s="8" t="s">
        <v>107</v>
      </c>
      <c r="E84" s="8" t="s">
        <v>6</v>
      </c>
      <c r="F84" s="80"/>
      <c r="G84" s="10">
        <v>595437</v>
      </c>
      <c r="H84" s="10">
        <v>0</v>
      </c>
      <c r="I84" s="10">
        <f>ROUND(G84/124*128.4,0)</f>
        <v>616565</v>
      </c>
      <c r="J84" s="10">
        <f>ROUND(H84/122.3*124.4,0)</f>
        <v>0</v>
      </c>
      <c r="K84" s="10">
        <v>1500000</v>
      </c>
      <c r="L84" s="10">
        <f>ROUND(J84/124.4*128.3,-2)</f>
        <v>0</v>
      </c>
      <c r="N84" s="88" t="s">
        <v>426</v>
      </c>
      <c r="P84" s="85" t="s">
        <v>1086</v>
      </c>
    </row>
    <row r="85" spans="1:17" s="5" customFormat="1" x14ac:dyDescent="0.2">
      <c r="A85" s="5" t="s">
        <v>590</v>
      </c>
      <c r="B85" s="11" t="s">
        <v>963</v>
      </c>
      <c r="C85" s="8" t="s">
        <v>106</v>
      </c>
      <c r="D85" s="8" t="s">
        <v>107</v>
      </c>
      <c r="E85" s="8" t="s">
        <v>6</v>
      </c>
      <c r="F85" s="80">
        <v>42005</v>
      </c>
      <c r="G85" s="10">
        <v>1072950</v>
      </c>
      <c r="H85" s="10">
        <v>0</v>
      </c>
      <c r="I85" s="10">
        <f>ROUND(G85/124*128.4,0)</f>
        <v>1111022</v>
      </c>
      <c r="J85" s="10">
        <f>ROUND(H85/122.3*124.4,0)</f>
        <v>0</v>
      </c>
      <c r="K85" s="10">
        <f>ROUND(I85/128.4*131.8,-2)</f>
        <v>1140400</v>
      </c>
      <c r="L85" s="10">
        <f>ROUND(J85/124.4*128.3,-2)</f>
        <v>0</v>
      </c>
      <c r="M85" s="5" t="s">
        <v>108</v>
      </c>
      <c r="N85" s="88" t="s">
        <v>426</v>
      </c>
    </row>
    <row r="86" spans="1:17" s="5" customFormat="1" x14ac:dyDescent="0.2">
      <c r="A86" s="104"/>
      <c r="B86" s="89" t="s">
        <v>1160</v>
      </c>
      <c r="C86" s="90" t="s">
        <v>1099</v>
      </c>
      <c r="D86" s="90" t="s">
        <v>107</v>
      </c>
      <c r="E86" s="90" t="s">
        <v>6</v>
      </c>
      <c r="F86" s="90"/>
      <c r="G86" s="10"/>
      <c r="H86" s="10"/>
      <c r="I86" s="10"/>
      <c r="J86" s="10"/>
      <c r="K86" s="10">
        <v>25000</v>
      </c>
      <c r="L86" s="10"/>
      <c r="M86" s="104" t="s">
        <v>1100</v>
      </c>
      <c r="N86" s="105" t="s">
        <v>426</v>
      </c>
      <c r="O86" s="104"/>
      <c r="P86" s="104"/>
      <c r="Q86" s="104"/>
    </row>
    <row r="87" spans="1:17" s="5" customFormat="1" x14ac:dyDescent="0.2">
      <c r="A87" s="5" t="s">
        <v>591</v>
      </c>
      <c r="B87" s="11" t="s">
        <v>980</v>
      </c>
      <c r="C87" s="8" t="s">
        <v>109</v>
      </c>
      <c r="D87" s="8" t="s">
        <v>110</v>
      </c>
      <c r="E87" s="8" t="s">
        <v>6</v>
      </c>
      <c r="F87" s="80">
        <v>42310</v>
      </c>
      <c r="G87" s="10">
        <v>43142</v>
      </c>
      <c r="H87" s="10">
        <v>0</v>
      </c>
      <c r="I87" s="10">
        <f>ROUND(G87/124*128.4,0)</f>
        <v>44673</v>
      </c>
      <c r="J87" s="10">
        <f>ROUND(H87/122.3*124.4,0)</f>
        <v>0</v>
      </c>
      <c r="K87" s="10">
        <f>ROUND(I87/128.4*131.8,-2)</f>
        <v>45900</v>
      </c>
      <c r="L87" s="10">
        <f>ROUND(J87/124.4*128.3,-2)</f>
        <v>0</v>
      </c>
      <c r="M87" s="5" t="s">
        <v>7</v>
      </c>
      <c r="N87" s="88" t="s">
        <v>426</v>
      </c>
    </row>
    <row r="88" spans="1:17" s="5" customFormat="1" x14ac:dyDescent="0.2">
      <c r="A88" s="5" t="s">
        <v>592</v>
      </c>
      <c r="B88" s="11" t="s">
        <v>977</v>
      </c>
      <c r="C88" s="8" t="s">
        <v>111</v>
      </c>
      <c r="D88" s="8" t="s">
        <v>112</v>
      </c>
      <c r="E88" s="8" t="s">
        <v>6</v>
      </c>
      <c r="F88" s="80">
        <v>42131</v>
      </c>
      <c r="G88" s="10">
        <v>474545</v>
      </c>
      <c r="H88" s="10">
        <v>0</v>
      </c>
      <c r="I88" s="10">
        <f>ROUND(G88/124*128.4,0)</f>
        <v>491384</v>
      </c>
      <c r="J88" s="10">
        <f>ROUND(H88/122.3*124.4,0)</f>
        <v>0</v>
      </c>
      <c r="K88" s="10">
        <f>ROUND(I88/128.4*131.8,-2)</f>
        <v>504400</v>
      </c>
      <c r="L88" s="10">
        <f>ROUND(J88/124.4*128.3,-2)</f>
        <v>0</v>
      </c>
      <c r="M88" s="5" t="s">
        <v>7</v>
      </c>
      <c r="N88" s="88" t="s">
        <v>426</v>
      </c>
    </row>
    <row r="89" spans="1:17" s="5" customFormat="1" x14ac:dyDescent="0.2">
      <c r="A89" s="98" t="s">
        <v>593</v>
      </c>
      <c r="B89" s="11" t="s">
        <v>969</v>
      </c>
      <c r="C89" s="8" t="s">
        <v>113</v>
      </c>
      <c r="D89" s="8" t="s">
        <v>114</v>
      </c>
      <c r="E89" s="8" t="s">
        <v>6</v>
      </c>
      <c r="F89" s="80">
        <v>42005</v>
      </c>
      <c r="G89" s="10">
        <v>985044</v>
      </c>
      <c r="H89" s="10">
        <v>0</v>
      </c>
      <c r="I89" s="10">
        <f>ROUND(G89/124*128.4,0)</f>
        <v>1019997</v>
      </c>
      <c r="J89" s="10">
        <f>ROUND(H89/122.3*124.4,0)</f>
        <v>0</v>
      </c>
      <c r="K89" s="10">
        <f>ROUND(I89/128.4*131.8,-2)</f>
        <v>1047000</v>
      </c>
      <c r="L89" s="10">
        <f>ROUND(J89/124.4*128.3,-2)</f>
        <v>0</v>
      </c>
      <c r="M89" s="5" t="s">
        <v>7</v>
      </c>
      <c r="N89" s="88" t="s">
        <v>426</v>
      </c>
    </row>
    <row r="90" spans="1:17" s="5" customFormat="1" x14ac:dyDescent="0.2">
      <c r="A90" s="5" t="s">
        <v>1012</v>
      </c>
      <c r="B90" s="11" t="s">
        <v>973</v>
      </c>
      <c r="C90" s="73" t="s">
        <v>957</v>
      </c>
      <c r="D90" s="8" t="s">
        <v>178</v>
      </c>
      <c r="E90" s="8" t="s">
        <v>6</v>
      </c>
      <c r="F90" s="80">
        <v>42324</v>
      </c>
      <c r="G90" s="10">
        <v>16233366</v>
      </c>
      <c r="H90" s="10">
        <v>0</v>
      </c>
      <c r="I90" s="10">
        <f>ROUND(G90/124*128.4,0)</f>
        <v>16809389</v>
      </c>
      <c r="J90" s="10">
        <f>ROUND(H90/122.3*124.4,0)</f>
        <v>0</v>
      </c>
      <c r="K90" s="10">
        <f>ROUND(I90/128.4*131.8,-2)</f>
        <v>17254500</v>
      </c>
      <c r="L90" s="10">
        <f>ROUND(J90/124.4*128.3,-2)</f>
        <v>0</v>
      </c>
      <c r="M90" s="5" t="s">
        <v>7</v>
      </c>
      <c r="N90" s="88" t="s">
        <v>426</v>
      </c>
    </row>
    <row r="91" spans="1:17" s="5" customFormat="1" x14ac:dyDescent="0.2">
      <c r="A91" s="5" t="s">
        <v>594</v>
      </c>
      <c r="B91" s="11" t="s">
        <v>970</v>
      </c>
      <c r="C91" s="8" t="s">
        <v>115</v>
      </c>
      <c r="D91" s="8" t="s">
        <v>114</v>
      </c>
      <c r="E91" s="8" t="s">
        <v>6</v>
      </c>
      <c r="F91" s="80">
        <v>42324</v>
      </c>
      <c r="G91" s="10">
        <v>44614269</v>
      </c>
      <c r="H91" s="10">
        <v>0</v>
      </c>
      <c r="I91" s="10">
        <f>ROUND(G91/124*128.4,0)</f>
        <v>46197356</v>
      </c>
      <c r="J91" s="10">
        <f>ROUND(H91/122.3*124.4,0)</f>
        <v>0</v>
      </c>
      <c r="K91" s="10">
        <f>ROUND(I91/128.4*131.8,-2)</f>
        <v>47420700</v>
      </c>
      <c r="L91" s="10">
        <f>ROUND(J91/124.4*128.3,-2)</f>
        <v>0</v>
      </c>
      <c r="M91" s="5" t="s">
        <v>7</v>
      </c>
      <c r="N91" s="88" t="s">
        <v>426</v>
      </c>
    </row>
    <row r="92" spans="1:17" s="5" customFormat="1" x14ac:dyDescent="0.2">
      <c r="A92" s="5" t="s">
        <v>475</v>
      </c>
      <c r="B92" s="11" t="s">
        <v>961</v>
      </c>
      <c r="C92" s="8" t="s">
        <v>117</v>
      </c>
      <c r="D92" s="8" t="s">
        <v>118</v>
      </c>
      <c r="E92" s="8" t="s">
        <v>119</v>
      </c>
      <c r="F92" s="80">
        <v>42005</v>
      </c>
      <c r="G92" s="10">
        <v>2460607</v>
      </c>
      <c r="H92" s="10">
        <v>575281</v>
      </c>
      <c r="I92" s="10">
        <f>ROUND(G92/124*128.4,0)</f>
        <v>2547919</v>
      </c>
      <c r="J92" s="10">
        <f>ROUND(H92/122.3*124.4,0)</f>
        <v>585159</v>
      </c>
      <c r="K92" s="10">
        <f>ROUND(I92/128.4*131.8,-2)</f>
        <v>2615400</v>
      </c>
      <c r="L92" s="10">
        <f>ROUND(J92/124.4*128.3,-2)</f>
        <v>603500</v>
      </c>
      <c r="M92" s="5" t="s">
        <v>7</v>
      </c>
      <c r="N92" s="88" t="s">
        <v>427</v>
      </c>
    </row>
    <row r="93" spans="1:17" s="5" customFormat="1" x14ac:dyDescent="0.2">
      <c r="A93" s="5" t="s">
        <v>476</v>
      </c>
      <c r="B93" s="11" t="s">
        <v>961</v>
      </c>
      <c r="C93" s="8" t="s">
        <v>120</v>
      </c>
      <c r="D93" s="8" t="s">
        <v>121</v>
      </c>
      <c r="E93" s="8" t="s">
        <v>6</v>
      </c>
      <c r="F93" s="80">
        <v>42268</v>
      </c>
      <c r="G93" s="10">
        <v>2812121</v>
      </c>
      <c r="H93" s="10">
        <v>775659</v>
      </c>
      <c r="I93" s="10">
        <f>ROUND(G93/124*128.4,0)</f>
        <v>2911906</v>
      </c>
      <c r="J93" s="10">
        <f>ROUND(H93/122.3*124.4,0)</f>
        <v>788978</v>
      </c>
      <c r="K93" s="10">
        <f>ROUND(I93/128.4*131.8,-2)</f>
        <v>2989000</v>
      </c>
      <c r="L93" s="10">
        <f>ROUND(J93/124.4*128.3,-2)</f>
        <v>813700</v>
      </c>
      <c r="M93" s="5" t="s">
        <v>7</v>
      </c>
      <c r="N93" s="88" t="s">
        <v>427</v>
      </c>
    </row>
    <row r="94" spans="1:17" s="5" customFormat="1" x14ac:dyDescent="0.2">
      <c r="A94" s="5" t="s">
        <v>477</v>
      </c>
      <c r="B94" s="11" t="s">
        <v>961</v>
      </c>
      <c r="C94" s="8" t="s">
        <v>122</v>
      </c>
      <c r="D94" s="8" t="s">
        <v>123</v>
      </c>
      <c r="E94" s="8" t="s">
        <v>6</v>
      </c>
      <c r="F94" s="80">
        <v>42291</v>
      </c>
      <c r="G94" s="10">
        <v>2665657</v>
      </c>
      <c r="H94" s="10">
        <v>872618</v>
      </c>
      <c r="I94" s="10">
        <f>ROUND(G94/124*128.4,0)</f>
        <v>2760245</v>
      </c>
      <c r="J94" s="10">
        <f>ROUND(H94/122.3*124.4,0)</f>
        <v>887602</v>
      </c>
      <c r="K94" s="10">
        <f>ROUND(I94/128.4*131.8,-2)</f>
        <v>2833300</v>
      </c>
      <c r="L94" s="10">
        <f>ROUND(J94/124.4*128.3,-2)</f>
        <v>915400</v>
      </c>
      <c r="M94" s="5" t="s">
        <v>7</v>
      </c>
      <c r="N94" s="88" t="s">
        <v>427</v>
      </c>
    </row>
    <row r="95" spans="1:17" s="5" customFormat="1" x14ac:dyDescent="0.2">
      <c r="A95" s="5" t="s">
        <v>478</v>
      </c>
      <c r="B95" s="11" t="s">
        <v>961</v>
      </c>
      <c r="C95" s="8" t="s">
        <v>124</v>
      </c>
      <c r="D95" s="8" t="s">
        <v>123</v>
      </c>
      <c r="E95" s="8" t="s">
        <v>6</v>
      </c>
      <c r="F95" s="80">
        <v>42319</v>
      </c>
      <c r="G95" s="10">
        <v>5843939</v>
      </c>
      <c r="H95" s="10">
        <v>995430</v>
      </c>
      <c r="I95" s="10">
        <f>ROUND(G95/124*128.4,0)</f>
        <v>6051305</v>
      </c>
      <c r="J95" s="10">
        <f>ROUND(H95/122.3*124.4,0)</f>
        <v>1012522</v>
      </c>
      <c r="K95" s="10">
        <f>ROUND(I95/128.4*131.8,-2)</f>
        <v>6211500</v>
      </c>
      <c r="L95" s="10">
        <f>ROUND(J95/124.4*128.3,-2)</f>
        <v>1044300</v>
      </c>
      <c r="M95" s="5" t="s">
        <v>7</v>
      </c>
      <c r="N95" s="88" t="s">
        <v>427</v>
      </c>
    </row>
    <row r="96" spans="1:17" s="5" customFormat="1" x14ac:dyDescent="0.2">
      <c r="A96" s="5" t="s">
        <v>595</v>
      </c>
      <c r="B96" s="11" t="s">
        <v>962</v>
      </c>
      <c r="C96" s="8" t="s">
        <v>125</v>
      </c>
      <c r="D96" s="8" t="s">
        <v>126</v>
      </c>
      <c r="E96" s="8" t="s">
        <v>6</v>
      </c>
      <c r="F96" s="80">
        <v>42291</v>
      </c>
      <c r="G96" s="10">
        <v>862809</v>
      </c>
      <c r="H96" s="10">
        <v>0</v>
      </c>
      <c r="I96" s="10">
        <f>ROUND(G96/124*128.4,0)</f>
        <v>893425</v>
      </c>
      <c r="J96" s="10">
        <f>ROUND(H96/122.3*124.4,0)</f>
        <v>0</v>
      </c>
      <c r="K96" s="10">
        <f>ROUND(I96/128.4*131.8,-2)</f>
        <v>917100</v>
      </c>
      <c r="L96" s="10">
        <f>ROUND(J96/124.4*128.3,-2)</f>
        <v>0</v>
      </c>
      <c r="M96" s="5" t="s">
        <v>7</v>
      </c>
      <c r="N96" s="88" t="s">
        <v>426</v>
      </c>
    </row>
    <row r="97" spans="1:17" s="5" customFormat="1" x14ac:dyDescent="0.2">
      <c r="A97" s="5" t="s">
        <v>479</v>
      </c>
      <c r="B97" s="11" t="s">
        <v>962</v>
      </c>
      <c r="C97" s="8" t="s">
        <v>127</v>
      </c>
      <c r="D97" s="8" t="s">
        <v>126</v>
      </c>
      <c r="E97" s="8" t="s">
        <v>6</v>
      </c>
      <c r="F97" s="80">
        <v>42291</v>
      </c>
      <c r="G97" s="10">
        <v>3666561</v>
      </c>
      <c r="H97" s="10">
        <v>249532</v>
      </c>
      <c r="I97" s="10">
        <f>ROUND(G97/124*128.4,0)</f>
        <v>3796665</v>
      </c>
      <c r="J97" s="10">
        <f>ROUND(H97/122.3*124.4,0)</f>
        <v>253817</v>
      </c>
      <c r="K97" s="10">
        <f>ROUND(I97/128.4*131.8,-2)</f>
        <v>3897200</v>
      </c>
      <c r="L97" s="10">
        <f>ROUND(J97/124.4*128.3,-2)</f>
        <v>261800</v>
      </c>
      <c r="M97" s="5" t="s">
        <v>7</v>
      </c>
      <c r="N97" s="88" t="s">
        <v>426</v>
      </c>
    </row>
    <row r="98" spans="1:17" s="5" customFormat="1" x14ac:dyDescent="0.2">
      <c r="A98" s="5" t="s">
        <v>480</v>
      </c>
      <c r="B98" s="11" t="s">
        <v>961</v>
      </c>
      <c r="C98" s="8" t="s">
        <v>128</v>
      </c>
      <c r="D98" s="8" t="s">
        <v>129</v>
      </c>
      <c r="E98" s="8" t="s">
        <v>6</v>
      </c>
      <c r="F98" s="80">
        <v>42005</v>
      </c>
      <c r="G98" s="10">
        <v>5221465</v>
      </c>
      <c r="H98" s="10">
        <v>711022</v>
      </c>
      <c r="I98" s="10">
        <f>ROUND(G98/124*128.4,0)</f>
        <v>5406743</v>
      </c>
      <c r="J98" s="10">
        <f>ROUND(H98/122.3*124.4,0)</f>
        <v>723231</v>
      </c>
      <c r="K98" s="10">
        <f>ROUND(I98/128.4*131.8,-2)</f>
        <v>5549900</v>
      </c>
      <c r="L98" s="10">
        <f>ROUND(J98/124.4*128.3,-2)</f>
        <v>745900</v>
      </c>
      <c r="M98" s="5" t="s">
        <v>7</v>
      </c>
      <c r="N98" s="88" t="s">
        <v>427</v>
      </c>
    </row>
    <row r="99" spans="1:17" s="5" customFormat="1" x14ac:dyDescent="0.2">
      <c r="A99" s="104"/>
      <c r="B99" s="89" t="s">
        <v>1154</v>
      </c>
      <c r="C99" s="90" t="s">
        <v>1158</v>
      </c>
      <c r="D99" s="90" t="s">
        <v>1157</v>
      </c>
      <c r="E99" s="90" t="s">
        <v>119</v>
      </c>
      <c r="F99" s="90"/>
      <c r="G99" s="10"/>
      <c r="H99" s="10"/>
      <c r="I99" s="10"/>
      <c r="J99" s="10"/>
      <c r="K99" s="10">
        <v>450000</v>
      </c>
      <c r="L99" s="10"/>
      <c r="M99" s="104" t="s">
        <v>7</v>
      </c>
      <c r="N99" s="107" t="s">
        <v>426</v>
      </c>
      <c r="O99" s="104"/>
      <c r="P99" s="104" t="s">
        <v>1155</v>
      </c>
      <c r="Q99" s="104"/>
    </row>
    <row r="100" spans="1:17" s="5" customFormat="1" x14ac:dyDescent="0.2">
      <c r="A100" s="104"/>
      <c r="B100" s="89" t="s">
        <v>1156</v>
      </c>
      <c r="C100" s="90" t="s">
        <v>1158</v>
      </c>
      <c r="D100" s="90" t="s">
        <v>1157</v>
      </c>
      <c r="E100" s="90" t="s">
        <v>119</v>
      </c>
      <c r="F100" s="90"/>
      <c r="G100" s="10"/>
      <c r="H100" s="10"/>
      <c r="I100" s="10"/>
      <c r="J100" s="10"/>
      <c r="K100" s="10">
        <v>108000</v>
      </c>
      <c r="L100" s="10"/>
      <c r="M100" s="104" t="s">
        <v>7</v>
      </c>
      <c r="N100" s="107" t="s">
        <v>426</v>
      </c>
      <c r="O100" s="104"/>
      <c r="P100" s="104" t="s">
        <v>1155</v>
      </c>
      <c r="Q100" s="104"/>
    </row>
    <row r="101" spans="1:17" s="5" customFormat="1" x14ac:dyDescent="0.2">
      <c r="A101" s="5" t="s">
        <v>481</v>
      </c>
      <c r="B101" s="11" t="s">
        <v>962</v>
      </c>
      <c r="C101" s="8" t="s">
        <v>130</v>
      </c>
      <c r="D101" s="8" t="s">
        <v>131</v>
      </c>
      <c r="E101" s="8" t="s">
        <v>119</v>
      </c>
      <c r="F101" s="80">
        <v>42005</v>
      </c>
      <c r="G101" s="10">
        <v>4063606</v>
      </c>
      <c r="H101" s="10">
        <v>385118</v>
      </c>
      <c r="I101" s="10">
        <f>ROUND(G101/124*128.4,0)</f>
        <v>4207798</v>
      </c>
      <c r="J101" s="10">
        <f>ROUND(H101/122.3*124.4,0)</f>
        <v>391731</v>
      </c>
      <c r="K101" s="10">
        <f>ROUND(I101/128.4*131.8,-2)</f>
        <v>4319200</v>
      </c>
      <c r="L101" s="10">
        <f>ROUND(J101/124.4*128.3,-2)</f>
        <v>404000</v>
      </c>
      <c r="M101" s="5" t="s">
        <v>7</v>
      </c>
      <c r="N101" s="88" t="s">
        <v>426</v>
      </c>
    </row>
    <row r="102" spans="1:17" s="5" customFormat="1" x14ac:dyDescent="0.2">
      <c r="A102" s="5" t="s">
        <v>596</v>
      </c>
      <c r="B102" s="11" t="s">
        <v>981</v>
      </c>
      <c r="C102" s="8" t="s">
        <v>132</v>
      </c>
      <c r="D102" s="8" t="s">
        <v>133</v>
      </c>
      <c r="E102" s="8" t="s">
        <v>6</v>
      </c>
      <c r="F102" s="80">
        <v>42005</v>
      </c>
      <c r="G102" s="10">
        <v>48720000</v>
      </c>
      <c r="H102" s="10">
        <v>0</v>
      </c>
      <c r="I102" s="10">
        <f>ROUND(G102/124*128.4,0)</f>
        <v>50448774</v>
      </c>
      <c r="J102" s="10">
        <f>ROUND(H102/122.3*124.4,0)</f>
        <v>0</v>
      </c>
      <c r="K102" s="10">
        <f>ROUND(I102/128.4*131.8,-2)</f>
        <v>51784600</v>
      </c>
      <c r="L102" s="10">
        <f>ROUND(J102/124.4*128.3,-2)</f>
        <v>0</v>
      </c>
      <c r="M102" s="5" t="s">
        <v>7</v>
      </c>
      <c r="N102" s="88" t="s">
        <v>426</v>
      </c>
    </row>
    <row r="103" spans="1:17" s="5" customFormat="1" x14ac:dyDescent="0.2">
      <c r="A103" s="5" t="s">
        <v>482</v>
      </c>
      <c r="B103" s="11" t="s">
        <v>961</v>
      </c>
      <c r="C103" s="8" t="s">
        <v>134</v>
      </c>
      <c r="D103" s="8" t="s">
        <v>133</v>
      </c>
      <c r="E103" s="8" t="s">
        <v>6</v>
      </c>
      <c r="F103" s="80">
        <v>42005</v>
      </c>
      <c r="G103" s="10">
        <v>5624242</v>
      </c>
      <c r="H103" s="10">
        <v>775659</v>
      </c>
      <c r="I103" s="10">
        <f>ROUND(G103/124*128.4,0)</f>
        <v>5823812</v>
      </c>
      <c r="J103" s="10">
        <f>ROUND(H103/122.3*124.4,0)</f>
        <v>788978</v>
      </c>
      <c r="K103" s="10">
        <f>ROUND(I103/128.4*131.8,-2)</f>
        <v>5978000</v>
      </c>
      <c r="L103" s="10">
        <f>ROUND(J103/124.4*128.3,-2)</f>
        <v>813700</v>
      </c>
      <c r="M103" s="5" t="s">
        <v>7</v>
      </c>
      <c r="N103" s="88" t="s">
        <v>427</v>
      </c>
    </row>
    <row r="104" spans="1:17" s="5" customFormat="1" x14ac:dyDescent="0.2">
      <c r="A104" s="5" t="s">
        <v>597</v>
      </c>
      <c r="B104" s="11" t="s">
        <v>982</v>
      </c>
      <c r="C104" s="8" t="s">
        <v>136</v>
      </c>
      <c r="D104" s="8" t="s">
        <v>137</v>
      </c>
      <c r="E104" s="8" t="s">
        <v>6</v>
      </c>
      <c r="F104" s="80">
        <v>42352</v>
      </c>
      <c r="G104" s="10">
        <v>87000</v>
      </c>
      <c r="H104" s="10">
        <v>0</v>
      </c>
      <c r="I104" s="10">
        <f>ROUND(G104/124*128.4,0)</f>
        <v>90087</v>
      </c>
      <c r="J104" s="10">
        <f>ROUND(H104/122.3*124.4,0)</f>
        <v>0</v>
      </c>
      <c r="K104" s="10">
        <f>ROUND(I104/128.4*131.8,-2)</f>
        <v>92500</v>
      </c>
      <c r="L104" s="10">
        <f>ROUND(J104/124.4*128.3,-2)</f>
        <v>0</v>
      </c>
      <c r="M104" s="5" t="s">
        <v>7</v>
      </c>
      <c r="N104" s="88" t="s">
        <v>426</v>
      </c>
    </row>
    <row r="105" spans="1:17" s="5" customFormat="1" x14ac:dyDescent="0.2">
      <c r="A105" s="5" t="s">
        <v>483</v>
      </c>
      <c r="B105" s="11" t="s">
        <v>961</v>
      </c>
      <c r="C105" s="8" t="s">
        <v>138</v>
      </c>
      <c r="D105" s="8" t="s">
        <v>139</v>
      </c>
      <c r="E105" s="8" t="s">
        <v>12</v>
      </c>
      <c r="F105" s="80">
        <v>42352</v>
      </c>
      <c r="G105" s="10">
        <v>4760101</v>
      </c>
      <c r="H105" s="10">
        <v>1389725</v>
      </c>
      <c r="I105" s="10">
        <f>ROUND(G105/124*128.4,0)</f>
        <v>4929008</v>
      </c>
      <c r="J105" s="10">
        <f>ROUND(H105/122.3*124.4,0)</f>
        <v>1413588</v>
      </c>
      <c r="K105" s="10">
        <f>ROUND(I105/128.4*131.8,-2)</f>
        <v>5059500</v>
      </c>
      <c r="L105" s="10">
        <f>ROUND(J105/124.4*128.3,-2)</f>
        <v>1457900</v>
      </c>
      <c r="M105" s="5" t="s">
        <v>7</v>
      </c>
      <c r="N105" s="88" t="s">
        <v>427</v>
      </c>
    </row>
    <row r="106" spans="1:17" s="5" customFormat="1" x14ac:dyDescent="0.2">
      <c r="A106" s="5" t="s">
        <v>598</v>
      </c>
      <c r="B106" s="11" t="s">
        <v>974</v>
      </c>
      <c r="C106" s="8" t="s">
        <v>140</v>
      </c>
      <c r="D106" s="8" t="s">
        <v>141</v>
      </c>
      <c r="E106" s="8" t="s">
        <v>6</v>
      </c>
      <c r="F106" s="80">
        <v>42005</v>
      </c>
      <c r="G106" s="10">
        <v>998786</v>
      </c>
      <c r="H106" s="10">
        <v>0</v>
      </c>
      <c r="I106" s="10">
        <f>ROUND(G106/124*128.4,0)</f>
        <v>1034227</v>
      </c>
      <c r="J106" s="10">
        <f>ROUND(H106/122.3*124.4,0)</f>
        <v>0</v>
      </c>
      <c r="K106" s="10">
        <f>ROUND(I106/128.4*131.8,-2)</f>
        <v>1061600</v>
      </c>
      <c r="L106" s="10">
        <f>ROUND(J106/124.4*128.3,-2)</f>
        <v>0</v>
      </c>
      <c r="M106" s="5" t="s">
        <v>7</v>
      </c>
      <c r="N106" s="88" t="s">
        <v>425</v>
      </c>
    </row>
    <row r="107" spans="1:17" s="5" customFormat="1" x14ac:dyDescent="0.2">
      <c r="A107" s="5" t="s">
        <v>599</v>
      </c>
      <c r="B107" s="11" t="s">
        <v>965</v>
      </c>
      <c r="C107" s="8" t="s">
        <v>142</v>
      </c>
      <c r="D107" s="8" t="s">
        <v>141</v>
      </c>
      <c r="E107" s="8" t="s">
        <v>6</v>
      </c>
      <c r="F107" s="80">
        <v>42005</v>
      </c>
      <c r="G107" s="10">
        <v>620735</v>
      </c>
      <c r="H107" s="10">
        <v>0</v>
      </c>
      <c r="I107" s="10">
        <f>ROUND(G107/124*128.4,0)</f>
        <v>642761</v>
      </c>
      <c r="J107" s="10">
        <f>ROUND(H107/122.3*124.4,0)</f>
        <v>0</v>
      </c>
      <c r="K107" s="10">
        <f>ROUND(I107/128.4*131.8,-2)</f>
        <v>659800</v>
      </c>
      <c r="L107" s="10">
        <f>ROUND(J107/124.4*128.3,-2)</f>
        <v>0</v>
      </c>
      <c r="M107" s="5" t="s">
        <v>7</v>
      </c>
      <c r="N107" s="88" t="s">
        <v>425</v>
      </c>
    </row>
    <row r="108" spans="1:17" s="5" customFormat="1" x14ac:dyDescent="0.2">
      <c r="A108" s="5" t="s">
        <v>600</v>
      </c>
      <c r="B108" s="11" t="s">
        <v>974</v>
      </c>
      <c r="C108" s="8" t="s">
        <v>143</v>
      </c>
      <c r="D108" s="8" t="s">
        <v>141</v>
      </c>
      <c r="E108" s="8" t="s">
        <v>6</v>
      </c>
      <c r="F108" s="80">
        <v>42005</v>
      </c>
      <c r="G108" s="10">
        <v>555452</v>
      </c>
      <c r="H108" s="10">
        <v>0</v>
      </c>
      <c r="I108" s="10">
        <f>ROUND(G108/124*128.4,0)</f>
        <v>575162</v>
      </c>
      <c r="J108" s="10">
        <f>ROUND(H108/122.3*124.4,0)</f>
        <v>0</v>
      </c>
      <c r="K108" s="10">
        <f>ROUND(I108/128.4*131.8,-2)</f>
        <v>590400</v>
      </c>
      <c r="L108" s="10">
        <f>ROUND(J108/124.4*128.3,-2)</f>
        <v>0</v>
      </c>
      <c r="M108" s="5" t="s">
        <v>7</v>
      </c>
      <c r="N108" s="88" t="s">
        <v>425</v>
      </c>
    </row>
    <row r="109" spans="1:17" s="3" customFormat="1" x14ac:dyDescent="0.2">
      <c r="A109" s="5" t="s">
        <v>601</v>
      </c>
      <c r="B109" s="11" t="s">
        <v>965</v>
      </c>
      <c r="C109" s="8" t="s">
        <v>144</v>
      </c>
      <c r="D109" s="8" t="s">
        <v>141</v>
      </c>
      <c r="E109" s="8" t="s">
        <v>6</v>
      </c>
      <c r="F109" s="80">
        <v>42005</v>
      </c>
      <c r="G109" s="10">
        <v>589898</v>
      </c>
      <c r="H109" s="10">
        <v>0</v>
      </c>
      <c r="I109" s="10">
        <f>ROUND(G109/124*128.4,0)</f>
        <v>610830</v>
      </c>
      <c r="J109" s="10">
        <f>ROUND(H109/122.3*124.4,0)</f>
        <v>0</v>
      </c>
      <c r="K109" s="10">
        <f>ROUND(I109/128.4*131.8,-2)</f>
        <v>627000</v>
      </c>
      <c r="L109" s="10">
        <f>ROUND(J109/124.4*128.3,-2)</f>
        <v>0</v>
      </c>
      <c r="M109" s="5" t="s">
        <v>7</v>
      </c>
      <c r="N109" s="88" t="s">
        <v>425</v>
      </c>
      <c r="O109" s="5"/>
      <c r="P109" s="5"/>
      <c r="Q109" s="5"/>
    </row>
    <row r="110" spans="1:17" s="3" customFormat="1" x14ac:dyDescent="0.2">
      <c r="A110" s="5" t="s">
        <v>602</v>
      </c>
      <c r="B110" s="11" t="s">
        <v>967</v>
      </c>
      <c r="C110" s="8" t="s">
        <v>145</v>
      </c>
      <c r="D110" s="8" t="s">
        <v>146</v>
      </c>
      <c r="E110" s="8" t="s">
        <v>6</v>
      </c>
      <c r="F110" s="8"/>
      <c r="G110" s="10">
        <v>417023</v>
      </c>
      <c r="H110" s="10">
        <v>0</v>
      </c>
      <c r="I110" s="10">
        <f>ROUND(G110/124*128.4,0)</f>
        <v>431821</v>
      </c>
      <c r="J110" s="10">
        <f>ROUND(H110/122.3*124.4,0)</f>
        <v>0</v>
      </c>
      <c r="K110" s="10">
        <f>ROUND(I110/128.4*131.8,-2)</f>
        <v>443300</v>
      </c>
      <c r="L110" s="10">
        <f>ROUND(J110/124.4*128.3,-2)</f>
        <v>0</v>
      </c>
      <c r="M110" s="5" t="s">
        <v>135</v>
      </c>
      <c r="N110" s="88" t="s">
        <v>429</v>
      </c>
      <c r="O110" s="5"/>
      <c r="P110" s="5"/>
      <c r="Q110" s="5"/>
    </row>
    <row r="111" spans="1:17" s="5" customFormat="1" x14ac:dyDescent="0.2">
      <c r="A111" s="5" t="s">
        <v>484</v>
      </c>
      <c r="B111" s="11" t="s">
        <v>962</v>
      </c>
      <c r="C111" s="8" t="s">
        <v>147</v>
      </c>
      <c r="D111" s="8" t="s">
        <v>148</v>
      </c>
      <c r="E111" s="8" t="s">
        <v>6</v>
      </c>
      <c r="F111" s="80">
        <v>42289</v>
      </c>
      <c r="G111" s="10">
        <v>3075773</v>
      </c>
      <c r="H111" s="10">
        <v>207701</v>
      </c>
      <c r="I111" s="10">
        <f>ROUND(G111/124*128.4,0)</f>
        <v>3184913</v>
      </c>
      <c r="J111" s="10">
        <f>ROUND(H111/122.3*124.4,0)</f>
        <v>211267</v>
      </c>
      <c r="K111" s="10">
        <f>ROUND(I111/128.4*131.8,-2)</f>
        <v>3269200</v>
      </c>
      <c r="L111" s="10">
        <f>ROUND(J111/124.4*128.3,-2)</f>
        <v>217900</v>
      </c>
      <c r="M111" s="5" t="s">
        <v>687</v>
      </c>
      <c r="N111" s="88" t="s">
        <v>426</v>
      </c>
    </row>
    <row r="112" spans="1:17" s="5" customFormat="1" x14ac:dyDescent="0.2">
      <c r="A112" s="5" t="s">
        <v>485</v>
      </c>
      <c r="B112" s="11" t="s">
        <v>962</v>
      </c>
      <c r="C112" s="8" t="s">
        <v>149</v>
      </c>
      <c r="D112" s="8" t="s">
        <v>148</v>
      </c>
      <c r="E112" s="8" t="s">
        <v>6</v>
      </c>
      <c r="F112" s="80">
        <v>42289</v>
      </c>
      <c r="G112" s="10">
        <v>17888572</v>
      </c>
      <c r="H112" s="10">
        <v>670511</v>
      </c>
      <c r="I112" s="10">
        <f>ROUND(G112/124*128.4,0)</f>
        <v>18523328</v>
      </c>
      <c r="J112" s="10">
        <f>ROUND(H112/122.3*124.4,0)</f>
        <v>682024</v>
      </c>
      <c r="K112" s="10">
        <f>ROUND(I112/128.4*131.8,-2)</f>
        <v>19013800</v>
      </c>
      <c r="L112" s="10">
        <f>ROUND(J112/124.4*128.3,-2)</f>
        <v>703400</v>
      </c>
      <c r="M112" s="5" t="s">
        <v>7</v>
      </c>
      <c r="N112" s="88" t="s">
        <v>426</v>
      </c>
    </row>
    <row r="113" spans="1:17" s="5" customFormat="1" x14ac:dyDescent="0.2">
      <c r="A113" s="5" t="s">
        <v>486</v>
      </c>
      <c r="B113" s="11" t="s">
        <v>963</v>
      </c>
      <c r="C113" s="8" t="s">
        <v>150</v>
      </c>
      <c r="D113" s="8" t="s">
        <v>151</v>
      </c>
      <c r="E113" s="8" t="s">
        <v>6</v>
      </c>
      <c r="F113" s="80">
        <v>42254</v>
      </c>
      <c r="G113" s="10">
        <v>1977382</v>
      </c>
      <c r="H113" s="10">
        <v>0</v>
      </c>
      <c r="I113" s="10">
        <f>ROUND(G113/124*128.4,0)</f>
        <v>2047547</v>
      </c>
      <c r="J113" s="10">
        <f>ROUND(H113/122.3*124.4,0)</f>
        <v>0</v>
      </c>
      <c r="K113" s="10">
        <f>ROUND(I113/128.4*131.8,-2)</f>
        <v>2101800</v>
      </c>
      <c r="L113" s="10">
        <f>ROUND(J113/124.4*128.3,-2)</f>
        <v>0</v>
      </c>
      <c r="M113" s="5" t="s">
        <v>7</v>
      </c>
      <c r="N113" s="88" t="s">
        <v>426</v>
      </c>
    </row>
    <row r="114" spans="1:17" s="5" customFormat="1" x14ac:dyDescent="0.2">
      <c r="B114" s="11" t="s">
        <v>967</v>
      </c>
      <c r="C114" s="8" t="s">
        <v>946</v>
      </c>
      <c r="D114" s="8" t="s">
        <v>947</v>
      </c>
      <c r="E114" s="8" t="s">
        <v>12</v>
      </c>
      <c r="F114" s="8"/>
      <c r="G114" s="10">
        <v>176246</v>
      </c>
      <c r="H114" s="10">
        <v>0</v>
      </c>
      <c r="I114" s="10">
        <f>ROUND(G114/124*128.4,0)</f>
        <v>182500</v>
      </c>
      <c r="J114" s="10">
        <f>ROUND(H114/122.3*124.4,0)</f>
        <v>0</v>
      </c>
      <c r="K114" s="10">
        <f>ROUND(I114/128.4*131.8,-2)</f>
        <v>187300</v>
      </c>
      <c r="L114" s="10">
        <f>ROUND(J114/124.4*128.3,-2)</f>
        <v>0</v>
      </c>
      <c r="N114" s="88" t="s">
        <v>429</v>
      </c>
    </row>
    <row r="115" spans="1:17" s="5" customFormat="1" x14ac:dyDescent="0.2">
      <c r="A115" s="5" t="s">
        <v>487</v>
      </c>
      <c r="B115" s="11" t="s">
        <v>961</v>
      </c>
      <c r="C115" s="8" t="s">
        <v>153</v>
      </c>
      <c r="D115" s="8" t="s">
        <v>152</v>
      </c>
      <c r="E115" s="8" t="s">
        <v>6</v>
      </c>
      <c r="F115" s="80">
        <v>42338</v>
      </c>
      <c r="G115" s="10">
        <v>4306060</v>
      </c>
      <c r="H115" s="10">
        <v>762733</v>
      </c>
      <c r="I115" s="10">
        <f>ROUND(G115/124*128.4,0)</f>
        <v>4458856</v>
      </c>
      <c r="J115" s="10">
        <f>ROUND(H115/122.3*124.4,0)</f>
        <v>775830</v>
      </c>
      <c r="K115" s="10">
        <f>ROUND(I115/128.4*131.8,-2)</f>
        <v>4576900</v>
      </c>
      <c r="L115" s="10">
        <f>ROUND(J115/124.4*128.3,-2)</f>
        <v>800200</v>
      </c>
      <c r="M115" s="5" t="s">
        <v>7</v>
      </c>
      <c r="N115" s="88" t="s">
        <v>427</v>
      </c>
    </row>
    <row r="116" spans="1:17" s="5" customFormat="1" x14ac:dyDescent="0.2">
      <c r="A116" s="5" t="s">
        <v>1013</v>
      </c>
      <c r="B116" s="11" t="s">
        <v>983</v>
      </c>
      <c r="C116" s="8" t="s">
        <v>664</v>
      </c>
      <c r="D116" s="8" t="s">
        <v>665</v>
      </c>
      <c r="E116" s="8" t="s">
        <v>6</v>
      </c>
      <c r="F116" s="8"/>
      <c r="G116" s="10">
        <v>1531487</v>
      </c>
      <c r="H116" s="10">
        <v>0</v>
      </c>
      <c r="I116" s="10">
        <f>ROUND(G116/124*128.4,0)</f>
        <v>1585830</v>
      </c>
      <c r="J116" s="10">
        <f>ROUND(H116/122.3*124.4,0)</f>
        <v>0</v>
      </c>
      <c r="K116" s="10">
        <v>1552900</v>
      </c>
      <c r="L116" s="10">
        <v>160300</v>
      </c>
      <c r="M116" s="5" t="s">
        <v>666</v>
      </c>
      <c r="N116" s="88" t="s">
        <v>425</v>
      </c>
    </row>
    <row r="117" spans="1:17" s="5" customFormat="1" x14ac:dyDescent="0.2">
      <c r="A117" s="5" t="s">
        <v>488</v>
      </c>
      <c r="B117" s="11" t="s">
        <v>961</v>
      </c>
      <c r="C117" s="8" t="s">
        <v>154</v>
      </c>
      <c r="D117" s="8" t="s">
        <v>155</v>
      </c>
      <c r="E117" s="8" t="s">
        <v>6</v>
      </c>
      <c r="F117" s="80">
        <v>42347</v>
      </c>
      <c r="G117" s="10">
        <v>4760101</v>
      </c>
      <c r="H117" s="10">
        <v>807979</v>
      </c>
      <c r="I117" s="10">
        <f>ROUND(G117/124*128.4,0)</f>
        <v>4929008</v>
      </c>
      <c r="J117" s="10">
        <f>ROUND(H117/122.3*124.4,0)</f>
        <v>821853</v>
      </c>
      <c r="K117" s="10">
        <f>ROUND(I117/128.4*131.8,-2)</f>
        <v>5059500</v>
      </c>
      <c r="L117" s="10">
        <f>ROUND(J117/124.4*128.3,-2)</f>
        <v>847600</v>
      </c>
      <c r="M117" s="5" t="s">
        <v>7</v>
      </c>
      <c r="N117" s="88" t="s">
        <v>427</v>
      </c>
      <c r="Q117" s="3"/>
    </row>
    <row r="118" spans="1:17" s="5" customFormat="1" x14ac:dyDescent="0.2">
      <c r="A118" s="5" t="s">
        <v>603</v>
      </c>
      <c r="B118" s="11" t="s">
        <v>966</v>
      </c>
      <c r="C118" s="8" t="s">
        <v>156</v>
      </c>
      <c r="D118" s="8" t="s">
        <v>155</v>
      </c>
      <c r="E118" s="8" t="s">
        <v>6</v>
      </c>
      <c r="F118" s="80">
        <v>42347</v>
      </c>
      <c r="G118" s="10">
        <v>4263000</v>
      </c>
      <c r="H118" s="10">
        <v>0</v>
      </c>
      <c r="I118" s="10">
        <f>ROUND(G118/124*128.4,0)</f>
        <v>4414268</v>
      </c>
      <c r="J118" s="10">
        <f>ROUND(H118/122.3*124.4,0)</f>
        <v>0</v>
      </c>
      <c r="K118" s="10">
        <f>ROUND(I118/128.4*131.8,-2)</f>
        <v>4531200</v>
      </c>
      <c r="L118" s="10">
        <f>ROUND(J118/124.4*128.3,-2)</f>
        <v>0</v>
      </c>
      <c r="M118" s="5" t="s">
        <v>7</v>
      </c>
      <c r="N118" s="88" t="s">
        <v>426</v>
      </c>
    </row>
    <row r="119" spans="1:17" s="5" customFormat="1" x14ac:dyDescent="0.2">
      <c r="A119" s="5" t="s">
        <v>604</v>
      </c>
      <c r="B119" s="11" t="s">
        <v>984</v>
      </c>
      <c r="C119" s="8" t="s">
        <v>157</v>
      </c>
      <c r="D119" s="8" t="s">
        <v>158</v>
      </c>
      <c r="E119" s="8" t="s">
        <v>6</v>
      </c>
      <c r="F119" s="80">
        <v>42247</v>
      </c>
      <c r="G119" s="10">
        <v>330600</v>
      </c>
      <c r="H119" s="10">
        <v>0</v>
      </c>
      <c r="I119" s="10">
        <f>ROUND(G119/124*128.4,0)</f>
        <v>342331</v>
      </c>
      <c r="J119" s="10">
        <f>ROUND(H119/122.3*124.4,0)</f>
        <v>0</v>
      </c>
      <c r="K119" s="10">
        <f>ROUND(I119/128.4*131.8,-2)</f>
        <v>351400</v>
      </c>
      <c r="L119" s="10">
        <f>ROUND(J119/124.4*128.3,-2)</f>
        <v>0</v>
      </c>
      <c r="M119" s="5" t="s">
        <v>7</v>
      </c>
      <c r="N119" s="88" t="s">
        <v>426</v>
      </c>
    </row>
    <row r="120" spans="1:17" s="5" customFormat="1" x14ac:dyDescent="0.2">
      <c r="A120" s="5" t="s">
        <v>489</v>
      </c>
      <c r="B120" s="11" t="s">
        <v>961</v>
      </c>
      <c r="C120" s="8" t="s">
        <v>159</v>
      </c>
      <c r="D120" s="8" t="s">
        <v>160</v>
      </c>
      <c r="E120" s="8" t="s">
        <v>6</v>
      </c>
      <c r="F120" s="80">
        <v>42347</v>
      </c>
      <c r="G120" s="10">
        <v>4306060</v>
      </c>
      <c r="H120" s="10">
        <v>723950</v>
      </c>
      <c r="I120" s="10">
        <f>ROUND(G120/124*128.4,0)</f>
        <v>4458856</v>
      </c>
      <c r="J120" s="10">
        <f>ROUND(H120/122.3*124.4,0)</f>
        <v>736381</v>
      </c>
      <c r="K120" s="10">
        <f>ROUND(I120/128.4*131.8,-2)</f>
        <v>4576900</v>
      </c>
      <c r="L120" s="10">
        <f>ROUND(J120/124.4*128.3,-2)</f>
        <v>759500</v>
      </c>
      <c r="M120" s="5" t="s">
        <v>7</v>
      </c>
      <c r="N120" s="88" t="s">
        <v>427</v>
      </c>
    </row>
    <row r="121" spans="1:17" s="5" customFormat="1" x14ac:dyDescent="0.2">
      <c r="A121" s="5" t="s">
        <v>490</v>
      </c>
      <c r="B121" s="11" t="s">
        <v>968</v>
      </c>
      <c r="C121" s="8" t="s">
        <v>161</v>
      </c>
      <c r="D121" s="8" t="s">
        <v>162</v>
      </c>
      <c r="E121" s="8" t="s">
        <v>12</v>
      </c>
      <c r="F121" s="80">
        <v>42178</v>
      </c>
      <c r="G121" s="10">
        <v>236640</v>
      </c>
      <c r="H121" s="10">
        <v>38511</v>
      </c>
      <c r="I121" s="10">
        <f>ROUND(G121/124*128.4,0)</f>
        <v>245037</v>
      </c>
      <c r="J121" s="10">
        <f>ROUND(H121/122.3*124.4,0)</f>
        <v>39172</v>
      </c>
      <c r="K121" s="10">
        <f>ROUND(I121/128.4*131.8,-2)</f>
        <v>251500</v>
      </c>
      <c r="L121" s="10">
        <f>ROUND(J121/124.4*128.3,-2)</f>
        <v>40400</v>
      </c>
      <c r="M121" s="5" t="s">
        <v>7</v>
      </c>
      <c r="N121" s="88" t="s">
        <v>426</v>
      </c>
    </row>
    <row r="122" spans="1:17" s="5" customFormat="1" x14ac:dyDescent="0.2">
      <c r="A122" s="5" t="s">
        <v>605</v>
      </c>
      <c r="B122" s="11" t="s">
        <v>963</v>
      </c>
      <c r="C122" s="8" t="s">
        <v>163</v>
      </c>
      <c r="D122" s="8" t="s">
        <v>162</v>
      </c>
      <c r="E122" s="8" t="s">
        <v>12</v>
      </c>
      <c r="F122" s="80">
        <v>42005</v>
      </c>
      <c r="G122" s="10">
        <v>356445</v>
      </c>
      <c r="H122" s="10">
        <v>0</v>
      </c>
      <c r="I122" s="10">
        <f>ROUND(G122/124*128.4,0)</f>
        <v>369093</v>
      </c>
      <c r="J122" s="10">
        <f>ROUND(H122/122.3*124.4,0)</f>
        <v>0</v>
      </c>
      <c r="K122" s="10">
        <f>ROUND(I122/128.4*131.8,-2)</f>
        <v>378900</v>
      </c>
      <c r="L122" s="10">
        <f>ROUND(J122/124.4*128.3,-2)</f>
        <v>0</v>
      </c>
      <c r="M122" s="5" t="s">
        <v>7</v>
      </c>
      <c r="N122" s="88" t="s">
        <v>425</v>
      </c>
    </row>
    <row r="123" spans="1:17" s="5" customFormat="1" x14ac:dyDescent="0.2">
      <c r="A123" s="3"/>
      <c r="B123" s="89"/>
      <c r="C123" s="73" t="s">
        <v>1051</v>
      </c>
      <c r="D123" s="73" t="s">
        <v>1037</v>
      </c>
      <c r="E123" s="73" t="s">
        <v>6</v>
      </c>
      <c r="F123" s="90"/>
      <c r="G123" s="10">
        <v>887411</v>
      </c>
      <c r="H123" s="10">
        <v>0</v>
      </c>
      <c r="I123" s="10">
        <f>ROUND(G123/124*128.4,0)</f>
        <v>918900</v>
      </c>
      <c r="J123" s="10">
        <f>ROUND(H123/122.3*124.4,0)</f>
        <v>0</v>
      </c>
      <c r="K123" s="10">
        <f>ROUND(I123/128.4*131.8,-2)</f>
        <v>943200</v>
      </c>
      <c r="L123" s="10">
        <f>ROUND(J123/124.4*128.3,-2)</f>
        <v>0</v>
      </c>
      <c r="M123" s="3"/>
      <c r="N123" s="3"/>
      <c r="O123" s="3"/>
      <c r="P123" s="3"/>
      <c r="Q123" s="3"/>
    </row>
    <row r="124" spans="1:17" s="5" customFormat="1" x14ac:dyDescent="0.2">
      <c r="B124" s="97" t="s">
        <v>1143</v>
      </c>
      <c r="C124" s="73" t="s">
        <v>1036</v>
      </c>
      <c r="D124" s="73" t="s">
        <v>1037</v>
      </c>
      <c r="E124" s="73" t="s">
        <v>6</v>
      </c>
      <c r="F124" s="8"/>
      <c r="G124" s="10">
        <v>580000</v>
      </c>
      <c r="H124" s="10">
        <v>0</v>
      </c>
      <c r="I124" s="10">
        <f>ROUND(G124/124*128.4,0)</f>
        <v>600581</v>
      </c>
      <c r="J124" s="10">
        <f>ROUND(H124/122.3*124.4,0)</f>
        <v>0</v>
      </c>
      <c r="K124" s="10">
        <f>ROUND(I124/128.4*131.8,-2)</f>
        <v>616500</v>
      </c>
      <c r="L124" s="10">
        <f>ROUND(J124/124.4*128.3,-2)</f>
        <v>0</v>
      </c>
      <c r="N124" s="88"/>
    </row>
    <row r="125" spans="1:17" s="5" customFormat="1" x14ac:dyDescent="0.2">
      <c r="A125" s="3"/>
      <c r="B125" s="96"/>
      <c r="C125" s="90" t="s">
        <v>1040</v>
      </c>
      <c r="D125" s="90"/>
      <c r="E125" s="90" t="s">
        <v>6</v>
      </c>
      <c r="F125" s="90"/>
      <c r="G125" s="10">
        <v>11485</v>
      </c>
      <c r="H125" s="10">
        <v>0</v>
      </c>
      <c r="I125" s="10">
        <f>ROUND(G125/124*128.4,0)</f>
        <v>11893</v>
      </c>
      <c r="J125" s="10">
        <f>ROUND(H125/122.3*124.4,0)</f>
        <v>0</v>
      </c>
      <c r="K125" s="10">
        <f>ROUND(I125/128.4*131.8,-2)</f>
        <v>12200</v>
      </c>
      <c r="L125" s="10">
        <f>ROUND(J125/124.4*128.3,-2)</f>
        <v>0</v>
      </c>
      <c r="M125" s="5" t="s">
        <v>7</v>
      </c>
      <c r="N125" s="3" t="s">
        <v>1041</v>
      </c>
      <c r="O125" s="3"/>
      <c r="P125" s="3"/>
      <c r="Q125" s="3"/>
    </row>
    <row r="126" spans="1:17" s="5" customFormat="1" x14ac:dyDescent="0.2">
      <c r="B126" s="11" t="s">
        <v>965</v>
      </c>
      <c r="C126" s="8" t="s">
        <v>1058</v>
      </c>
      <c r="D126" s="8" t="s">
        <v>1062</v>
      </c>
      <c r="E126" s="8" t="s">
        <v>6</v>
      </c>
      <c r="F126" s="80"/>
      <c r="G126" s="10">
        <v>470000</v>
      </c>
      <c r="H126" s="10">
        <v>0</v>
      </c>
      <c r="I126" s="10">
        <f>ROUND(G126/124*128.4,0)</f>
        <v>486677</v>
      </c>
      <c r="J126" s="10">
        <f>ROUND(H126/122.3*124.4,0)</f>
        <v>0</v>
      </c>
      <c r="K126" s="10">
        <f>ROUND(I126/128.4*131.8,-2)</f>
        <v>499600</v>
      </c>
      <c r="L126" s="10">
        <f>ROUND(J126/124.4*128.3,-2)</f>
        <v>0</v>
      </c>
      <c r="M126" s="5" t="s">
        <v>7</v>
      </c>
      <c r="N126" s="88" t="s">
        <v>426</v>
      </c>
    </row>
    <row r="127" spans="1:17" s="5" customFormat="1" x14ac:dyDescent="0.2">
      <c r="A127" s="87"/>
      <c r="B127" s="97"/>
      <c r="C127" s="8" t="s">
        <v>1117</v>
      </c>
      <c r="D127" s="8"/>
      <c r="E127" s="8" t="s">
        <v>6</v>
      </c>
      <c r="F127" s="8"/>
      <c r="G127" s="10"/>
      <c r="H127" s="10"/>
      <c r="I127" s="10"/>
      <c r="J127" s="10"/>
      <c r="K127" s="10">
        <v>1500000</v>
      </c>
      <c r="L127" s="10"/>
      <c r="M127" s="5" t="s">
        <v>1116</v>
      </c>
      <c r="N127" s="88"/>
    </row>
    <row r="128" spans="1:17" s="5" customFormat="1" x14ac:dyDescent="0.2">
      <c r="A128" s="87" t="s">
        <v>491</v>
      </c>
      <c r="B128" s="11" t="s">
        <v>972</v>
      </c>
      <c r="C128" s="8" t="s">
        <v>396</v>
      </c>
      <c r="D128" s="8" t="s">
        <v>397</v>
      </c>
      <c r="E128" s="8" t="s">
        <v>6</v>
      </c>
      <c r="F128" s="80"/>
      <c r="G128" s="10">
        <v>0</v>
      </c>
      <c r="H128" s="10">
        <v>133678</v>
      </c>
      <c r="I128" s="10">
        <f>ROUND(G128/124*128.4,0)</f>
        <v>0</v>
      </c>
      <c r="J128" s="10">
        <f>ROUND(H128/122.3*124.4,0)</f>
        <v>135973</v>
      </c>
      <c r="K128" s="10">
        <f>ROUND(I128/128.4*131.8,-2)</f>
        <v>0</v>
      </c>
      <c r="L128" s="10">
        <f>ROUND(J128/124.4*128.3,-2)</f>
        <v>140200</v>
      </c>
      <c r="M128" s="5" t="s">
        <v>7</v>
      </c>
      <c r="N128" s="88" t="s">
        <v>432</v>
      </c>
    </row>
    <row r="129" spans="1:17" s="5" customFormat="1" x14ac:dyDescent="0.2">
      <c r="A129" s="5" t="s">
        <v>606</v>
      </c>
      <c r="B129" s="11" t="s">
        <v>985</v>
      </c>
      <c r="C129" s="8" t="s">
        <v>164</v>
      </c>
      <c r="D129" s="8" t="s">
        <v>165</v>
      </c>
      <c r="E129" s="8" t="s">
        <v>6</v>
      </c>
      <c r="F129" s="8"/>
      <c r="G129" s="10">
        <v>159619</v>
      </c>
      <c r="H129" s="10">
        <v>0</v>
      </c>
      <c r="I129" s="10">
        <f>ROUND(G129/124*128.4,0)</f>
        <v>165283</v>
      </c>
      <c r="J129" s="10">
        <f>ROUND(H129/122.3*124.4,0)</f>
        <v>0</v>
      </c>
      <c r="K129" s="10">
        <f>ROUND(I129/128.4*131.8,-2)</f>
        <v>169700</v>
      </c>
      <c r="L129" s="10">
        <f>ROUND(J129/124.4*128.3,-2)</f>
        <v>0</v>
      </c>
      <c r="M129" s="5" t="s">
        <v>135</v>
      </c>
      <c r="N129" s="88" t="s">
        <v>429</v>
      </c>
    </row>
    <row r="130" spans="1:17" s="5" customFormat="1" x14ac:dyDescent="0.2">
      <c r="A130" s="5" t="s">
        <v>492</v>
      </c>
      <c r="B130" s="11" t="s">
        <v>961</v>
      </c>
      <c r="C130" s="8" t="s">
        <v>166</v>
      </c>
      <c r="D130" s="8" t="s">
        <v>167</v>
      </c>
      <c r="E130" s="8" t="s">
        <v>6</v>
      </c>
      <c r="F130" s="80">
        <v>42172</v>
      </c>
      <c r="G130" s="10">
        <v>4479098</v>
      </c>
      <c r="H130" s="10">
        <v>1386351</v>
      </c>
      <c r="I130" s="10">
        <f>ROUND(G130/124*128.4,0)</f>
        <v>4638034</v>
      </c>
      <c r="J130" s="10">
        <f>ROUND(H130/122.3*124.4,0)</f>
        <v>1410156</v>
      </c>
      <c r="K130" s="10">
        <f>ROUND(I130/128.4*131.8,-2)</f>
        <v>4760800</v>
      </c>
      <c r="L130" s="10">
        <f>ROUND(J130/124.4*128.3,-2)</f>
        <v>1454400</v>
      </c>
      <c r="M130" s="5" t="s">
        <v>7</v>
      </c>
      <c r="N130" s="88" t="s">
        <v>427</v>
      </c>
    </row>
    <row r="131" spans="1:17" s="5" customFormat="1" x14ac:dyDescent="0.2">
      <c r="A131" s="5" t="s">
        <v>493</v>
      </c>
      <c r="B131" s="11" t="s">
        <v>963</v>
      </c>
      <c r="C131" s="8" t="s">
        <v>168</v>
      </c>
      <c r="D131" s="8" t="s">
        <v>169</v>
      </c>
      <c r="E131" s="8" t="s">
        <v>6</v>
      </c>
      <c r="F131" s="80">
        <v>42171</v>
      </c>
      <c r="G131" s="10">
        <v>1006610</v>
      </c>
      <c r="H131" s="10">
        <v>3654</v>
      </c>
      <c r="I131" s="10">
        <f>ROUND(G131/124*128.4,0)</f>
        <v>1042328</v>
      </c>
      <c r="J131" s="10">
        <f>ROUND(H131/122.3*124.4,0)</f>
        <v>3717</v>
      </c>
      <c r="K131" s="10">
        <f>ROUND(I131/128.4*131.8,-2)</f>
        <v>1069900</v>
      </c>
      <c r="L131" s="10">
        <f>ROUND(J131/124.4*128.3,-2)</f>
        <v>3800</v>
      </c>
      <c r="M131" s="5" t="s">
        <v>7</v>
      </c>
      <c r="N131" s="88" t="s">
        <v>426</v>
      </c>
    </row>
    <row r="132" spans="1:17" s="5" customFormat="1" x14ac:dyDescent="0.2">
      <c r="A132" s="5" t="s">
        <v>494</v>
      </c>
      <c r="B132" s="11" t="s">
        <v>962</v>
      </c>
      <c r="C132" s="8" t="s">
        <v>170</v>
      </c>
      <c r="D132" s="8" t="s">
        <v>171</v>
      </c>
      <c r="E132" s="8" t="s">
        <v>6</v>
      </c>
      <c r="F132" s="80">
        <v>42338</v>
      </c>
      <c r="G132" s="10">
        <v>1181600</v>
      </c>
      <c r="H132" s="10">
        <v>108875</v>
      </c>
      <c r="I132" s="10">
        <f>ROUND(G132/124*128.4,0)</f>
        <v>1223528</v>
      </c>
      <c r="J132" s="10">
        <f>ROUND(H132/122.3*124.4,0)</f>
        <v>110744</v>
      </c>
      <c r="K132" s="10">
        <f>ROUND(I132/128.4*131.8,-2)</f>
        <v>1255900</v>
      </c>
      <c r="L132" s="10">
        <f>ROUND(J132/124.4*128.3,-2)</f>
        <v>114200</v>
      </c>
      <c r="M132" s="5" t="s">
        <v>7</v>
      </c>
      <c r="N132" s="88" t="s">
        <v>427</v>
      </c>
    </row>
    <row r="133" spans="1:17" s="5" customFormat="1" x14ac:dyDescent="0.2">
      <c r="A133" s="5" t="s">
        <v>495</v>
      </c>
      <c r="B133" s="11" t="s">
        <v>961</v>
      </c>
      <c r="C133" s="8" t="s">
        <v>172</v>
      </c>
      <c r="D133" s="8" t="s">
        <v>173</v>
      </c>
      <c r="E133" s="8" t="s">
        <v>6</v>
      </c>
      <c r="F133" s="80">
        <v>42270</v>
      </c>
      <c r="G133" s="10">
        <v>3958207</v>
      </c>
      <c r="H133" s="10">
        <v>762733</v>
      </c>
      <c r="I133" s="10">
        <f>ROUND(G133/124*128.4,0)</f>
        <v>4098660</v>
      </c>
      <c r="J133" s="10">
        <f>ROUND(H133/122.3*124.4,0)</f>
        <v>775830</v>
      </c>
      <c r="K133" s="10">
        <f>ROUND(I133/128.4*131.8,-2)</f>
        <v>4207200</v>
      </c>
      <c r="L133" s="10">
        <f>ROUND(J133/124.4*128.3,-2)</f>
        <v>800200</v>
      </c>
      <c r="M133" s="5" t="s">
        <v>7</v>
      </c>
      <c r="N133" s="88" t="s">
        <v>427</v>
      </c>
    </row>
    <row r="134" spans="1:17" s="5" customFormat="1" x14ac:dyDescent="0.2">
      <c r="A134" s="5" t="s">
        <v>496</v>
      </c>
      <c r="B134" s="11" t="s">
        <v>961</v>
      </c>
      <c r="C134" s="8" t="s">
        <v>174</v>
      </c>
      <c r="D134" s="8" t="s">
        <v>175</v>
      </c>
      <c r="E134" s="8" t="s">
        <v>6</v>
      </c>
      <c r="F134" s="80">
        <v>42275</v>
      </c>
      <c r="G134" s="10">
        <v>3895959</v>
      </c>
      <c r="H134" s="10">
        <v>711022</v>
      </c>
      <c r="I134" s="10">
        <f>ROUND(G134/124*128.4,0)</f>
        <v>4034203</v>
      </c>
      <c r="J134" s="10">
        <f>ROUND(H134/122.3*124.4,0)</f>
        <v>723231</v>
      </c>
      <c r="K134" s="10">
        <f>ROUND(I134/128.4*131.8,-2)</f>
        <v>4141000</v>
      </c>
      <c r="L134" s="10">
        <f>ROUND(J134/124.4*128.3,-2)</f>
        <v>745900</v>
      </c>
      <c r="M134" s="5" t="s">
        <v>7</v>
      </c>
      <c r="N134" s="88" t="s">
        <v>427</v>
      </c>
    </row>
    <row r="135" spans="1:17" s="5" customFormat="1" x14ac:dyDescent="0.2">
      <c r="A135" s="5" t="s">
        <v>607</v>
      </c>
      <c r="B135" s="11" t="s">
        <v>974</v>
      </c>
      <c r="C135" s="8" t="s">
        <v>176</v>
      </c>
      <c r="D135" s="8" t="s">
        <v>177</v>
      </c>
      <c r="E135" s="8" t="s">
        <v>6</v>
      </c>
      <c r="F135" s="80">
        <v>42005</v>
      </c>
      <c r="G135" s="10">
        <v>442908</v>
      </c>
      <c r="H135" s="10">
        <v>0</v>
      </c>
      <c r="I135" s="10">
        <f>ROUND(G135/124*128.4,0)</f>
        <v>458624</v>
      </c>
      <c r="J135" s="10">
        <f>ROUND(H135/122.3*124.4,0)</f>
        <v>0</v>
      </c>
      <c r="K135" s="10">
        <f>ROUND(I135/128.4*131.8,-2)</f>
        <v>470800</v>
      </c>
      <c r="L135" s="10">
        <f>ROUND(J135/124.4*128.3,-2)</f>
        <v>0</v>
      </c>
      <c r="M135" s="5" t="s">
        <v>7</v>
      </c>
      <c r="N135" s="88" t="s">
        <v>425</v>
      </c>
    </row>
    <row r="136" spans="1:17" s="5" customFormat="1" x14ac:dyDescent="0.2">
      <c r="A136" s="5" t="s">
        <v>497</v>
      </c>
      <c r="B136" s="11" t="s">
        <v>961</v>
      </c>
      <c r="C136" s="8" t="s">
        <v>179</v>
      </c>
      <c r="D136" s="8" t="s">
        <v>180</v>
      </c>
      <c r="E136" s="8" t="s">
        <v>6</v>
      </c>
      <c r="F136" s="80">
        <v>42319</v>
      </c>
      <c r="G136" s="10">
        <v>4851644</v>
      </c>
      <c r="H136" s="10">
        <v>1260448</v>
      </c>
      <c r="I136" s="10">
        <f>ROUND(G136/124*128.4,0)</f>
        <v>5023799</v>
      </c>
      <c r="J136" s="10">
        <f>ROUND(H136/122.3*124.4,0)</f>
        <v>1282091</v>
      </c>
      <c r="K136" s="10">
        <f>ROUND(I136/128.4*131.8,-2)</f>
        <v>5156800</v>
      </c>
      <c r="L136" s="10">
        <f>ROUND(J136/124.4*128.3,-2)</f>
        <v>1322300</v>
      </c>
      <c r="M136" s="5" t="s">
        <v>7</v>
      </c>
      <c r="N136" s="88" t="s">
        <v>427</v>
      </c>
    </row>
    <row r="137" spans="1:17" s="5" customFormat="1" x14ac:dyDescent="0.2">
      <c r="A137" s="5" t="s">
        <v>498</v>
      </c>
      <c r="B137" s="11" t="s">
        <v>961</v>
      </c>
      <c r="C137" s="8" t="s">
        <v>181</v>
      </c>
      <c r="D137" s="8" t="s">
        <v>180</v>
      </c>
      <c r="E137" s="8" t="s">
        <v>6</v>
      </c>
      <c r="F137" s="80">
        <v>42319</v>
      </c>
      <c r="G137" s="10">
        <v>6005050</v>
      </c>
      <c r="H137" s="10">
        <v>1292766</v>
      </c>
      <c r="I137" s="10">
        <f>ROUND(G137/124*128.4,0)</f>
        <v>6218132</v>
      </c>
      <c r="J137" s="10">
        <f>ROUND(H137/122.3*124.4,0)</f>
        <v>1314964</v>
      </c>
      <c r="K137" s="10">
        <f>ROUND(I137/128.4*131.8,-2)</f>
        <v>6382800</v>
      </c>
      <c r="L137" s="10">
        <f>ROUND(J137/124.4*128.3,-2)</f>
        <v>1356200</v>
      </c>
      <c r="M137" s="5" t="s">
        <v>7</v>
      </c>
      <c r="N137" s="88" t="s">
        <v>427</v>
      </c>
    </row>
    <row r="138" spans="1:17" s="5" customFormat="1" x14ac:dyDescent="0.2">
      <c r="A138" s="5" t="s">
        <v>1014</v>
      </c>
      <c r="B138" s="11" t="s">
        <v>973</v>
      </c>
      <c r="C138" s="8" t="s">
        <v>422</v>
      </c>
      <c r="D138" s="8" t="s">
        <v>182</v>
      </c>
      <c r="E138" s="8" t="s">
        <v>6</v>
      </c>
      <c r="F138" s="80">
        <v>42352</v>
      </c>
      <c r="G138" s="10">
        <v>11432231</v>
      </c>
      <c r="H138" s="10">
        <v>0</v>
      </c>
      <c r="I138" s="10">
        <f>ROUND(G138/124*128.4,0)</f>
        <v>11837891</v>
      </c>
      <c r="J138" s="10">
        <f>ROUND(H138/122.3*124.4,0)</f>
        <v>0</v>
      </c>
      <c r="K138" s="10">
        <f>ROUND(I138/128.4*131.8,-2)</f>
        <v>12151400</v>
      </c>
      <c r="L138" s="10">
        <f>ROUND(J138/124.4*128.3,-2)</f>
        <v>0</v>
      </c>
      <c r="M138" s="5" t="s">
        <v>7</v>
      </c>
      <c r="N138" s="88" t="s">
        <v>426</v>
      </c>
    </row>
    <row r="139" spans="1:17" s="5" customFormat="1" x14ac:dyDescent="0.2">
      <c r="A139" s="5" t="s">
        <v>608</v>
      </c>
      <c r="B139" s="11" t="s">
        <v>966</v>
      </c>
      <c r="C139" s="8" t="s">
        <v>183</v>
      </c>
      <c r="D139" s="8" t="s">
        <v>184</v>
      </c>
      <c r="E139" s="8" t="s">
        <v>6</v>
      </c>
      <c r="F139" s="80">
        <v>42263</v>
      </c>
      <c r="G139" s="10">
        <v>9980640</v>
      </c>
      <c r="H139" s="10">
        <v>0</v>
      </c>
      <c r="I139" s="10">
        <f>ROUND(G139/124*128.4,0)</f>
        <v>10334792</v>
      </c>
      <c r="J139" s="10">
        <f>ROUND(H139/122.3*124.4,0)</f>
        <v>0</v>
      </c>
      <c r="K139" s="10">
        <f>ROUND(I139/128.4*131.8,-2)</f>
        <v>10608500</v>
      </c>
      <c r="L139" s="10">
        <f>ROUND(J139/124.4*128.3,-2)</f>
        <v>0</v>
      </c>
      <c r="M139" s="5" t="s">
        <v>7</v>
      </c>
      <c r="N139" s="88" t="s">
        <v>426</v>
      </c>
    </row>
    <row r="140" spans="1:17" s="5" customFormat="1" x14ac:dyDescent="0.2">
      <c r="A140" s="5" t="s">
        <v>609</v>
      </c>
      <c r="B140" s="11" t="s">
        <v>965</v>
      </c>
      <c r="C140" s="8" t="s">
        <v>185</v>
      </c>
      <c r="D140" s="8" t="s">
        <v>186</v>
      </c>
      <c r="E140" s="8" t="s">
        <v>12</v>
      </c>
      <c r="F140" s="8"/>
      <c r="G140" s="10">
        <v>417600</v>
      </c>
      <c r="H140" s="10">
        <v>0</v>
      </c>
      <c r="I140" s="10">
        <f>ROUND(G140/124*128.4,0)</f>
        <v>432418</v>
      </c>
      <c r="J140" s="10">
        <f>ROUND(H140/122.3*124.4,0)</f>
        <v>0</v>
      </c>
      <c r="K140" s="10">
        <f>ROUND(I140/128.4*131.8,-2)</f>
        <v>443900</v>
      </c>
      <c r="L140" s="10">
        <f>ROUND(J140/124.4*128.3,-2)</f>
        <v>0</v>
      </c>
      <c r="M140" s="5" t="s">
        <v>7</v>
      </c>
      <c r="N140" s="88" t="s">
        <v>426</v>
      </c>
    </row>
    <row r="141" spans="1:17" s="5" customFormat="1" x14ac:dyDescent="0.2">
      <c r="A141" s="5" t="s">
        <v>499</v>
      </c>
      <c r="B141" s="11" t="s">
        <v>961</v>
      </c>
      <c r="C141" s="8" t="s">
        <v>187</v>
      </c>
      <c r="D141" s="8" t="s">
        <v>188</v>
      </c>
      <c r="E141" s="8" t="s">
        <v>6</v>
      </c>
      <c r="F141" s="80">
        <v>42289</v>
      </c>
      <c r="G141" s="10">
        <v>34364280</v>
      </c>
      <c r="H141" s="10">
        <v>5240551</v>
      </c>
      <c r="I141" s="10">
        <f>ROUND(G141/124*128.4,0)</f>
        <v>35583658</v>
      </c>
      <c r="J141" s="10">
        <f>ROUND(H141/122.3*124.4,0)</f>
        <v>5330536</v>
      </c>
      <c r="K141" s="10">
        <f>ROUND(I141/128.4*131.8,-2)</f>
        <v>36525900</v>
      </c>
      <c r="L141" s="10">
        <f>ROUND(J141/124.4*128.3,-2)</f>
        <v>5497700</v>
      </c>
      <c r="M141" s="5" t="s">
        <v>674</v>
      </c>
      <c r="N141" s="88" t="s">
        <v>427</v>
      </c>
    </row>
    <row r="142" spans="1:17" s="5" customFormat="1" x14ac:dyDescent="0.2">
      <c r="A142" s="87" t="s">
        <v>500</v>
      </c>
      <c r="B142" s="11" t="s">
        <v>969</v>
      </c>
      <c r="C142" s="8" t="s">
        <v>398</v>
      </c>
      <c r="D142" s="8" t="s">
        <v>188</v>
      </c>
      <c r="E142" s="8" t="s">
        <v>6</v>
      </c>
      <c r="F142" s="8"/>
      <c r="G142" s="10">
        <v>0</v>
      </c>
      <c r="H142" s="10">
        <v>140044</v>
      </c>
      <c r="I142" s="10">
        <f>ROUND(G142/124*128.4,0)</f>
        <v>0</v>
      </c>
      <c r="J142" s="10">
        <f>ROUND(H142/122.3*124.4,0)</f>
        <v>142449</v>
      </c>
      <c r="K142" s="10">
        <f>ROUND(I142/128.4*131.8,-2)</f>
        <v>0</v>
      </c>
      <c r="L142" s="10">
        <f>ROUND(J142/124.4*128.3,-2)</f>
        <v>146900</v>
      </c>
      <c r="M142" s="5" t="s">
        <v>135</v>
      </c>
      <c r="N142" s="88" t="s">
        <v>433</v>
      </c>
    </row>
    <row r="143" spans="1:17" s="5" customFormat="1" x14ac:dyDescent="0.2">
      <c r="A143" s="5" t="s">
        <v>501</v>
      </c>
      <c r="B143" s="11" t="s">
        <v>962</v>
      </c>
      <c r="C143" s="8" t="s">
        <v>189</v>
      </c>
      <c r="D143" s="8" t="s">
        <v>190</v>
      </c>
      <c r="E143" s="8" t="s">
        <v>119</v>
      </c>
      <c r="F143" s="80">
        <v>42005</v>
      </c>
      <c r="G143" s="10">
        <v>1006610</v>
      </c>
      <c r="H143" s="10">
        <v>169453</v>
      </c>
      <c r="I143" s="10">
        <f>ROUND(G143/124*128.4,0)</f>
        <v>1042328</v>
      </c>
      <c r="J143" s="10">
        <f>ROUND(H143/122.3*124.4,0)</f>
        <v>172363</v>
      </c>
      <c r="K143" s="10">
        <f>ROUND(I143/128.4*131.8,-2)</f>
        <v>1069900</v>
      </c>
      <c r="L143" s="10">
        <f>ROUND(J143/124.4*128.3,-2)</f>
        <v>177800</v>
      </c>
      <c r="M143" s="5" t="s">
        <v>7</v>
      </c>
      <c r="N143" s="88" t="s">
        <v>426</v>
      </c>
    </row>
    <row r="144" spans="1:17" s="5" customFormat="1" x14ac:dyDescent="0.2">
      <c r="A144" s="3"/>
      <c r="B144" s="96"/>
      <c r="C144" s="90" t="s">
        <v>1110</v>
      </c>
      <c r="D144" s="90" t="s">
        <v>1112</v>
      </c>
      <c r="E144" s="90" t="s">
        <v>6</v>
      </c>
      <c r="F144" s="90"/>
      <c r="G144" s="10"/>
      <c r="H144" s="10"/>
      <c r="I144" s="10"/>
      <c r="J144" s="10"/>
      <c r="K144" s="10">
        <v>2600000</v>
      </c>
      <c r="L144" s="10"/>
      <c r="M144" s="3" t="s">
        <v>1118</v>
      </c>
      <c r="N144" s="3"/>
      <c r="O144" s="3"/>
      <c r="P144" s="3"/>
      <c r="Q144" s="3"/>
    </row>
    <row r="145" spans="1:17" s="5" customFormat="1" x14ac:dyDescent="0.2">
      <c r="A145" s="5" t="s">
        <v>610</v>
      </c>
      <c r="B145" s="11" t="s">
        <v>965</v>
      </c>
      <c r="C145" s="8" t="s">
        <v>191</v>
      </c>
      <c r="D145" s="8" t="s">
        <v>192</v>
      </c>
      <c r="E145" s="8" t="s">
        <v>6</v>
      </c>
      <c r="F145" s="8"/>
      <c r="G145" s="10">
        <v>158182</v>
      </c>
      <c r="H145" s="10">
        <v>0</v>
      </c>
      <c r="I145" s="10">
        <f>ROUND(G145/124*128.4,0)</f>
        <v>163795</v>
      </c>
      <c r="J145" s="10">
        <f>ROUND(H145/122.3*124.4,0)</f>
        <v>0</v>
      </c>
      <c r="K145" s="10">
        <f>ROUND(I145/128.4*131.8,-2)</f>
        <v>168100</v>
      </c>
      <c r="L145" s="10">
        <f>ROUND(J145/124.4*128.3,-2)</f>
        <v>0</v>
      </c>
      <c r="M145" s="5" t="s">
        <v>135</v>
      </c>
      <c r="N145" s="88" t="s">
        <v>425</v>
      </c>
    </row>
    <row r="146" spans="1:17" s="5" customFormat="1" x14ac:dyDescent="0.2">
      <c r="A146" s="5" t="s">
        <v>611</v>
      </c>
      <c r="B146" s="11" t="s">
        <v>973</v>
      </c>
      <c r="C146" s="8" t="s">
        <v>193</v>
      </c>
      <c r="D146" s="8" t="s">
        <v>194</v>
      </c>
      <c r="E146" s="8" t="s">
        <v>6</v>
      </c>
      <c r="F146" s="80">
        <v>42312</v>
      </c>
      <c r="G146" s="10">
        <v>17202971</v>
      </c>
      <c r="H146" s="10">
        <v>0</v>
      </c>
      <c r="I146" s="10">
        <f>ROUND(G146/124*128.4,0)</f>
        <v>17813399</v>
      </c>
      <c r="J146" s="10">
        <f>ROUND(H146/122.3*124.4,0)</f>
        <v>0</v>
      </c>
      <c r="K146" s="10">
        <f>ROUND(I146/128.4*131.8,-2)</f>
        <v>18285100</v>
      </c>
      <c r="L146" s="10">
        <f>ROUND(J146/124.4*128.3,-2)</f>
        <v>0</v>
      </c>
      <c r="M146" s="5" t="s">
        <v>686</v>
      </c>
      <c r="N146" s="88" t="s">
        <v>426</v>
      </c>
    </row>
    <row r="147" spans="1:17" s="5" customFormat="1" x14ac:dyDescent="0.2">
      <c r="A147" s="5" t="s">
        <v>502</v>
      </c>
      <c r="B147" s="11" t="s">
        <v>969</v>
      </c>
      <c r="C147" s="8" t="s">
        <v>195</v>
      </c>
      <c r="D147" s="8" t="s">
        <v>194</v>
      </c>
      <c r="E147" s="8" t="s">
        <v>6</v>
      </c>
      <c r="F147" s="80">
        <v>42005</v>
      </c>
      <c r="G147" s="10">
        <v>80910000</v>
      </c>
      <c r="H147" s="10">
        <v>10149871</v>
      </c>
      <c r="I147" s="10">
        <f>ROUND(G147/124*128.4,0)</f>
        <v>83781000</v>
      </c>
      <c r="J147" s="10">
        <f>ROUND(H147/122.3*124.4,0)</f>
        <v>10324153</v>
      </c>
      <c r="K147" s="10">
        <f>ROUND(I147/128.4*131.8,-2)</f>
        <v>85999500</v>
      </c>
      <c r="L147" s="10">
        <f>ROUND(J147/124.4*128.3,-2)</f>
        <v>10647800</v>
      </c>
      <c r="M147" s="5" t="s">
        <v>7</v>
      </c>
      <c r="N147" s="88" t="s">
        <v>426</v>
      </c>
    </row>
    <row r="148" spans="1:17" s="5" customFormat="1" x14ac:dyDescent="0.2">
      <c r="A148" s="5" t="s">
        <v>503</v>
      </c>
      <c r="B148" s="11" t="s">
        <v>961</v>
      </c>
      <c r="C148" s="8" t="s">
        <v>196</v>
      </c>
      <c r="D148" s="8" t="s">
        <v>197</v>
      </c>
      <c r="E148" s="8" t="s">
        <v>6</v>
      </c>
      <c r="F148" s="80">
        <v>42291</v>
      </c>
      <c r="G148" s="10">
        <v>4393940</v>
      </c>
      <c r="H148" s="10">
        <v>1266912</v>
      </c>
      <c r="I148" s="10">
        <f>ROUND(G148/124*128.4,0)</f>
        <v>4549854</v>
      </c>
      <c r="J148" s="10">
        <f>ROUND(H148/122.3*124.4,0)</f>
        <v>1288666</v>
      </c>
      <c r="K148" s="10">
        <f>ROUND(I148/128.4*131.8,-2)</f>
        <v>4670300</v>
      </c>
      <c r="L148" s="10">
        <f>ROUND(J148/124.4*128.3,-2)</f>
        <v>1329100</v>
      </c>
      <c r="M148" s="5" t="s">
        <v>7</v>
      </c>
      <c r="N148" s="88" t="s">
        <v>427</v>
      </c>
    </row>
    <row r="149" spans="1:17" s="5" customFormat="1" x14ac:dyDescent="0.2">
      <c r="A149" s="5" t="s">
        <v>612</v>
      </c>
      <c r="B149" s="11" t="s">
        <v>986</v>
      </c>
      <c r="C149" s="8" t="s">
        <v>198</v>
      </c>
      <c r="D149" s="8" t="s">
        <v>199</v>
      </c>
      <c r="E149" s="8" t="s">
        <v>6</v>
      </c>
      <c r="F149" s="80">
        <v>42284</v>
      </c>
      <c r="G149" s="10">
        <v>426300</v>
      </c>
      <c r="H149" s="10">
        <v>0</v>
      </c>
      <c r="I149" s="10">
        <f>ROUND(G149/124*128.4,0)</f>
        <v>441427</v>
      </c>
      <c r="J149" s="10">
        <f>ROUND(H149/122.3*124.4,0)</f>
        <v>0</v>
      </c>
      <c r="K149" s="10">
        <f>ROUND(I149/128.4*131.8,-2)</f>
        <v>453100</v>
      </c>
      <c r="L149" s="10">
        <f>ROUND(J149/124.4*128.3,-2)</f>
        <v>0</v>
      </c>
      <c r="M149" s="5" t="s">
        <v>7</v>
      </c>
      <c r="N149" s="88" t="s">
        <v>426</v>
      </c>
    </row>
    <row r="150" spans="1:17" s="5" customFormat="1" x14ac:dyDescent="0.2">
      <c r="A150" s="5" t="s">
        <v>613</v>
      </c>
      <c r="B150" s="11" t="s">
        <v>963</v>
      </c>
      <c r="C150" s="8" t="s">
        <v>200</v>
      </c>
      <c r="D150" s="8" t="s">
        <v>201</v>
      </c>
      <c r="E150" s="8" t="s">
        <v>6</v>
      </c>
      <c r="F150" s="80">
        <v>42254</v>
      </c>
      <c r="G150" s="10">
        <v>2013224</v>
      </c>
      <c r="H150" s="10">
        <v>0</v>
      </c>
      <c r="I150" s="10">
        <f>ROUND(G150/124*128.4,0)</f>
        <v>2084661</v>
      </c>
      <c r="J150" s="10">
        <f>ROUND(H150/122.3*124.4,0)</f>
        <v>0</v>
      </c>
      <c r="K150" s="10">
        <f>ROUND(I150/128.4*131.8,-2)</f>
        <v>2139900</v>
      </c>
      <c r="L150" s="10">
        <f>ROUND(J150/124.4*128.3,-2)</f>
        <v>0</v>
      </c>
      <c r="M150" s="5" t="s">
        <v>7</v>
      </c>
      <c r="N150" s="88" t="s">
        <v>426</v>
      </c>
    </row>
    <row r="151" spans="1:17" s="5" customFormat="1" x14ac:dyDescent="0.2">
      <c r="A151" s="5" t="s">
        <v>504</v>
      </c>
      <c r="B151" s="11" t="s">
        <v>962</v>
      </c>
      <c r="C151" s="8" t="s">
        <v>202</v>
      </c>
      <c r="D151" s="8" t="s">
        <v>203</v>
      </c>
      <c r="E151" s="8" t="s">
        <v>6</v>
      </c>
      <c r="F151" s="80">
        <v>42345</v>
      </c>
      <c r="G151" s="10">
        <v>874385</v>
      </c>
      <c r="H151" s="10">
        <v>83470</v>
      </c>
      <c r="I151" s="10">
        <f>ROUND(G151/124*128.4,0)</f>
        <v>905412</v>
      </c>
      <c r="J151" s="10">
        <f>ROUND(H151/122.3*124.4,0)</f>
        <v>84903</v>
      </c>
      <c r="K151" s="10">
        <f>ROUND(I151/128.4*131.8,-2)</f>
        <v>929400</v>
      </c>
      <c r="L151" s="10">
        <f>ROUND(J151/124.4*128.3,-2)</f>
        <v>87600</v>
      </c>
      <c r="M151" s="5" t="s">
        <v>7</v>
      </c>
      <c r="N151" s="88" t="s">
        <v>427</v>
      </c>
    </row>
    <row r="152" spans="1:17" s="5" customFormat="1" x14ac:dyDescent="0.2">
      <c r="A152" s="5" t="s">
        <v>505</v>
      </c>
      <c r="B152" s="11" t="s">
        <v>961</v>
      </c>
      <c r="C152" s="8" t="s">
        <v>1020</v>
      </c>
      <c r="D152" s="8" t="s">
        <v>204</v>
      </c>
      <c r="E152" s="8" t="s">
        <v>6</v>
      </c>
      <c r="F152" s="80">
        <v>42347</v>
      </c>
      <c r="G152" s="10">
        <v>1742929</v>
      </c>
      <c r="H152" s="10">
        <v>258554</v>
      </c>
      <c r="I152" s="10">
        <f>ROUND(G152/124*128.4,0)</f>
        <v>1804775</v>
      </c>
      <c r="J152" s="10">
        <f>ROUND(H152/122.3*124.4,0)</f>
        <v>262994</v>
      </c>
      <c r="K152" s="10">
        <f>ROUND(I152/128.4*131.8,-2)</f>
        <v>1852600</v>
      </c>
      <c r="L152" s="10">
        <f>ROUND(J152/124.4*128.3,-2)</f>
        <v>271200</v>
      </c>
      <c r="M152" s="5" t="s">
        <v>7</v>
      </c>
      <c r="N152" s="88" t="s">
        <v>427</v>
      </c>
    </row>
    <row r="153" spans="1:17" s="5" customFormat="1" x14ac:dyDescent="0.2">
      <c r="A153" s="3"/>
      <c r="B153" s="106" t="s">
        <v>1122</v>
      </c>
      <c r="C153" s="106" t="s">
        <v>1123</v>
      </c>
      <c r="D153" s="106" t="s">
        <v>1124</v>
      </c>
      <c r="E153" s="106" t="s">
        <v>6</v>
      </c>
      <c r="F153" s="90"/>
      <c r="G153" s="10"/>
      <c r="H153" s="10"/>
      <c r="I153" s="10"/>
      <c r="J153" s="10"/>
      <c r="K153" s="10">
        <v>3000000</v>
      </c>
      <c r="L153" s="10"/>
      <c r="M153" s="3"/>
      <c r="N153" s="3"/>
      <c r="O153" s="3"/>
      <c r="P153" s="3"/>
      <c r="Q153" s="3"/>
    </row>
    <row r="154" spans="1:17" s="5" customFormat="1" x14ac:dyDescent="0.2">
      <c r="A154" s="5" t="s">
        <v>506</v>
      </c>
      <c r="B154" s="11" t="s">
        <v>961</v>
      </c>
      <c r="C154" s="8" t="s">
        <v>205</v>
      </c>
      <c r="D154" s="8" t="s">
        <v>206</v>
      </c>
      <c r="E154" s="8" t="s">
        <v>6</v>
      </c>
      <c r="F154" s="80">
        <v>42333</v>
      </c>
      <c r="G154" s="10">
        <v>2563131</v>
      </c>
      <c r="H154" s="10">
        <v>711022</v>
      </c>
      <c r="I154" s="10">
        <f>ROUND(G154/124*128.4,0)</f>
        <v>2654081</v>
      </c>
      <c r="J154" s="10">
        <f>ROUND(H154/122.3*124.4,0)</f>
        <v>723231</v>
      </c>
      <c r="K154" s="10">
        <f>ROUND(I154/128.4*131.8,-2)</f>
        <v>2724400</v>
      </c>
      <c r="L154" s="10">
        <f>ROUND(J154/124.4*128.3,-2)</f>
        <v>745900</v>
      </c>
      <c r="M154" s="5" t="s">
        <v>7</v>
      </c>
      <c r="N154" s="88" t="s">
        <v>427</v>
      </c>
    </row>
    <row r="155" spans="1:17" s="5" customFormat="1" x14ac:dyDescent="0.2">
      <c r="A155" s="5" t="s">
        <v>614</v>
      </c>
      <c r="B155" s="11" t="s">
        <v>987</v>
      </c>
      <c r="C155" s="8" t="s">
        <v>207</v>
      </c>
      <c r="D155" s="8" t="s">
        <v>208</v>
      </c>
      <c r="E155" s="8" t="s">
        <v>6</v>
      </c>
      <c r="F155" s="8"/>
      <c r="G155" s="10">
        <v>69023</v>
      </c>
      <c r="H155" s="10">
        <v>0</v>
      </c>
      <c r="I155" s="10">
        <f>ROUND(G155/124*128.4,0)</f>
        <v>71472</v>
      </c>
      <c r="J155" s="10">
        <f>ROUND(H155/122.3*124.4,0)</f>
        <v>0</v>
      </c>
      <c r="K155" s="10">
        <f>ROUND(I155/128.4*131.8,-2)</f>
        <v>73400</v>
      </c>
      <c r="L155" s="10">
        <f>ROUND(J155/124.4*128.3,-2)</f>
        <v>0</v>
      </c>
      <c r="M155" s="5" t="s">
        <v>135</v>
      </c>
      <c r="N155" s="88" t="s">
        <v>429</v>
      </c>
    </row>
    <row r="156" spans="1:17" s="5" customFormat="1" x14ac:dyDescent="0.2">
      <c r="A156" s="5" t="s">
        <v>507</v>
      </c>
      <c r="B156" s="11" t="s">
        <v>961</v>
      </c>
      <c r="C156" s="8" t="s">
        <v>209</v>
      </c>
      <c r="D156" s="8" t="s">
        <v>210</v>
      </c>
      <c r="E156" s="8" t="s">
        <v>6</v>
      </c>
      <c r="F156" s="80">
        <v>42270</v>
      </c>
      <c r="G156" s="10">
        <v>2801136</v>
      </c>
      <c r="H156" s="10">
        <v>652847</v>
      </c>
      <c r="I156" s="10">
        <f>ROUND(G156/124*128.4,0)</f>
        <v>2900531</v>
      </c>
      <c r="J156" s="10">
        <f>ROUND(H156/122.3*124.4,0)</f>
        <v>664057</v>
      </c>
      <c r="K156" s="10">
        <f>ROUND(I156/128.4*131.8,-2)</f>
        <v>2977300</v>
      </c>
      <c r="L156" s="10">
        <f>ROUND(J156/124.4*128.3,-2)</f>
        <v>684900</v>
      </c>
      <c r="M156" s="5" t="s">
        <v>7</v>
      </c>
      <c r="N156" s="88" t="s">
        <v>427</v>
      </c>
    </row>
    <row r="157" spans="1:17" s="5" customFormat="1" x14ac:dyDescent="0.2">
      <c r="A157" s="5" t="s">
        <v>615</v>
      </c>
      <c r="B157" s="11" t="s">
        <v>981</v>
      </c>
      <c r="C157" s="8" t="s">
        <v>211</v>
      </c>
      <c r="D157" s="8" t="s">
        <v>212</v>
      </c>
      <c r="E157" s="8" t="s">
        <v>6</v>
      </c>
      <c r="F157" s="80">
        <v>42005</v>
      </c>
      <c r="G157" s="10">
        <v>1893931</v>
      </c>
      <c r="H157" s="10">
        <v>0</v>
      </c>
      <c r="I157" s="10">
        <f>ROUND(G157/124*128.4,0)</f>
        <v>1961135</v>
      </c>
      <c r="J157" s="10">
        <f>ROUND(H157/122.3*124.4,0)</f>
        <v>0</v>
      </c>
      <c r="K157" s="10">
        <f>ROUND(I157/128.4*131.8,-2)</f>
        <v>2013100</v>
      </c>
      <c r="L157" s="10">
        <f>ROUND(J157/124.4*128.3,-2)</f>
        <v>0</v>
      </c>
      <c r="M157" s="5" t="s">
        <v>7</v>
      </c>
      <c r="N157" s="88" t="s">
        <v>426</v>
      </c>
    </row>
    <row r="158" spans="1:17" s="5" customFormat="1" x14ac:dyDescent="0.2">
      <c r="A158" s="5" t="s">
        <v>508</v>
      </c>
      <c r="B158" s="11" t="s">
        <v>962</v>
      </c>
      <c r="C158" s="8" t="s">
        <v>214</v>
      </c>
      <c r="D158" s="8" t="s">
        <v>213</v>
      </c>
      <c r="E158" s="8" t="s">
        <v>6</v>
      </c>
      <c r="F158" s="80">
        <v>42005</v>
      </c>
      <c r="G158" s="10">
        <v>905893</v>
      </c>
      <c r="H158" s="10">
        <v>83470</v>
      </c>
      <c r="I158" s="10">
        <f>ROUND(G158/124*128.4,0)</f>
        <v>938038</v>
      </c>
      <c r="J158" s="10">
        <f>ROUND(H158/122.3*124.4,0)</f>
        <v>84903</v>
      </c>
      <c r="K158" s="10">
        <f>ROUND(I158/128.4*131.8,-2)</f>
        <v>962900</v>
      </c>
      <c r="L158" s="10">
        <f>ROUND(J158/124.4*128.3,-2)</f>
        <v>87600</v>
      </c>
      <c r="M158" s="5" t="s">
        <v>7</v>
      </c>
      <c r="N158" s="88" t="s">
        <v>427</v>
      </c>
    </row>
    <row r="159" spans="1:17" s="5" customFormat="1" x14ac:dyDescent="0.2">
      <c r="A159" s="5" t="s">
        <v>509</v>
      </c>
      <c r="B159" s="11" t="s">
        <v>973</v>
      </c>
      <c r="C159" s="8" t="s">
        <v>215</v>
      </c>
      <c r="D159" s="8" t="s">
        <v>216</v>
      </c>
      <c r="E159" s="8" t="s">
        <v>6</v>
      </c>
      <c r="F159" s="80">
        <v>42005</v>
      </c>
      <c r="G159" s="10">
        <v>46891442</v>
      </c>
      <c r="H159" s="10">
        <v>12005524</v>
      </c>
      <c r="I159" s="10">
        <f>ROUND(G159/124*128.4,0)</f>
        <v>48555332</v>
      </c>
      <c r="J159" s="10">
        <f>ROUND(H159/122.3*124.4,0)</f>
        <v>12211670</v>
      </c>
      <c r="K159" s="10">
        <f>ROUND(I159/128.4*131.8,-2)</f>
        <v>49841100</v>
      </c>
      <c r="L159" s="10">
        <f>ROUND(J159/124.4*128.3,-2)</f>
        <v>12594500</v>
      </c>
      <c r="M159" s="7" t="s">
        <v>7</v>
      </c>
      <c r="N159" s="88" t="s">
        <v>426</v>
      </c>
    </row>
    <row r="160" spans="1:17" s="5" customFormat="1" x14ac:dyDescent="0.2">
      <c r="A160" s="5" t="s">
        <v>510</v>
      </c>
      <c r="B160" s="11" t="s">
        <v>972</v>
      </c>
      <c r="C160" s="8" t="s">
        <v>217</v>
      </c>
      <c r="D160" s="8" t="s">
        <v>216</v>
      </c>
      <c r="E160" s="8" t="s">
        <v>6</v>
      </c>
      <c r="F160" s="80">
        <v>42312</v>
      </c>
      <c r="G160" s="10">
        <v>8268594</v>
      </c>
      <c r="H160" s="10">
        <v>579269</v>
      </c>
      <c r="I160" s="10">
        <f>ROUND(G160/124*128.4,0)</f>
        <v>8561996</v>
      </c>
      <c r="J160" s="10">
        <f>ROUND(H160/122.3*124.4,0)</f>
        <v>589216</v>
      </c>
      <c r="K160" s="10">
        <f>ROUND(I160/128.4*131.8,-2)</f>
        <v>8788700</v>
      </c>
      <c r="L160" s="10">
        <f>ROUND(J160/124.4*128.3,-2)</f>
        <v>607700</v>
      </c>
      <c r="M160" s="5" t="s">
        <v>7</v>
      </c>
      <c r="N160" s="88" t="s">
        <v>426</v>
      </c>
    </row>
    <row r="161" spans="1:17" s="5" customFormat="1" x14ac:dyDescent="0.2">
      <c r="A161" s="5" t="s">
        <v>952</v>
      </c>
      <c r="B161" s="11" t="s">
        <v>988</v>
      </c>
      <c r="C161" s="8" t="s">
        <v>693</v>
      </c>
      <c r="D161" s="8" t="s">
        <v>694</v>
      </c>
      <c r="E161" s="8" t="s">
        <v>6</v>
      </c>
      <c r="F161" s="8"/>
      <c r="G161" s="10">
        <v>1323194</v>
      </c>
      <c r="H161" s="10">
        <v>0</v>
      </c>
      <c r="I161" s="10">
        <f>ROUND(G161/124*128.4,0)</f>
        <v>1370146</v>
      </c>
      <c r="J161" s="10">
        <f>ROUND(H161/122.3*124.4,0)</f>
        <v>0</v>
      </c>
      <c r="K161" s="10">
        <f>ROUND(I161/128.4*131.8,-2)</f>
        <v>1406400</v>
      </c>
      <c r="L161" s="10">
        <f>ROUND(J161/124.4*128.3,-2)</f>
        <v>0</v>
      </c>
      <c r="M161" s="5" t="s">
        <v>7</v>
      </c>
      <c r="N161" s="88"/>
    </row>
    <row r="162" spans="1:17" s="5" customFormat="1" x14ac:dyDescent="0.2">
      <c r="A162" s="104"/>
      <c r="B162" s="89" t="s">
        <v>1107</v>
      </c>
      <c r="C162" s="90" t="s">
        <v>1108</v>
      </c>
      <c r="D162" s="90"/>
      <c r="E162" s="90" t="s">
        <v>6</v>
      </c>
      <c r="F162" s="90"/>
      <c r="G162" s="10"/>
      <c r="H162" s="10"/>
      <c r="I162" s="10"/>
      <c r="J162" s="10"/>
      <c r="K162" s="10">
        <v>350000</v>
      </c>
      <c r="L162" s="10"/>
      <c r="M162" s="104" t="s">
        <v>1109</v>
      </c>
      <c r="N162" s="105" t="s">
        <v>426</v>
      </c>
      <c r="O162" s="104"/>
      <c r="P162" s="104"/>
      <c r="Q162" s="104"/>
    </row>
    <row r="163" spans="1:17" s="3" customFormat="1" x14ac:dyDescent="0.2">
      <c r="A163" s="5" t="s">
        <v>616</v>
      </c>
      <c r="B163" s="11" t="s">
        <v>989</v>
      </c>
      <c r="C163" s="8" t="s">
        <v>219</v>
      </c>
      <c r="D163" s="8" t="s">
        <v>218</v>
      </c>
      <c r="E163" s="8" t="s">
        <v>6</v>
      </c>
      <c r="F163" s="80">
        <v>42005</v>
      </c>
      <c r="G163" s="10">
        <v>1528922</v>
      </c>
      <c r="H163" s="10">
        <v>0</v>
      </c>
      <c r="I163" s="10">
        <f>ROUND(G163/124*128.4,0)</f>
        <v>1583174</v>
      </c>
      <c r="J163" s="10">
        <f>ROUND(H163/122.3*124.4,0)</f>
        <v>0</v>
      </c>
      <c r="K163" s="10">
        <f>ROUND(I163/128.4*131.8,-2)</f>
        <v>1625100</v>
      </c>
      <c r="L163" s="10">
        <f>ROUND(J163/124.4*128.3,-2)</f>
        <v>0</v>
      </c>
      <c r="M163" s="5" t="s">
        <v>7</v>
      </c>
      <c r="N163" s="88" t="s">
        <v>425</v>
      </c>
      <c r="O163" s="5"/>
      <c r="P163" s="5"/>
      <c r="Q163" s="5"/>
    </row>
    <row r="164" spans="1:17" s="5" customFormat="1" ht="15" x14ac:dyDescent="0.25">
      <c r="A164" s="104"/>
      <c r="B164" s="108" t="s">
        <v>1178</v>
      </c>
      <c r="C164" s="109" t="s">
        <v>1179</v>
      </c>
      <c r="D164" s="90" t="s">
        <v>218</v>
      </c>
      <c r="E164" s="90" t="s">
        <v>6</v>
      </c>
      <c r="F164" s="90"/>
      <c r="G164" s="10"/>
      <c r="H164" s="10"/>
      <c r="I164" s="10"/>
      <c r="J164" s="10"/>
      <c r="K164" s="10">
        <v>120000</v>
      </c>
      <c r="L164" s="10">
        <v>0</v>
      </c>
      <c r="M164" s="104" t="s">
        <v>7</v>
      </c>
      <c r="N164" s="104" t="s">
        <v>426</v>
      </c>
      <c r="O164" s="104"/>
      <c r="P164" s="104" t="s">
        <v>1180</v>
      </c>
      <c r="Q164" s="104"/>
    </row>
    <row r="165" spans="1:17" s="5" customFormat="1" x14ac:dyDescent="0.2">
      <c r="A165" s="5" t="s">
        <v>511</v>
      </c>
      <c r="B165" s="11" t="s">
        <v>963</v>
      </c>
      <c r="C165" s="8" t="s">
        <v>220</v>
      </c>
      <c r="D165" s="8" t="s">
        <v>221</v>
      </c>
      <c r="E165" s="8" t="s">
        <v>6</v>
      </c>
      <c r="F165" s="80">
        <v>42005</v>
      </c>
      <c r="G165" s="10">
        <v>1577506</v>
      </c>
      <c r="H165" s="10">
        <v>804</v>
      </c>
      <c r="I165" s="10">
        <f>ROUND(G165/124*128.4,0)</f>
        <v>1633482</v>
      </c>
      <c r="J165" s="10">
        <f>ROUND(H165/122.3*124.4,0)</f>
        <v>818</v>
      </c>
      <c r="K165" s="10">
        <f>ROUND(I165/128.4*131.8,-2)</f>
        <v>1676700</v>
      </c>
      <c r="L165" s="10">
        <f>ROUND(J165/124.4*128.3,-2)</f>
        <v>800</v>
      </c>
      <c r="M165" s="5" t="s">
        <v>7</v>
      </c>
      <c r="N165" s="88" t="s">
        <v>426</v>
      </c>
    </row>
    <row r="166" spans="1:17" s="5" customFormat="1" x14ac:dyDescent="0.2">
      <c r="A166" s="5" t="s">
        <v>512</v>
      </c>
      <c r="B166" s="11" t="s">
        <v>961</v>
      </c>
      <c r="C166" s="8" t="s">
        <v>222</v>
      </c>
      <c r="D166" s="8" t="s">
        <v>223</v>
      </c>
      <c r="E166" s="8" t="s">
        <v>6</v>
      </c>
      <c r="F166" s="80">
        <v>42268</v>
      </c>
      <c r="G166" s="10">
        <v>3302778</v>
      </c>
      <c r="H166" s="10">
        <v>892010</v>
      </c>
      <c r="I166" s="10">
        <f>ROUND(G166/124*128.4,0)</f>
        <v>3419973</v>
      </c>
      <c r="J166" s="10">
        <f>ROUND(H166/122.3*124.4,0)</f>
        <v>907327</v>
      </c>
      <c r="K166" s="10">
        <f>ROUND(I166/128.4*131.8,-2)</f>
        <v>3510500</v>
      </c>
      <c r="L166" s="10">
        <f>ROUND(J166/124.4*128.3,-2)</f>
        <v>935800</v>
      </c>
      <c r="M166" s="5" t="s">
        <v>7</v>
      </c>
      <c r="N166" s="88" t="s">
        <v>427</v>
      </c>
    </row>
    <row r="167" spans="1:17" s="5" customFormat="1" x14ac:dyDescent="0.2">
      <c r="A167" s="5" t="s">
        <v>513</v>
      </c>
      <c r="B167" s="11" t="s">
        <v>962</v>
      </c>
      <c r="C167" s="8" t="s">
        <v>224</v>
      </c>
      <c r="D167" s="8" t="s">
        <v>225</v>
      </c>
      <c r="E167" s="8" t="s">
        <v>6</v>
      </c>
      <c r="F167" s="80">
        <v>42254</v>
      </c>
      <c r="G167" s="10">
        <v>1004812</v>
      </c>
      <c r="H167" s="10">
        <v>79886</v>
      </c>
      <c r="I167" s="10">
        <f>ROUND(G167/124*128.4,0)</f>
        <v>1040467</v>
      </c>
      <c r="J167" s="10">
        <f>ROUND(H167/122.3*124.4,0)</f>
        <v>81258</v>
      </c>
      <c r="K167" s="10">
        <f>ROUND(I167/128.4*131.8,-2)</f>
        <v>1068000</v>
      </c>
      <c r="L167" s="10">
        <f>ROUND(J167/124.4*128.3,-2)</f>
        <v>83800</v>
      </c>
      <c r="M167" s="5" t="s">
        <v>684</v>
      </c>
      <c r="N167" s="88" t="s">
        <v>426</v>
      </c>
    </row>
    <row r="168" spans="1:17" s="5" customFormat="1" x14ac:dyDescent="0.2">
      <c r="A168" s="5" t="s">
        <v>514</v>
      </c>
      <c r="B168" s="11" t="s">
        <v>961</v>
      </c>
      <c r="C168" s="8" t="s">
        <v>226</v>
      </c>
      <c r="D168" s="8" t="s">
        <v>225</v>
      </c>
      <c r="E168" s="8" t="s">
        <v>6</v>
      </c>
      <c r="F168" s="80">
        <v>42275</v>
      </c>
      <c r="G168" s="10">
        <v>6349243</v>
      </c>
      <c r="H168" s="10">
        <v>2611548</v>
      </c>
      <c r="I168" s="10">
        <f>ROUND(G168/124*128.4,0)</f>
        <v>6574539</v>
      </c>
      <c r="J168" s="10">
        <f>ROUND(H168/122.3*124.4,0)</f>
        <v>2656391</v>
      </c>
      <c r="K168" s="10">
        <f>ROUND(I168/128.4*131.8,-2)</f>
        <v>6748600</v>
      </c>
      <c r="L168" s="10">
        <f>ROUND(J168/124.4*128.3,-2)</f>
        <v>2739700</v>
      </c>
      <c r="M168" s="5" t="s">
        <v>7</v>
      </c>
      <c r="N168" s="88" t="s">
        <v>427</v>
      </c>
    </row>
    <row r="169" spans="1:17" s="5" customFormat="1" x14ac:dyDescent="0.2">
      <c r="A169" s="5" t="s">
        <v>671</v>
      </c>
      <c r="B169" s="11" t="s">
        <v>961</v>
      </c>
      <c r="C169" s="8" t="s">
        <v>227</v>
      </c>
      <c r="D169" s="8" t="s">
        <v>225</v>
      </c>
      <c r="E169" s="8" t="s">
        <v>6</v>
      </c>
      <c r="F169" s="8"/>
      <c r="G169" s="10">
        <v>3132000</v>
      </c>
      <c r="H169" s="10">
        <v>469844</v>
      </c>
      <c r="I169" s="10">
        <f>ROUND(G169/124*128.4,0)</f>
        <v>3243135</v>
      </c>
      <c r="J169" s="10">
        <f>ROUND(H169/122.3*124.4,0)</f>
        <v>477912</v>
      </c>
      <c r="K169" s="10">
        <f>ROUND(I169/128.4*131.8,-2)</f>
        <v>3329000</v>
      </c>
      <c r="L169" s="10">
        <f>ROUND(J169/124.4*128.3,-2)</f>
        <v>492900</v>
      </c>
      <c r="M169" s="5" t="s">
        <v>7</v>
      </c>
      <c r="N169" s="88" t="s">
        <v>427</v>
      </c>
    </row>
    <row r="170" spans="1:17" s="5" customFormat="1" x14ac:dyDescent="0.2">
      <c r="A170" s="5" t="s">
        <v>515</v>
      </c>
      <c r="B170" s="11" t="s">
        <v>961</v>
      </c>
      <c r="C170" s="8" t="s">
        <v>228</v>
      </c>
      <c r="D170" s="8" t="s">
        <v>229</v>
      </c>
      <c r="E170" s="8" t="s">
        <v>6</v>
      </c>
      <c r="F170" s="80">
        <v>42275</v>
      </c>
      <c r="G170" s="10">
        <v>4950506</v>
      </c>
      <c r="H170" s="10">
        <v>1034214</v>
      </c>
      <c r="I170" s="10">
        <f>ROUND(G170/124*128.4,0)</f>
        <v>5126169</v>
      </c>
      <c r="J170" s="10">
        <f>ROUND(H170/122.3*124.4,0)</f>
        <v>1051972</v>
      </c>
      <c r="K170" s="10">
        <f>ROUND(I170/128.4*131.8,-2)</f>
        <v>5261900</v>
      </c>
      <c r="L170" s="10">
        <f>ROUND(J170/124.4*128.3,-2)</f>
        <v>1085000</v>
      </c>
      <c r="M170" s="5" t="s">
        <v>7</v>
      </c>
      <c r="N170" s="88" t="s">
        <v>427</v>
      </c>
    </row>
    <row r="171" spans="1:17" s="5" customFormat="1" x14ac:dyDescent="0.2">
      <c r="A171" s="5" t="s">
        <v>516</v>
      </c>
      <c r="B171" s="11" t="s">
        <v>962</v>
      </c>
      <c r="C171" s="8" t="s">
        <v>230</v>
      </c>
      <c r="D171" s="8" t="s">
        <v>231</v>
      </c>
      <c r="E171" s="8" t="s">
        <v>6</v>
      </c>
      <c r="F171" s="80">
        <v>42254</v>
      </c>
      <c r="G171" s="10">
        <v>989753</v>
      </c>
      <c r="H171" s="10">
        <v>79886</v>
      </c>
      <c r="I171" s="10">
        <f>ROUND(G171/124*128.4,0)</f>
        <v>1024873</v>
      </c>
      <c r="J171" s="10">
        <f>ROUND(H171/122.3*124.4,0)</f>
        <v>81258</v>
      </c>
      <c r="K171" s="10">
        <f>ROUND(I171/128.4*131.8,-2)</f>
        <v>1052000</v>
      </c>
      <c r="L171" s="10">
        <f>ROUND(J171/124.4*128.3,-2)</f>
        <v>83800</v>
      </c>
      <c r="M171" s="5" t="s">
        <v>684</v>
      </c>
      <c r="N171" s="88" t="s">
        <v>426</v>
      </c>
    </row>
    <row r="172" spans="1:17" s="5" customFormat="1" x14ac:dyDescent="0.2">
      <c r="A172" s="5" t="s">
        <v>517</v>
      </c>
      <c r="B172" s="11" t="s">
        <v>963</v>
      </c>
      <c r="C172" s="8" t="s">
        <v>232</v>
      </c>
      <c r="D172" s="8" t="s">
        <v>233</v>
      </c>
      <c r="E172" s="8" t="s">
        <v>6</v>
      </c>
      <c r="F172" s="80">
        <v>42352</v>
      </c>
      <c r="G172" s="10">
        <v>575206</v>
      </c>
      <c r="H172" s="10">
        <v>1809</v>
      </c>
      <c r="I172" s="10">
        <f>ROUND(G172/124*128.4,0)</f>
        <v>595617</v>
      </c>
      <c r="J172" s="10">
        <f>ROUND(H172/122.3*124.4,0)</f>
        <v>1840</v>
      </c>
      <c r="K172" s="10">
        <f>ROUND(I172/128.4*131.8,-2)</f>
        <v>611400</v>
      </c>
      <c r="L172" s="10">
        <f>ROUND(J172/124.4*128.3,-2)</f>
        <v>1900</v>
      </c>
      <c r="M172" s="5" t="s">
        <v>7</v>
      </c>
      <c r="N172" s="88" t="s">
        <v>426</v>
      </c>
    </row>
    <row r="173" spans="1:17" s="5" customFormat="1" x14ac:dyDescent="0.2">
      <c r="A173" s="5" t="s">
        <v>617</v>
      </c>
      <c r="B173" s="11" t="s">
        <v>974</v>
      </c>
      <c r="C173" s="8" t="s">
        <v>234</v>
      </c>
      <c r="D173" s="8" t="s">
        <v>235</v>
      </c>
      <c r="E173" s="8" t="s">
        <v>6</v>
      </c>
      <c r="F173" s="80">
        <v>42005</v>
      </c>
      <c r="G173" s="10">
        <v>897609</v>
      </c>
      <c r="H173" s="10">
        <v>0</v>
      </c>
      <c r="I173" s="10">
        <f>ROUND(G173/124*128.4,0)</f>
        <v>929460</v>
      </c>
      <c r="J173" s="10">
        <f>ROUND(H173/122.3*124.4,0)</f>
        <v>0</v>
      </c>
      <c r="K173" s="10">
        <f>ROUND(I173/128.4*131.8,-2)</f>
        <v>954100</v>
      </c>
      <c r="L173" s="10">
        <f>ROUND(J173/124.4*128.3,-2)</f>
        <v>0</v>
      </c>
      <c r="M173" s="5" t="s">
        <v>7</v>
      </c>
      <c r="N173" s="88" t="s">
        <v>425</v>
      </c>
    </row>
    <row r="174" spans="1:17" s="5" customFormat="1" x14ac:dyDescent="0.2">
      <c r="A174" s="5" t="s">
        <v>518</v>
      </c>
      <c r="B174" s="11" t="s">
        <v>961</v>
      </c>
      <c r="C174" s="8" t="s">
        <v>236</v>
      </c>
      <c r="D174" s="8" t="s">
        <v>237</v>
      </c>
      <c r="E174" s="8" t="s">
        <v>6</v>
      </c>
      <c r="F174" s="80">
        <v>42354</v>
      </c>
      <c r="G174" s="10">
        <v>4833333</v>
      </c>
      <c r="H174" s="10">
        <v>284409</v>
      </c>
      <c r="I174" s="10">
        <f>ROUND(G174/124*128.4,0)</f>
        <v>5004838</v>
      </c>
      <c r="J174" s="10">
        <f>ROUND(H174/122.3*124.4,0)</f>
        <v>289293</v>
      </c>
      <c r="K174" s="10">
        <f>ROUND(I174/128.4*131.8,-2)</f>
        <v>5137400</v>
      </c>
      <c r="L174" s="10">
        <f>ROUND(J174/124.4*128.3,-2)</f>
        <v>298400</v>
      </c>
      <c r="M174" s="5" t="s">
        <v>7</v>
      </c>
      <c r="N174" s="88" t="s">
        <v>427</v>
      </c>
    </row>
    <row r="175" spans="1:17" s="5" customFormat="1" x14ac:dyDescent="0.2">
      <c r="A175" s="5" t="s">
        <v>618</v>
      </c>
      <c r="B175" s="11" t="s">
        <v>989</v>
      </c>
      <c r="C175" s="8" t="s">
        <v>238</v>
      </c>
      <c r="D175" s="8" t="s">
        <v>239</v>
      </c>
      <c r="E175" s="8" t="s">
        <v>6</v>
      </c>
      <c r="F175" s="80">
        <v>42005</v>
      </c>
      <c r="G175" s="10">
        <v>867530</v>
      </c>
      <c r="H175" s="10">
        <v>0</v>
      </c>
      <c r="I175" s="10">
        <f>ROUND(G175/124*128.4,0)</f>
        <v>898313</v>
      </c>
      <c r="J175" s="10">
        <f>ROUND(H175/122.3*124.4,0)</f>
        <v>0</v>
      </c>
      <c r="K175" s="10">
        <f>ROUND(I175/128.4*131.8,-2)</f>
        <v>922100</v>
      </c>
      <c r="L175" s="10">
        <f>ROUND(J175/124.4*128.3,-2)</f>
        <v>0</v>
      </c>
      <c r="M175" s="5" t="s">
        <v>7</v>
      </c>
      <c r="N175" s="88" t="s">
        <v>425</v>
      </c>
    </row>
    <row r="176" spans="1:17" s="5" customFormat="1" x14ac:dyDescent="0.2">
      <c r="A176" s="5" t="s">
        <v>519</v>
      </c>
      <c r="B176" s="11" t="s">
        <v>961</v>
      </c>
      <c r="C176" s="8" t="s">
        <v>240</v>
      </c>
      <c r="D176" s="8" t="s">
        <v>241</v>
      </c>
      <c r="E176" s="8" t="s">
        <v>6</v>
      </c>
      <c r="F176" s="80">
        <v>42333</v>
      </c>
      <c r="G176" s="10">
        <v>7730260</v>
      </c>
      <c r="H176" s="10">
        <v>1066533</v>
      </c>
      <c r="I176" s="10">
        <f>ROUND(G176/124*128.4,0)</f>
        <v>8004560</v>
      </c>
      <c r="J176" s="10">
        <f>ROUND(H176/122.3*124.4,0)</f>
        <v>1084846</v>
      </c>
      <c r="K176" s="10">
        <f>ROUND(I176/128.4*131.8,-2)</f>
        <v>8216500</v>
      </c>
      <c r="L176" s="10">
        <f>ROUND(J176/124.4*128.3,-2)</f>
        <v>1118900</v>
      </c>
      <c r="M176" s="5" t="s">
        <v>7</v>
      </c>
      <c r="N176" s="88" t="s">
        <v>427</v>
      </c>
    </row>
    <row r="177" spans="1:17" s="5" customFormat="1" x14ac:dyDescent="0.2">
      <c r="A177" s="87" t="s">
        <v>520</v>
      </c>
      <c r="B177" s="11" t="s">
        <v>961</v>
      </c>
      <c r="C177" s="8" t="s">
        <v>399</v>
      </c>
      <c r="D177" s="8" t="s">
        <v>400</v>
      </c>
      <c r="E177" s="8" t="s">
        <v>6</v>
      </c>
      <c r="F177" s="80"/>
      <c r="G177" s="10">
        <v>0</v>
      </c>
      <c r="H177" s="10">
        <v>4693474</v>
      </c>
      <c r="I177" s="10">
        <f>ROUND(G177/124*128.4,0)</f>
        <v>0</v>
      </c>
      <c r="J177" s="10">
        <f>ROUND(H177/122.3*124.4,0)</f>
        <v>4774065</v>
      </c>
      <c r="K177" s="10">
        <f>ROUND(I177/128.4*131.8,-2)</f>
        <v>0</v>
      </c>
      <c r="L177" s="10">
        <f>ROUND(J177/124.4*128.3,-2)</f>
        <v>4923700</v>
      </c>
      <c r="M177" s="5" t="s">
        <v>7</v>
      </c>
      <c r="N177" s="88" t="s">
        <v>427</v>
      </c>
    </row>
    <row r="178" spans="1:17" s="5" customFormat="1" x14ac:dyDescent="0.2">
      <c r="A178" s="5" t="s">
        <v>619</v>
      </c>
      <c r="B178" s="11" t="s">
        <v>969</v>
      </c>
      <c r="C178" s="8" t="s">
        <v>242</v>
      </c>
      <c r="D178" s="8" t="s">
        <v>243</v>
      </c>
      <c r="E178" s="8" t="s">
        <v>6</v>
      </c>
      <c r="F178" s="80">
        <v>42345</v>
      </c>
      <c r="G178" s="10">
        <v>609000</v>
      </c>
      <c r="H178" s="10">
        <v>0</v>
      </c>
      <c r="I178" s="10">
        <f>ROUND(G178/124*128.4,0)</f>
        <v>630610</v>
      </c>
      <c r="J178" s="10">
        <f>ROUND(H178/122.3*124.4,0)</f>
        <v>0</v>
      </c>
      <c r="K178" s="10">
        <f>ROUND(I178/128.4*131.8,-2)</f>
        <v>647300</v>
      </c>
      <c r="L178" s="10">
        <f>ROUND(J178/124.4*128.3,-2)</f>
        <v>0</v>
      </c>
      <c r="M178" s="5" t="s">
        <v>7</v>
      </c>
      <c r="N178" s="88" t="s">
        <v>426</v>
      </c>
    </row>
    <row r="179" spans="1:17" s="5" customFormat="1" x14ac:dyDescent="0.2">
      <c r="A179" s="5" t="s">
        <v>620</v>
      </c>
      <c r="B179" s="11" t="s">
        <v>965</v>
      </c>
      <c r="C179" s="8" t="s">
        <v>244</v>
      </c>
      <c r="D179" s="8" t="s">
        <v>245</v>
      </c>
      <c r="E179" s="8" t="s">
        <v>6</v>
      </c>
      <c r="F179" s="80">
        <v>42005</v>
      </c>
      <c r="G179" s="10">
        <v>1371491</v>
      </c>
      <c r="H179" s="10">
        <v>0</v>
      </c>
      <c r="I179" s="10">
        <f>ROUND(G179/124*128.4,0)</f>
        <v>1420157</v>
      </c>
      <c r="J179" s="10">
        <f>ROUND(H179/122.3*124.4,0)</f>
        <v>0</v>
      </c>
      <c r="K179" s="10">
        <f>ROUND(I179/128.4*131.8,-2)</f>
        <v>1457800</v>
      </c>
      <c r="L179" s="10">
        <f>ROUND(J179/124.4*128.3,-2)</f>
        <v>0</v>
      </c>
      <c r="M179" s="5" t="s">
        <v>7</v>
      </c>
      <c r="N179" s="88" t="s">
        <v>425</v>
      </c>
    </row>
    <row r="180" spans="1:17" s="5" customFormat="1" x14ac:dyDescent="0.2">
      <c r="A180" s="5" t="s">
        <v>521</v>
      </c>
      <c r="B180" s="11" t="s">
        <v>988</v>
      </c>
      <c r="C180" s="8" t="s">
        <v>246</v>
      </c>
      <c r="D180" s="8" t="s">
        <v>245</v>
      </c>
      <c r="E180" s="8" t="s">
        <v>6</v>
      </c>
      <c r="F180" s="80">
        <v>42005</v>
      </c>
      <c r="G180" s="10">
        <v>68128549</v>
      </c>
      <c r="H180" s="10">
        <v>897116</v>
      </c>
      <c r="I180" s="10">
        <f>ROUND(G180/124*128.4,0)</f>
        <v>70546014</v>
      </c>
      <c r="J180" s="10">
        <f>ROUND(H180/122.3*124.4,0)</f>
        <v>912520</v>
      </c>
      <c r="K180" s="10">
        <f>ROUND(I180/128.4*131.8,-2)</f>
        <v>72414100</v>
      </c>
      <c r="L180" s="10">
        <f>ROUND(J180/124.4*128.3,-2)</f>
        <v>941100</v>
      </c>
      <c r="M180" s="5" t="s">
        <v>7</v>
      </c>
      <c r="N180" s="88" t="s">
        <v>428</v>
      </c>
    </row>
    <row r="181" spans="1:17" s="5" customFormat="1" x14ac:dyDescent="0.2">
      <c r="A181" s="87" t="s">
        <v>522</v>
      </c>
      <c r="B181" s="11" t="s">
        <v>962</v>
      </c>
      <c r="C181" s="8" t="s">
        <v>247</v>
      </c>
      <c r="D181" s="8" t="s">
        <v>248</v>
      </c>
      <c r="E181" s="8" t="s">
        <v>6</v>
      </c>
      <c r="F181" s="80"/>
      <c r="G181" s="10">
        <v>0</v>
      </c>
      <c r="H181" s="10">
        <v>3101575</v>
      </c>
      <c r="I181" s="10">
        <f>ROUND(G181/124*128.4,0)</f>
        <v>0</v>
      </c>
      <c r="J181" s="10">
        <f>ROUND(H181/122.3*124.4,0)</f>
        <v>3154832</v>
      </c>
      <c r="K181" s="10">
        <f>ROUND(I181/128.4*131.8,-2)</f>
        <v>0</v>
      </c>
      <c r="L181" s="10">
        <f>ROUND(J181/124.4*128.3,-2)</f>
        <v>3253700</v>
      </c>
      <c r="M181" s="5" t="s">
        <v>7</v>
      </c>
      <c r="N181" s="88" t="s">
        <v>431</v>
      </c>
    </row>
    <row r="182" spans="1:17" s="5" customFormat="1" x14ac:dyDescent="0.2">
      <c r="B182" s="11" t="s">
        <v>969</v>
      </c>
      <c r="C182" s="86" t="s">
        <v>1038</v>
      </c>
      <c r="D182" s="73" t="s">
        <v>406</v>
      </c>
      <c r="E182" s="73" t="s">
        <v>6</v>
      </c>
      <c r="F182" s="73"/>
      <c r="G182" s="10">
        <v>66160</v>
      </c>
      <c r="H182" s="10">
        <v>0</v>
      </c>
      <c r="I182" s="10">
        <f>ROUND(G182/124*128.4,0)</f>
        <v>68508</v>
      </c>
      <c r="J182" s="10">
        <f>ROUND(H182/122.3*124.4,0)</f>
        <v>0</v>
      </c>
      <c r="K182" s="10">
        <f>ROUND(I182/128.4*131.8,-2)</f>
        <v>70300</v>
      </c>
      <c r="L182" s="10">
        <f>ROUND(J182/124.4*128.3,-2)</f>
        <v>0</v>
      </c>
      <c r="N182" s="88" t="s">
        <v>425</v>
      </c>
    </row>
    <row r="183" spans="1:17" s="5" customFormat="1" x14ac:dyDescent="0.2">
      <c r="A183" s="3"/>
      <c r="B183" s="89" t="s">
        <v>1090</v>
      </c>
      <c r="C183" s="90" t="s">
        <v>1091</v>
      </c>
      <c r="D183" s="90" t="s">
        <v>1092</v>
      </c>
      <c r="E183" s="90" t="s">
        <v>6</v>
      </c>
      <c r="F183" s="90"/>
      <c r="G183" s="10"/>
      <c r="H183" s="10"/>
      <c r="I183" s="10"/>
      <c r="J183" s="10"/>
      <c r="K183" s="10">
        <v>1500000</v>
      </c>
      <c r="L183" s="10"/>
      <c r="M183" s="3" t="s">
        <v>1095</v>
      </c>
      <c r="N183" s="3"/>
      <c r="O183" s="3"/>
      <c r="P183" s="3"/>
      <c r="Q183" s="3"/>
    </row>
    <row r="184" spans="1:17" s="5" customFormat="1" x14ac:dyDescent="0.2">
      <c r="A184" s="3"/>
      <c r="B184" s="89" t="s">
        <v>1094</v>
      </c>
      <c r="C184" s="90" t="s">
        <v>1093</v>
      </c>
      <c r="D184" s="90" t="s">
        <v>1092</v>
      </c>
      <c r="E184" s="90" t="s">
        <v>6</v>
      </c>
      <c r="F184" s="90"/>
      <c r="G184" s="10"/>
      <c r="H184" s="10"/>
      <c r="I184" s="10"/>
      <c r="J184" s="10"/>
      <c r="K184" s="10">
        <v>445000</v>
      </c>
      <c r="L184" s="10"/>
      <c r="M184" s="3" t="s">
        <v>1095</v>
      </c>
      <c r="N184" s="3"/>
      <c r="O184" s="3"/>
      <c r="P184" s="3"/>
      <c r="Q184" s="3"/>
    </row>
    <row r="185" spans="1:17" s="5" customFormat="1" x14ac:dyDescent="0.2">
      <c r="A185" s="5" t="s">
        <v>523</v>
      </c>
      <c r="B185" s="11" t="s">
        <v>961</v>
      </c>
      <c r="C185" s="8" t="s">
        <v>249</v>
      </c>
      <c r="D185" s="8" t="s">
        <v>250</v>
      </c>
      <c r="E185" s="8" t="s">
        <v>6</v>
      </c>
      <c r="F185" s="80">
        <v>42005</v>
      </c>
      <c r="G185" s="10">
        <v>4620959</v>
      </c>
      <c r="H185" s="10">
        <v>685167</v>
      </c>
      <c r="I185" s="10">
        <f>ROUND(G185/124*128.4,0)</f>
        <v>4784929</v>
      </c>
      <c r="J185" s="10">
        <f>ROUND(H185/122.3*124.4,0)</f>
        <v>696932</v>
      </c>
      <c r="K185" s="10">
        <f>ROUND(I185/128.4*131.8,-2)</f>
        <v>4911600</v>
      </c>
      <c r="L185" s="10">
        <f>ROUND(J185/124.4*128.3,-2)</f>
        <v>718800</v>
      </c>
      <c r="M185" s="5" t="s">
        <v>7</v>
      </c>
      <c r="N185" s="88" t="s">
        <v>427</v>
      </c>
    </row>
    <row r="186" spans="1:17" x14ac:dyDescent="0.2">
      <c r="A186" s="5" t="s">
        <v>621</v>
      </c>
      <c r="B186" s="11" t="s">
        <v>990</v>
      </c>
      <c r="C186" s="8" t="s">
        <v>251</v>
      </c>
      <c r="D186" s="8" t="s">
        <v>252</v>
      </c>
      <c r="E186" s="8" t="s">
        <v>6</v>
      </c>
      <c r="F186" s="80">
        <v>42005</v>
      </c>
      <c r="G186" s="10">
        <v>8054</v>
      </c>
      <c r="H186" s="10">
        <v>0</v>
      </c>
      <c r="I186" s="10">
        <f>ROUND(G186/124*128.4,0)</f>
        <v>8340</v>
      </c>
      <c r="J186" s="10">
        <f>ROUND(H186/122.3*124.4,0)</f>
        <v>0</v>
      </c>
      <c r="K186" s="10">
        <f>ROUND(I186/128.4*131.8,-2)</f>
        <v>8600</v>
      </c>
      <c r="L186" s="10">
        <f>ROUND(J186/124.4*128.3,-2)</f>
        <v>0</v>
      </c>
      <c r="M186" s="5" t="s">
        <v>7</v>
      </c>
      <c r="N186" s="88" t="s">
        <v>425</v>
      </c>
      <c r="O186" s="5"/>
      <c r="P186" s="5"/>
      <c r="Q186" s="5"/>
    </row>
    <row r="187" spans="1:17" s="5" customFormat="1" x14ac:dyDescent="0.2">
      <c r="A187" s="5" t="s">
        <v>524</v>
      </c>
      <c r="B187" s="11" t="s">
        <v>991</v>
      </c>
      <c r="C187" s="8" t="s">
        <v>253</v>
      </c>
      <c r="D187" s="8" t="s">
        <v>254</v>
      </c>
      <c r="E187" s="8" t="s">
        <v>6</v>
      </c>
      <c r="F187" s="80">
        <v>42317</v>
      </c>
      <c r="G187" s="10">
        <v>609000</v>
      </c>
      <c r="H187" s="10">
        <v>0</v>
      </c>
      <c r="I187" s="10">
        <f>ROUND(G187/124*128.4,0)</f>
        <v>630610</v>
      </c>
      <c r="J187" s="10">
        <f>ROUND(H187/122.3*124.4,0)</f>
        <v>0</v>
      </c>
      <c r="K187" s="10">
        <f>ROUND(I187/128.4*131.8,-2)</f>
        <v>647300</v>
      </c>
      <c r="L187" s="10">
        <f>ROUND(J187/124.4*128.3,-2)</f>
        <v>0</v>
      </c>
      <c r="M187" s="5" t="s">
        <v>7</v>
      </c>
      <c r="N187" s="88" t="s">
        <v>426</v>
      </c>
    </row>
    <row r="188" spans="1:17" s="5" customFormat="1" x14ac:dyDescent="0.2">
      <c r="A188" s="5" t="s">
        <v>525</v>
      </c>
      <c r="B188" s="11" t="s">
        <v>972</v>
      </c>
      <c r="C188" s="73" t="s">
        <v>1018</v>
      </c>
      <c r="D188" s="8" t="s">
        <v>255</v>
      </c>
      <c r="E188" s="8" t="s">
        <v>6</v>
      </c>
      <c r="F188" s="80">
        <v>42005</v>
      </c>
      <c r="G188" s="10">
        <v>11180988</v>
      </c>
      <c r="H188" s="10">
        <v>712947</v>
      </c>
      <c r="I188" s="10">
        <f>ROUND(G188/124*128.4,0)</f>
        <v>11577733</v>
      </c>
      <c r="J188" s="10">
        <f>ROUND(H188/122.3*124.4,0)</f>
        <v>725189</v>
      </c>
      <c r="K188" s="10">
        <f>ROUND(I188/128.4*131.8,-2)</f>
        <v>11884300</v>
      </c>
      <c r="L188" s="10">
        <f>ROUND(J188/124.4*128.3,-2)</f>
        <v>747900</v>
      </c>
      <c r="M188" s="5" t="s">
        <v>7</v>
      </c>
      <c r="N188" s="88" t="s">
        <v>432</v>
      </c>
      <c r="O188" s="3"/>
      <c r="P188" s="3"/>
      <c r="Q188" s="3"/>
    </row>
    <row r="189" spans="1:17" s="5" customFormat="1" x14ac:dyDescent="0.2">
      <c r="A189" s="5" t="s">
        <v>623</v>
      </c>
      <c r="B189" s="11" t="s">
        <v>969</v>
      </c>
      <c r="C189" s="8" t="s">
        <v>258</v>
      </c>
      <c r="D189" s="8" t="s">
        <v>257</v>
      </c>
      <c r="E189" s="8" t="s">
        <v>12</v>
      </c>
      <c r="F189" s="80">
        <v>42186</v>
      </c>
      <c r="G189" s="10">
        <v>8038800</v>
      </c>
      <c r="H189" s="10">
        <v>0</v>
      </c>
      <c r="I189" s="10">
        <f>ROUND(G189/124*128.4,0)</f>
        <v>8324048</v>
      </c>
      <c r="J189" s="10">
        <f>ROUND(H189/122.3*124.4,0)</f>
        <v>0</v>
      </c>
      <c r="K189" s="10">
        <f>ROUND(I189/128.4*131.8,-2)</f>
        <v>8544500</v>
      </c>
      <c r="L189" s="10">
        <f>ROUND(J189/124.4*128.3,-2)</f>
        <v>0</v>
      </c>
      <c r="M189" s="5" t="s">
        <v>7</v>
      </c>
      <c r="N189" s="88" t="s">
        <v>426</v>
      </c>
    </row>
    <row r="190" spans="1:17" s="5" customFormat="1" x14ac:dyDescent="0.2">
      <c r="A190" s="5" t="s">
        <v>622</v>
      </c>
      <c r="B190" s="11" t="s">
        <v>969</v>
      </c>
      <c r="C190" s="8" t="s">
        <v>256</v>
      </c>
      <c r="D190" s="8" t="s">
        <v>257</v>
      </c>
      <c r="E190" s="8" t="s">
        <v>12</v>
      </c>
      <c r="F190" s="80">
        <v>41640</v>
      </c>
      <c r="G190" s="10">
        <v>719010</v>
      </c>
      <c r="H190" s="10">
        <v>0</v>
      </c>
      <c r="I190" s="10">
        <f>ROUND(G190/124*128.4,0)</f>
        <v>744523</v>
      </c>
      <c r="J190" s="10">
        <f>ROUND(H190/122.3*124.4,0)</f>
        <v>0</v>
      </c>
      <c r="K190" s="10">
        <f>ROUND(I190/128.4*131.8,-2)</f>
        <v>764200</v>
      </c>
      <c r="L190" s="10">
        <f>ROUND(J190/124.4*128.3,-2)</f>
        <v>0</v>
      </c>
      <c r="M190" s="3" t="s">
        <v>7</v>
      </c>
      <c r="N190" s="101" t="s">
        <v>426</v>
      </c>
      <c r="O190" s="3"/>
      <c r="P190" s="3"/>
    </row>
    <row r="191" spans="1:17" s="5" customFormat="1" x14ac:dyDescent="0.2">
      <c r="A191" s="5" t="s">
        <v>624</v>
      </c>
      <c r="B191" s="11" t="s">
        <v>964</v>
      </c>
      <c r="C191" s="8" t="s">
        <v>259</v>
      </c>
      <c r="D191" s="8" t="s">
        <v>260</v>
      </c>
      <c r="E191" s="8" t="s">
        <v>6</v>
      </c>
      <c r="F191" s="80">
        <v>42247</v>
      </c>
      <c r="G191" s="10">
        <v>5206080</v>
      </c>
      <c r="H191" s="10">
        <v>0</v>
      </c>
      <c r="I191" s="10">
        <f>ROUND(G191/124*128.4,0)</f>
        <v>5390812</v>
      </c>
      <c r="J191" s="10">
        <f>ROUND(H191/122.3*124.4,0)</f>
        <v>0</v>
      </c>
      <c r="K191" s="10">
        <f>ROUND(I191/128.4*131.8,-2)</f>
        <v>5533600</v>
      </c>
      <c r="L191" s="10">
        <f>ROUND(J191/124.4*128.3,-2)</f>
        <v>0</v>
      </c>
      <c r="M191" s="5" t="s">
        <v>7</v>
      </c>
      <c r="N191" s="88" t="s">
        <v>426</v>
      </c>
    </row>
    <row r="192" spans="1:17" s="5" customFormat="1" x14ac:dyDescent="0.2">
      <c r="A192" s="5" t="s">
        <v>625</v>
      </c>
      <c r="B192" s="11" t="s">
        <v>992</v>
      </c>
      <c r="C192" s="8" t="s">
        <v>262</v>
      </c>
      <c r="D192" s="8" t="s">
        <v>263</v>
      </c>
      <c r="E192" s="8" t="s">
        <v>6</v>
      </c>
      <c r="F192" s="80">
        <v>42005</v>
      </c>
      <c r="G192" s="10">
        <v>359493</v>
      </c>
      <c r="H192" s="10">
        <v>0</v>
      </c>
      <c r="I192" s="10">
        <f>ROUND(G192/124*128.4,0)</f>
        <v>372249</v>
      </c>
      <c r="J192" s="10">
        <f>ROUND(H192/122.3*124.4,0)</f>
        <v>0</v>
      </c>
      <c r="K192" s="10">
        <f>ROUND(I192/128.4*131.8,-2)</f>
        <v>382100</v>
      </c>
      <c r="L192" s="10">
        <f>ROUND(J192/124.4*128.3,-2)</f>
        <v>0</v>
      </c>
      <c r="M192" s="5" t="s">
        <v>7</v>
      </c>
      <c r="N192" s="88" t="s">
        <v>425</v>
      </c>
    </row>
    <row r="193" spans="1:17" s="104" customFormat="1" x14ac:dyDescent="0.2">
      <c r="A193" s="5" t="s">
        <v>626</v>
      </c>
      <c r="B193" s="11" t="s">
        <v>965</v>
      </c>
      <c r="C193" s="8" t="s">
        <v>264</v>
      </c>
      <c r="D193" s="8" t="s">
        <v>261</v>
      </c>
      <c r="E193" s="8" t="s">
        <v>6</v>
      </c>
      <c r="F193" s="80">
        <v>42005</v>
      </c>
      <c r="G193" s="10">
        <v>164614</v>
      </c>
      <c r="H193" s="10">
        <v>0</v>
      </c>
      <c r="I193" s="10">
        <f>ROUND(G193/124*128.4,0)</f>
        <v>170455</v>
      </c>
      <c r="J193" s="10">
        <f>ROUND(H193/122.3*124.4,0)</f>
        <v>0</v>
      </c>
      <c r="K193" s="10">
        <f>ROUND(I193/128.4*131.8,-2)</f>
        <v>175000</v>
      </c>
      <c r="L193" s="10">
        <f>ROUND(J193/124.4*128.3,-2)</f>
        <v>0</v>
      </c>
      <c r="M193" s="5" t="s">
        <v>7</v>
      </c>
      <c r="N193" s="88" t="s">
        <v>425</v>
      </c>
      <c r="O193" s="5"/>
      <c r="P193" s="5"/>
      <c r="Q193" s="5"/>
    </row>
    <row r="194" spans="1:17" s="5" customFormat="1" x14ac:dyDescent="0.2">
      <c r="A194" s="5" t="s">
        <v>627</v>
      </c>
      <c r="B194" s="11" t="s">
        <v>965</v>
      </c>
      <c r="C194" s="8" t="s">
        <v>265</v>
      </c>
      <c r="D194" s="8" t="s">
        <v>261</v>
      </c>
      <c r="E194" s="8" t="s">
        <v>6</v>
      </c>
      <c r="F194" s="80">
        <v>42005</v>
      </c>
      <c r="G194" s="10">
        <v>149934</v>
      </c>
      <c r="H194" s="10">
        <v>0</v>
      </c>
      <c r="I194" s="10">
        <f>ROUND(G194/124*128.4,0)</f>
        <v>155254</v>
      </c>
      <c r="J194" s="10">
        <f>ROUND(H194/122.3*124.4,0)</f>
        <v>0</v>
      </c>
      <c r="K194" s="10">
        <f>ROUND(I194/128.4*131.8,-2)</f>
        <v>159400</v>
      </c>
      <c r="L194" s="10">
        <f>ROUND(J194/124.4*128.3,-2)</f>
        <v>0</v>
      </c>
      <c r="M194" s="5" t="s">
        <v>7</v>
      </c>
      <c r="N194" s="88" t="s">
        <v>425</v>
      </c>
    </row>
    <row r="195" spans="1:17" s="5" customFormat="1" x14ac:dyDescent="0.2">
      <c r="A195" s="5" t="s">
        <v>628</v>
      </c>
      <c r="B195" s="11" t="s">
        <v>965</v>
      </c>
      <c r="C195" s="8" t="s">
        <v>266</v>
      </c>
      <c r="D195" s="8" t="s">
        <v>261</v>
      </c>
      <c r="E195" s="8" t="s">
        <v>6</v>
      </c>
      <c r="F195" s="80">
        <v>42005</v>
      </c>
      <c r="G195" s="10">
        <v>184222</v>
      </c>
      <c r="H195" s="10">
        <v>0</v>
      </c>
      <c r="I195" s="10">
        <f>ROUND(G195/124*128.4,0)</f>
        <v>190759</v>
      </c>
      <c r="J195" s="10">
        <f>ROUND(H195/122.3*124.4,0)</f>
        <v>0</v>
      </c>
      <c r="K195" s="10">
        <f>ROUND(I195/128.4*131.8,-2)</f>
        <v>195800</v>
      </c>
      <c r="L195" s="10">
        <f>ROUND(J195/124.4*128.3,-2)</f>
        <v>0</v>
      </c>
      <c r="M195" s="5" t="s">
        <v>7</v>
      </c>
      <c r="N195" s="88" t="s">
        <v>425</v>
      </c>
    </row>
    <row r="196" spans="1:17" s="5" customFormat="1" x14ac:dyDescent="0.2">
      <c r="A196" s="5" t="s">
        <v>629</v>
      </c>
      <c r="B196" s="11" t="s">
        <v>993</v>
      </c>
      <c r="C196" s="8" t="s">
        <v>267</v>
      </c>
      <c r="D196" s="8" t="s">
        <v>261</v>
      </c>
      <c r="E196" s="8" t="s">
        <v>6</v>
      </c>
      <c r="F196" s="80">
        <v>42005</v>
      </c>
      <c r="G196" s="10">
        <v>680270</v>
      </c>
      <c r="H196" s="10">
        <v>0</v>
      </c>
      <c r="I196" s="10">
        <f>ROUND(G196/124*128.4,0)</f>
        <v>704409</v>
      </c>
      <c r="J196" s="10">
        <f>ROUND(H196/122.3*124.4,0)</f>
        <v>0</v>
      </c>
      <c r="K196" s="10">
        <f>ROUND(I196/128.4*131.8,-2)</f>
        <v>723100</v>
      </c>
      <c r="L196" s="10">
        <f>ROUND(J196/124.4*128.3,-2)</f>
        <v>0</v>
      </c>
      <c r="M196" s="5" t="s">
        <v>7</v>
      </c>
      <c r="N196" s="88" t="s">
        <v>425</v>
      </c>
    </row>
    <row r="197" spans="1:17" s="5" customFormat="1" x14ac:dyDescent="0.2">
      <c r="A197" s="5" t="s">
        <v>630</v>
      </c>
      <c r="B197" s="11" t="s">
        <v>965</v>
      </c>
      <c r="C197" s="8" t="s">
        <v>268</v>
      </c>
      <c r="D197" s="8" t="s">
        <v>261</v>
      </c>
      <c r="E197" s="8" t="s">
        <v>6</v>
      </c>
      <c r="F197" s="80">
        <v>42005</v>
      </c>
      <c r="G197" s="10">
        <v>161082</v>
      </c>
      <c r="H197" s="10">
        <v>0</v>
      </c>
      <c r="I197" s="10">
        <f>ROUND(G197/124*128.4,0)</f>
        <v>166798</v>
      </c>
      <c r="J197" s="10">
        <f>ROUND(H197/122.3*124.4,0)</f>
        <v>0</v>
      </c>
      <c r="K197" s="10">
        <f>ROUND(I197/128.4*131.8,-2)</f>
        <v>171200</v>
      </c>
      <c r="L197" s="10">
        <f>ROUND(J197/124.4*128.3,-2)</f>
        <v>0</v>
      </c>
      <c r="M197" s="5" t="s">
        <v>7</v>
      </c>
      <c r="N197" s="88" t="s">
        <v>425</v>
      </c>
    </row>
    <row r="198" spans="1:17" s="5" customFormat="1" x14ac:dyDescent="0.2">
      <c r="A198" s="5" t="s">
        <v>526</v>
      </c>
      <c r="B198" s="11" t="s">
        <v>961</v>
      </c>
      <c r="C198" s="8" t="s">
        <v>269</v>
      </c>
      <c r="D198" s="8" t="s">
        <v>270</v>
      </c>
      <c r="E198" s="8" t="s">
        <v>6</v>
      </c>
      <c r="F198" s="80">
        <v>42275</v>
      </c>
      <c r="G198" s="10">
        <v>3895959</v>
      </c>
      <c r="H198" s="10">
        <v>1098852</v>
      </c>
      <c r="I198" s="10">
        <f>ROUND(G198/124*128.4,0)</f>
        <v>4034203</v>
      </c>
      <c r="J198" s="10">
        <f>ROUND(H198/122.3*124.4,0)</f>
        <v>1117720</v>
      </c>
      <c r="K198" s="10">
        <f>ROUND(I198/128.4*131.8,-2)</f>
        <v>4141000</v>
      </c>
      <c r="L198" s="10">
        <f>ROUND(J198/124.4*128.3,-2)</f>
        <v>1152800</v>
      </c>
      <c r="M198" s="5" t="s">
        <v>7</v>
      </c>
      <c r="N198" s="88" t="s">
        <v>427</v>
      </c>
    </row>
    <row r="199" spans="1:17" s="5" customFormat="1" x14ac:dyDescent="0.2">
      <c r="A199" s="5" t="s">
        <v>527</v>
      </c>
      <c r="B199" s="11" t="s">
        <v>961</v>
      </c>
      <c r="C199" s="8" t="s">
        <v>271</v>
      </c>
      <c r="D199" s="8" t="s">
        <v>272</v>
      </c>
      <c r="E199" s="8" t="s">
        <v>119</v>
      </c>
      <c r="F199" s="80">
        <v>42262</v>
      </c>
      <c r="G199" s="10">
        <v>2636364</v>
      </c>
      <c r="H199" s="10">
        <v>1014823</v>
      </c>
      <c r="I199" s="10">
        <f>ROUND(G199/124*128.4,0)</f>
        <v>2729912</v>
      </c>
      <c r="J199" s="10">
        <f>ROUND(H199/122.3*124.4,0)</f>
        <v>1032248</v>
      </c>
      <c r="K199" s="10">
        <f>ROUND(I199/128.4*131.8,-2)</f>
        <v>2802200</v>
      </c>
      <c r="L199" s="10">
        <f>ROUND(J199/124.4*128.3,-2)</f>
        <v>1064600</v>
      </c>
      <c r="M199" s="5" t="s">
        <v>7</v>
      </c>
      <c r="N199" s="88" t="s">
        <v>427</v>
      </c>
    </row>
    <row r="200" spans="1:17" s="5" customFormat="1" x14ac:dyDescent="0.2">
      <c r="A200" s="5" t="s">
        <v>631</v>
      </c>
      <c r="B200" s="11" t="s">
        <v>994</v>
      </c>
      <c r="C200" s="8" t="s">
        <v>273</v>
      </c>
      <c r="D200" s="8" t="s">
        <v>274</v>
      </c>
      <c r="E200" s="8" t="s">
        <v>6</v>
      </c>
      <c r="F200" s="8"/>
      <c r="G200" s="10">
        <v>147396</v>
      </c>
      <c r="H200" s="10">
        <v>0</v>
      </c>
      <c r="I200" s="10">
        <f>ROUND(G200/124*128.4,0)</f>
        <v>152626</v>
      </c>
      <c r="J200" s="10">
        <f>ROUND(H200/122.3*124.4,0)</f>
        <v>0</v>
      </c>
      <c r="K200" s="10">
        <f>ROUND(I200/128.4*131.8,-2)</f>
        <v>156700</v>
      </c>
      <c r="L200" s="10">
        <f>ROUND(J200/124.4*128.3,-2)</f>
        <v>0</v>
      </c>
      <c r="M200" s="5" t="s">
        <v>135</v>
      </c>
      <c r="N200" s="88" t="s">
        <v>425</v>
      </c>
    </row>
    <row r="201" spans="1:17" s="5" customFormat="1" x14ac:dyDescent="0.2">
      <c r="A201" s="5" t="s">
        <v>632</v>
      </c>
      <c r="B201" s="11" t="s">
        <v>995</v>
      </c>
      <c r="C201" s="8" t="s">
        <v>275</v>
      </c>
      <c r="D201" s="8" t="s">
        <v>276</v>
      </c>
      <c r="E201" s="8" t="s">
        <v>6</v>
      </c>
      <c r="F201" s="80">
        <v>42338</v>
      </c>
      <c r="G201" s="10">
        <v>34800</v>
      </c>
      <c r="H201" s="10">
        <v>0</v>
      </c>
      <c r="I201" s="10">
        <f>ROUND(G201/124*128.4,0)</f>
        <v>36035</v>
      </c>
      <c r="J201" s="10">
        <f>ROUND(H201/122.3*124.4,0)</f>
        <v>0</v>
      </c>
      <c r="K201" s="10">
        <f>ROUND(I201/128.4*131.8,-2)</f>
        <v>37000</v>
      </c>
      <c r="L201" s="10">
        <f>ROUND(J201/124.4*128.3,-2)</f>
        <v>0</v>
      </c>
      <c r="M201" s="5" t="s">
        <v>7</v>
      </c>
      <c r="N201" s="88" t="s">
        <v>426</v>
      </c>
    </row>
    <row r="202" spans="1:17" s="5" customFormat="1" x14ac:dyDescent="0.2">
      <c r="A202" s="5" t="s">
        <v>528</v>
      </c>
      <c r="B202" s="11" t="s">
        <v>972</v>
      </c>
      <c r="C202" s="8" t="s">
        <v>277</v>
      </c>
      <c r="D202" s="8" t="s">
        <v>278</v>
      </c>
      <c r="E202" s="8" t="s">
        <v>6</v>
      </c>
      <c r="F202" s="80">
        <v>42312</v>
      </c>
      <c r="G202" s="10">
        <v>10497521</v>
      </c>
      <c r="H202" s="10">
        <v>572905</v>
      </c>
      <c r="I202" s="10">
        <f>ROUND(G202/124*128.4,0)</f>
        <v>10870014</v>
      </c>
      <c r="J202" s="10">
        <f>ROUND(H202/122.3*124.4,0)</f>
        <v>582742</v>
      </c>
      <c r="K202" s="10">
        <f>ROUND(I202/128.4*131.8,-2)</f>
        <v>11157800</v>
      </c>
      <c r="L202" s="10">
        <f>ROUND(J202/124.4*128.3,-2)</f>
        <v>601000</v>
      </c>
      <c r="M202" s="5" t="s">
        <v>7</v>
      </c>
      <c r="N202" s="88" t="s">
        <v>426</v>
      </c>
    </row>
    <row r="203" spans="1:17" s="5" customFormat="1" x14ac:dyDescent="0.2">
      <c r="A203" s="5" t="s">
        <v>633</v>
      </c>
      <c r="B203" s="11" t="s">
        <v>962</v>
      </c>
      <c r="C203" s="8" t="s">
        <v>279</v>
      </c>
      <c r="D203" s="8" t="s">
        <v>280</v>
      </c>
      <c r="E203" s="8" t="s">
        <v>6</v>
      </c>
      <c r="F203" s="80">
        <v>42005</v>
      </c>
      <c r="G203" s="10">
        <v>921285</v>
      </c>
      <c r="H203" s="10">
        <v>0</v>
      </c>
      <c r="I203" s="10">
        <f>ROUND(G203/124*128.4,0)</f>
        <v>953976</v>
      </c>
      <c r="J203" s="10">
        <f>ROUND(H203/122.3*124.4,0)</f>
        <v>0</v>
      </c>
      <c r="K203" s="10">
        <f>ROUND(I203/128.4*131.8,-2)</f>
        <v>979200</v>
      </c>
      <c r="L203" s="10">
        <f>ROUND(J203/124.4*128.3,-2)</f>
        <v>0</v>
      </c>
      <c r="M203" s="5" t="s">
        <v>7</v>
      </c>
      <c r="N203" s="88" t="s">
        <v>425</v>
      </c>
    </row>
    <row r="204" spans="1:17" s="5" customFormat="1" x14ac:dyDescent="0.2">
      <c r="B204" s="89" t="s">
        <v>1098</v>
      </c>
      <c r="C204" s="90" t="s">
        <v>1096</v>
      </c>
      <c r="D204" s="90" t="s">
        <v>1097</v>
      </c>
      <c r="E204" s="90" t="s">
        <v>6</v>
      </c>
      <c r="F204" s="90"/>
      <c r="G204" s="10">
        <v>980820</v>
      </c>
      <c r="H204" s="10"/>
      <c r="I204" s="10"/>
      <c r="J204" s="10"/>
      <c r="K204" s="10">
        <v>980820</v>
      </c>
      <c r="L204" s="10"/>
      <c r="N204" s="88"/>
    </row>
    <row r="205" spans="1:17" s="5" customFormat="1" x14ac:dyDescent="0.2">
      <c r="B205" s="11" t="s">
        <v>1008</v>
      </c>
      <c r="C205" s="8" t="s">
        <v>958</v>
      </c>
      <c r="D205" s="8" t="s">
        <v>959</v>
      </c>
      <c r="E205" s="8" t="s">
        <v>6</v>
      </c>
      <c r="F205" s="8"/>
      <c r="G205" s="10">
        <v>0</v>
      </c>
      <c r="H205" s="10">
        <v>0</v>
      </c>
      <c r="I205" s="10">
        <f>ROUND(G205/124*128.4,0)</f>
        <v>0</v>
      </c>
      <c r="J205" s="10">
        <f>ROUND(H205/122.3*124.4,0)</f>
        <v>0</v>
      </c>
      <c r="K205" s="10">
        <f>ROUND(I205/128.4*131.8,-2)</f>
        <v>0</v>
      </c>
      <c r="L205" s="10">
        <f>ROUND(J205/124.4*128.3,-2)</f>
        <v>0</v>
      </c>
      <c r="N205" s="88" t="s">
        <v>433</v>
      </c>
    </row>
    <row r="206" spans="1:17" s="5" customFormat="1" x14ac:dyDescent="0.2">
      <c r="A206" s="5" t="s">
        <v>529</v>
      </c>
      <c r="B206" s="11" t="s">
        <v>961</v>
      </c>
      <c r="C206" s="8" t="s">
        <v>281</v>
      </c>
      <c r="D206" s="8" t="s">
        <v>282</v>
      </c>
      <c r="E206" s="8" t="s">
        <v>6</v>
      </c>
      <c r="F206" s="80">
        <v>42317</v>
      </c>
      <c r="G206" s="10">
        <v>17692501</v>
      </c>
      <c r="H206" s="10">
        <v>4674397</v>
      </c>
      <c r="I206" s="10">
        <f>ROUND(G206/124*128.4,0)</f>
        <v>18320299</v>
      </c>
      <c r="J206" s="10">
        <f>ROUND(H206/122.3*124.4,0)</f>
        <v>4754661</v>
      </c>
      <c r="K206" s="10">
        <f>ROUND(I206/128.4*131.8,-2)</f>
        <v>18805400</v>
      </c>
      <c r="L206" s="10">
        <f>ROUND(J206/124.4*128.3,-2)</f>
        <v>4903700</v>
      </c>
      <c r="M206" s="5" t="s">
        <v>7</v>
      </c>
      <c r="N206" s="88" t="s">
        <v>427</v>
      </c>
    </row>
    <row r="207" spans="1:17" s="5" customFormat="1" x14ac:dyDescent="0.2">
      <c r="A207" s="5" t="s">
        <v>634</v>
      </c>
      <c r="B207" s="11" t="s">
        <v>972</v>
      </c>
      <c r="C207" s="8" t="s">
        <v>1021</v>
      </c>
      <c r="D207" s="8" t="s">
        <v>287</v>
      </c>
      <c r="E207" s="8" t="s">
        <v>6</v>
      </c>
      <c r="F207" s="80">
        <v>42005</v>
      </c>
      <c r="G207" s="10">
        <v>18550413</v>
      </c>
      <c r="H207" s="10">
        <v>872335</v>
      </c>
      <c r="I207" s="10">
        <f>ROUND(G207/124*128.4,0)</f>
        <v>19208653</v>
      </c>
      <c r="J207" s="10">
        <f>ROUND(H207/122.3*124.4,0)</f>
        <v>887314</v>
      </c>
      <c r="K207" s="10">
        <f>ROUND(I207/128.4*131.8,-2)</f>
        <v>19717300</v>
      </c>
      <c r="L207" s="10">
        <f>ROUND(J207/124.4*128.3,-2)</f>
        <v>915100</v>
      </c>
      <c r="M207" s="5" t="s">
        <v>7</v>
      </c>
      <c r="N207" s="88" t="s">
        <v>426</v>
      </c>
    </row>
    <row r="208" spans="1:17" s="5" customFormat="1" x14ac:dyDescent="0.2">
      <c r="A208" s="5" t="s">
        <v>530</v>
      </c>
      <c r="B208" s="11" t="s">
        <v>961</v>
      </c>
      <c r="C208" s="8" t="s">
        <v>283</v>
      </c>
      <c r="D208" s="8" t="s">
        <v>284</v>
      </c>
      <c r="E208" s="8" t="s">
        <v>6</v>
      </c>
      <c r="F208" s="80">
        <v>42005</v>
      </c>
      <c r="G208" s="10">
        <v>17136364</v>
      </c>
      <c r="H208" s="10">
        <v>4653961</v>
      </c>
      <c r="I208" s="10">
        <f>ROUND(G208/124*128.4,0)</f>
        <v>17744429</v>
      </c>
      <c r="J208" s="10">
        <f>ROUND(H208/122.3*124.4,0)</f>
        <v>4733874</v>
      </c>
      <c r="K208" s="10">
        <f>ROUND(I208/128.4*131.8,-2)</f>
        <v>18214300</v>
      </c>
      <c r="L208" s="10">
        <f>ROUND(J208/124.4*128.3,-2)</f>
        <v>4882300</v>
      </c>
      <c r="M208" s="5" t="s">
        <v>7</v>
      </c>
      <c r="N208" s="88" t="s">
        <v>427</v>
      </c>
    </row>
    <row r="209" spans="1:17" s="5" customFormat="1" x14ac:dyDescent="0.2">
      <c r="A209" s="3"/>
      <c r="B209" s="11" t="s">
        <v>961</v>
      </c>
      <c r="C209" s="8" t="s">
        <v>1054</v>
      </c>
      <c r="D209" s="8" t="s">
        <v>284</v>
      </c>
      <c r="E209" s="8" t="s">
        <v>6</v>
      </c>
      <c r="F209" s="90"/>
      <c r="G209" s="10">
        <v>800000</v>
      </c>
      <c r="H209" s="10"/>
      <c r="I209" s="10">
        <f>ROUND(G209/124*128.4,0)</f>
        <v>828387</v>
      </c>
      <c r="J209" s="10">
        <f>ROUND(H209/122.3*124.4,0)</f>
        <v>0</v>
      </c>
      <c r="K209" s="10">
        <f>ROUND(I209/128.4*131.8,-2)</f>
        <v>850300</v>
      </c>
      <c r="L209" s="10">
        <f>ROUND(J209/124.4*128.3,-2)</f>
        <v>0</v>
      </c>
      <c r="M209" s="5" t="s">
        <v>7</v>
      </c>
      <c r="N209" s="88" t="s">
        <v>426</v>
      </c>
      <c r="O209" s="3"/>
      <c r="P209" s="3"/>
      <c r="Q209" s="3"/>
    </row>
    <row r="210" spans="1:17" s="5" customFormat="1" x14ac:dyDescent="0.2">
      <c r="A210" s="2"/>
      <c r="B210" s="89" t="s">
        <v>1089</v>
      </c>
      <c r="C210" s="90" t="s">
        <v>1106</v>
      </c>
      <c r="D210" s="90" t="s">
        <v>1087</v>
      </c>
      <c r="E210" s="90" t="s">
        <v>6</v>
      </c>
      <c r="F210" s="90"/>
      <c r="G210" s="10"/>
      <c r="H210" s="10"/>
      <c r="I210" s="10"/>
      <c r="J210" s="10"/>
      <c r="K210" s="10">
        <v>23762138</v>
      </c>
      <c r="L210" s="10">
        <v>1211821</v>
      </c>
      <c r="M210" s="3"/>
      <c r="N210" s="3" t="s">
        <v>426</v>
      </c>
      <c r="O210" s="2"/>
      <c r="P210" s="2" t="s">
        <v>1088</v>
      </c>
      <c r="Q210" s="2"/>
    </row>
    <row r="211" spans="1:17" s="5" customFormat="1" x14ac:dyDescent="0.2">
      <c r="A211" s="5" t="s">
        <v>531</v>
      </c>
      <c r="B211" s="11" t="s">
        <v>961</v>
      </c>
      <c r="C211" s="8" t="s">
        <v>285</v>
      </c>
      <c r="D211" s="8" t="s">
        <v>286</v>
      </c>
      <c r="E211" s="8" t="s">
        <v>6</v>
      </c>
      <c r="F211" s="80">
        <v>42345</v>
      </c>
      <c r="G211" s="10">
        <v>7733334</v>
      </c>
      <c r="H211" s="10">
        <v>1874512</v>
      </c>
      <c r="I211" s="10">
        <f>ROUND(G211/124*128.4,0)</f>
        <v>8007743</v>
      </c>
      <c r="J211" s="10">
        <f>ROUND(H211/122.3*124.4,0)</f>
        <v>1906699</v>
      </c>
      <c r="K211" s="10">
        <f>ROUND(I211/128.4*131.8,-2)</f>
        <v>8219800</v>
      </c>
      <c r="L211" s="10">
        <f>ROUND(J211/124.4*128.3,-2)</f>
        <v>1966500</v>
      </c>
      <c r="M211" s="5" t="s">
        <v>7</v>
      </c>
      <c r="N211" s="88" t="s">
        <v>427</v>
      </c>
    </row>
    <row r="212" spans="1:17" s="5" customFormat="1" x14ac:dyDescent="0.2">
      <c r="A212" s="104"/>
      <c r="B212" s="89" t="s">
        <v>1169</v>
      </c>
      <c r="C212" s="90" t="s">
        <v>1171</v>
      </c>
      <c r="D212" s="90" t="s">
        <v>287</v>
      </c>
      <c r="E212" s="90" t="s">
        <v>6</v>
      </c>
      <c r="F212" s="90"/>
      <c r="G212" s="10"/>
      <c r="H212" s="10"/>
      <c r="I212" s="10"/>
      <c r="J212" s="10"/>
      <c r="K212" s="10">
        <v>10000000</v>
      </c>
      <c r="L212" s="10"/>
      <c r="M212" s="104" t="s">
        <v>7</v>
      </c>
      <c r="N212" s="107" t="s">
        <v>426</v>
      </c>
      <c r="O212" s="104"/>
      <c r="P212" s="104" t="s">
        <v>1172</v>
      </c>
      <c r="Q212" s="104"/>
    </row>
    <row r="213" spans="1:17" s="5" customFormat="1" x14ac:dyDescent="0.2">
      <c r="A213" s="2"/>
      <c r="B213" s="89" t="s">
        <v>1169</v>
      </c>
      <c r="C213" s="90" t="s">
        <v>1171</v>
      </c>
      <c r="D213" s="90" t="s">
        <v>287</v>
      </c>
      <c r="E213" s="90" t="s">
        <v>6</v>
      </c>
      <c r="F213" s="90"/>
      <c r="G213" s="10"/>
      <c r="H213" s="10"/>
      <c r="I213" s="10"/>
      <c r="J213" s="10"/>
      <c r="K213" s="10"/>
      <c r="L213" s="10">
        <v>1169200</v>
      </c>
      <c r="M213" s="104" t="s">
        <v>7</v>
      </c>
      <c r="N213" s="104" t="s">
        <v>1174</v>
      </c>
      <c r="O213" s="2"/>
      <c r="P213" s="104" t="s">
        <v>1173</v>
      </c>
      <c r="Q213" s="2"/>
    </row>
    <row r="214" spans="1:17" s="5" customFormat="1" x14ac:dyDescent="0.2">
      <c r="A214" s="104"/>
      <c r="B214" s="89" t="s">
        <v>1077</v>
      </c>
      <c r="C214" s="90" t="s">
        <v>1078</v>
      </c>
      <c r="D214" s="90"/>
      <c r="E214" s="90" t="s">
        <v>12</v>
      </c>
      <c r="F214" s="90"/>
      <c r="G214" s="10"/>
      <c r="H214" s="10"/>
      <c r="I214" s="10"/>
      <c r="J214" s="10"/>
      <c r="K214" s="10">
        <v>100000</v>
      </c>
      <c r="L214" s="10">
        <v>0</v>
      </c>
      <c r="M214" s="3"/>
      <c r="N214" s="88" t="s">
        <v>426</v>
      </c>
      <c r="O214" s="104"/>
      <c r="P214" s="104" t="s">
        <v>1079</v>
      </c>
      <c r="Q214" s="104"/>
    </row>
    <row r="215" spans="1:17" s="5" customFormat="1" x14ac:dyDescent="0.2">
      <c r="A215" s="5" t="s">
        <v>532</v>
      </c>
      <c r="B215" s="11" t="s">
        <v>972</v>
      </c>
      <c r="C215" s="8" t="s">
        <v>288</v>
      </c>
      <c r="D215" s="8" t="s">
        <v>289</v>
      </c>
      <c r="E215" s="8" t="s">
        <v>6</v>
      </c>
      <c r="F215" s="80">
        <v>42310</v>
      </c>
      <c r="G215" s="10">
        <v>1775951</v>
      </c>
      <c r="H215" s="10">
        <v>3183</v>
      </c>
      <c r="I215" s="10">
        <f>ROUND(G215/124*128.4,0)</f>
        <v>1838969</v>
      </c>
      <c r="J215" s="10">
        <f>ROUND(H215/122.3*124.4,0)</f>
        <v>3238</v>
      </c>
      <c r="K215" s="10">
        <f>ROUND(I215/128.4*131.8,-2)</f>
        <v>1887700</v>
      </c>
      <c r="L215" s="10">
        <f>ROUND(J215/124.4*128.3,-2)</f>
        <v>3300</v>
      </c>
      <c r="M215" s="5" t="s">
        <v>7</v>
      </c>
      <c r="N215" s="88" t="s">
        <v>426</v>
      </c>
    </row>
    <row r="216" spans="1:17" s="3" customFormat="1" x14ac:dyDescent="0.2">
      <c r="A216" s="5" t="s">
        <v>635</v>
      </c>
      <c r="B216" s="11" t="s">
        <v>963</v>
      </c>
      <c r="C216" s="8" t="s">
        <v>290</v>
      </c>
      <c r="D216" s="8" t="s">
        <v>291</v>
      </c>
      <c r="E216" s="8" t="s">
        <v>12</v>
      </c>
      <c r="F216" s="80">
        <v>42005</v>
      </c>
      <c r="G216" s="10">
        <v>312524</v>
      </c>
      <c r="H216" s="10">
        <v>0</v>
      </c>
      <c r="I216" s="10">
        <f>ROUND(G216/124*128.4,0)</f>
        <v>323614</v>
      </c>
      <c r="J216" s="10">
        <f>ROUND(H216/122.3*124.4,0)</f>
        <v>0</v>
      </c>
      <c r="K216" s="10">
        <f>ROUND(I216/128.4*131.8,-2)</f>
        <v>332200</v>
      </c>
      <c r="L216" s="10">
        <f>ROUND(J216/124.4*128.3,-2)</f>
        <v>0</v>
      </c>
      <c r="M216" s="5" t="s">
        <v>7</v>
      </c>
      <c r="N216" s="88" t="s">
        <v>426</v>
      </c>
      <c r="O216" s="5"/>
      <c r="P216" s="5"/>
      <c r="Q216" s="5"/>
    </row>
    <row r="217" spans="1:17" s="5" customFormat="1" x14ac:dyDescent="0.2">
      <c r="A217" s="5" t="s">
        <v>636</v>
      </c>
      <c r="B217" s="11" t="s">
        <v>996</v>
      </c>
      <c r="C217" s="8" t="s">
        <v>292</v>
      </c>
      <c r="D217" s="8" t="s">
        <v>293</v>
      </c>
      <c r="E217" s="8" t="s">
        <v>6</v>
      </c>
      <c r="F217" s="80">
        <v>42263</v>
      </c>
      <c r="G217" s="10">
        <v>3714657</v>
      </c>
      <c r="H217" s="10">
        <v>0</v>
      </c>
      <c r="I217" s="10">
        <f>ROUND(G217/124*128.4,0)</f>
        <v>3846467</v>
      </c>
      <c r="J217" s="10">
        <f>ROUND(H217/122.3*124.4,0)</f>
        <v>0</v>
      </c>
      <c r="K217" s="10">
        <f>ROUND(I217/128.4*131.8,-2)</f>
        <v>3948300</v>
      </c>
      <c r="L217" s="10">
        <f>ROUND(J217/124.4*128.3,-2)</f>
        <v>0</v>
      </c>
      <c r="M217" s="5" t="s">
        <v>7</v>
      </c>
      <c r="N217" s="88" t="s">
        <v>426</v>
      </c>
    </row>
    <row r="218" spans="1:17" s="5" customFormat="1" x14ac:dyDescent="0.2">
      <c r="A218" s="5" t="s">
        <v>533</v>
      </c>
      <c r="B218" s="11" t="s">
        <v>961</v>
      </c>
      <c r="C218" s="8" t="s">
        <v>295</v>
      </c>
      <c r="D218" s="8" t="s">
        <v>294</v>
      </c>
      <c r="E218" s="8" t="s">
        <v>6</v>
      </c>
      <c r="F218" s="80">
        <v>42289</v>
      </c>
      <c r="G218" s="10">
        <v>8964410</v>
      </c>
      <c r="H218" s="10">
        <v>2148481</v>
      </c>
      <c r="I218" s="10">
        <f>ROUND(G218/124*128.4,0)</f>
        <v>9282502</v>
      </c>
      <c r="J218" s="10">
        <f>ROUND(H218/122.3*124.4,0)</f>
        <v>2185372</v>
      </c>
      <c r="K218" s="10">
        <f>ROUND(I218/128.4*131.8,-2)</f>
        <v>9528300</v>
      </c>
      <c r="L218" s="10">
        <f>ROUND(J218/124.4*128.3,-2)</f>
        <v>2253900</v>
      </c>
      <c r="M218" s="5" t="s">
        <v>7</v>
      </c>
      <c r="N218" s="88" t="s">
        <v>427</v>
      </c>
    </row>
    <row r="219" spans="1:17" s="5" customFormat="1" x14ac:dyDescent="0.2">
      <c r="A219" s="5" t="s">
        <v>637</v>
      </c>
      <c r="B219" s="11" t="s">
        <v>973</v>
      </c>
      <c r="C219" s="8" t="s">
        <v>296</v>
      </c>
      <c r="D219" s="8" t="s">
        <v>294</v>
      </c>
      <c r="E219" s="8" t="s">
        <v>6</v>
      </c>
      <c r="F219" s="80">
        <v>42247</v>
      </c>
      <c r="G219" s="10">
        <v>2740500</v>
      </c>
      <c r="H219" s="10">
        <v>0</v>
      </c>
      <c r="I219" s="10">
        <f>ROUND(G219/124*128.4,0)</f>
        <v>2837744</v>
      </c>
      <c r="J219" s="10">
        <f>ROUND(H219/122.3*124.4,0)</f>
        <v>0</v>
      </c>
      <c r="K219" s="10">
        <f>ROUND(I219/128.4*131.8,-2)</f>
        <v>2912900</v>
      </c>
      <c r="L219" s="10">
        <f>ROUND(J219/124.4*128.3,-2)</f>
        <v>0</v>
      </c>
      <c r="M219" s="5" t="s">
        <v>7</v>
      </c>
      <c r="N219" s="88" t="s">
        <v>426</v>
      </c>
    </row>
    <row r="220" spans="1:17" s="5" customFormat="1" x14ac:dyDescent="0.2">
      <c r="A220" s="87" t="s">
        <v>534</v>
      </c>
      <c r="B220" s="11" t="s">
        <v>961</v>
      </c>
      <c r="C220" s="8" t="s">
        <v>297</v>
      </c>
      <c r="D220" s="8" t="s">
        <v>298</v>
      </c>
      <c r="E220" s="8" t="s">
        <v>6</v>
      </c>
      <c r="F220" s="80"/>
      <c r="G220" s="10">
        <v>0</v>
      </c>
      <c r="H220" s="10">
        <v>1422044</v>
      </c>
      <c r="I220" s="10">
        <f>ROUND(G220/124*128.4,0)</f>
        <v>0</v>
      </c>
      <c r="J220" s="10">
        <f>ROUND(H220/122.3*124.4,0)</f>
        <v>1446462</v>
      </c>
      <c r="K220" s="10">
        <f>ROUND(I220/128.4*131.8,-2)</f>
        <v>0</v>
      </c>
      <c r="L220" s="10">
        <f>ROUND(J220/124.4*128.3,-2)</f>
        <v>1491800</v>
      </c>
      <c r="M220" s="5" t="s">
        <v>7</v>
      </c>
      <c r="N220" s="88"/>
    </row>
    <row r="221" spans="1:17" s="5" customFormat="1" x14ac:dyDescent="0.2">
      <c r="A221" s="5" t="s">
        <v>638</v>
      </c>
      <c r="B221" s="11" t="s">
        <v>997</v>
      </c>
      <c r="C221" s="8" t="s">
        <v>299</v>
      </c>
      <c r="D221" s="8" t="s">
        <v>300</v>
      </c>
      <c r="E221" s="8" t="s">
        <v>6</v>
      </c>
      <c r="F221" s="80">
        <v>42317</v>
      </c>
      <c r="G221" s="10">
        <v>16356000</v>
      </c>
      <c r="H221" s="10">
        <v>0</v>
      </c>
      <c r="I221" s="10">
        <f>ROUND(G221/124*128.4,0)</f>
        <v>16936374</v>
      </c>
      <c r="J221" s="10">
        <f>ROUND(H221/122.3*124.4,0)</f>
        <v>0</v>
      </c>
      <c r="K221" s="10">
        <f>ROUND(I221/128.4*131.8,-2)</f>
        <v>17384800</v>
      </c>
      <c r="L221" s="10">
        <f>ROUND(J221/124.4*128.3,-2)</f>
        <v>0</v>
      </c>
      <c r="M221" s="5" t="s">
        <v>7</v>
      </c>
      <c r="N221" s="88" t="s">
        <v>426</v>
      </c>
    </row>
    <row r="222" spans="1:17" s="5" customFormat="1" x14ac:dyDescent="0.2">
      <c r="A222" s="87" t="s">
        <v>535</v>
      </c>
      <c r="B222" s="11" t="s">
        <v>961</v>
      </c>
      <c r="C222" s="8" t="s">
        <v>401</v>
      </c>
      <c r="D222" s="8" t="s">
        <v>302</v>
      </c>
      <c r="E222" s="8" t="s">
        <v>6</v>
      </c>
      <c r="F222" s="80"/>
      <c r="G222" s="10">
        <v>0</v>
      </c>
      <c r="H222" s="10">
        <v>696732</v>
      </c>
      <c r="I222" s="10">
        <f>ROUND(G222/124*128.4,0)</f>
        <v>0</v>
      </c>
      <c r="J222" s="10">
        <f>ROUND(H222/122.3*124.4,0)</f>
        <v>708696</v>
      </c>
      <c r="K222" s="10">
        <f>ROUND(I222/128.4*131.8,-2)</f>
        <v>0</v>
      </c>
      <c r="L222" s="10">
        <f>ROUND(J222/124.4*128.3,-2)</f>
        <v>730900</v>
      </c>
      <c r="M222" s="5" t="s">
        <v>7</v>
      </c>
      <c r="N222" s="88"/>
    </row>
    <row r="223" spans="1:17" s="5" customFormat="1" x14ac:dyDescent="0.2">
      <c r="A223" s="5" t="s">
        <v>536</v>
      </c>
      <c r="B223" s="11" t="s">
        <v>962</v>
      </c>
      <c r="C223" s="8" t="s">
        <v>301</v>
      </c>
      <c r="D223" s="8" t="s">
        <v>302</v>
      </c>
      <c r="E223" s="8" t="s">
        <v>6</v>
      </c>
      <c r="F223" s="80">
        <v>42247</v>
      </c>
      <c r="G223" s="10">
        <v>850751</v>
      </c>
      <c r="H223" s="10">
        <v>108875</v>
      </c>
      <c r="I223" s="10">
        <f>ROUND(G223/124*128.4,0)</f>
        <v>880939</v>
      </c>
      <c r="J223" s="10">
        <f>ROUND(H223/122.3*124.4,0)</f>
        <v>110744</v>
      </c>
      <c r="K223" s="10">
        <f>ROUND(I223/128.4*131.8,-2)</f>
        <v>904300</v>
      </c>
      <c r="L223" s="10">
        <f>ROUND(J223/124.4*128.3,-2)</f>
        <v>114200</v>
      </c>
      <c r="M223" s="5" t="s">
        <v>7</v>
      </c>
      <c r="N223" s="88" t="s">
        <v>427</v>
      </c>
    </row>
    <row r="224" spans="1:17" s="5" customFormat="1" x14ac:dyDescent="0.2">
      <c r="A224" s="87" t="s">
        <v>537</v>
      </c>
      <c r="B224" s="11" t="s">
        <v>961</v>
      </c>
      <c r="C224" s="8" t="s">
        <v>402</v>
      </c>
      <c r="D224" s="8" t="s">
        <v>403</v>
      </c>
      <c r="E224" s="8" t="s">
        <v>6</v>
      </c>
      <c r="F224" s="80"/>
      <c r="G224" s="10">
        <v>0</v>
      </c>
      <c r="H224" s="10">
        <v>604744</v>
      </c>
      <c r="I224" s="10">
        <f>ROUND(G224/124*128.4,0)</f>
        <v>0</v>
      </c>
      <c r="J224" s="10">
        <f>ROUND(H224/122.3*124.4,0)</f>
        <v>615128</v>
      </c>
      <c r="K224" s="10">
        <f>ROUND(I224/128.4*131.8,-2)</f>
        <v>0</v>
      </c>
      <c r="L224" s="10">
        <f>ROUND(J224/124.4*128.3,-2)</f>
        <v>634400</v>
      </c>
      <c r="M224" s="5" t="s">
        <v>7</v>
      </c>
      <c r="N224" s="88" t="s">
        <v>427</v>
      </c>
    </row>
    <row r="225" spans="1:17" s="5" customFormat="1" x14ac:dyDescent="0.2">
      <c r="A225" s="5" t="s">
        <v>539</v>
      </c>
      <c r="B225" s="11" t="s">
        <v>962</v>
      </c>
      <c r="C225" s="8" t="s">
        <v>303</v>
      </c>
      <c r="D225" s="8" t="s">
        <v>304</v>
      </c>
      <c r="E225" s="8" t="s">
        <v>6</v>
      </c>
      <c r="F225" s="80">
        <v>42247</v>
      </c>
      <c r="G225" s="10">
        <v>1055564</v>
      </c>
      <c r="H225" s="10">
        <v>94358</v>
      </c>
      <c r="I225" s="10">
        <f>ROUND(G225/124*128.4,0)</f>
        <v>1093019</v>
      </c>
      <c r="J225" s="10">
        <f>ROUND(H225/122.3*124.4,0)</f>
        <v>95978</v>
      </c>
      <c r="K225" s="10">
        <f>ROUND(I225/128.4*131.8,-2)</f>
        <v>1122000</v>
      </c>
      <c r="L225" s="10">
        <f>ROUND(J225/124.4*128.3,-2)</f>
        <v>99000</v>
      </c>
      <c r="M225" s="5" t="s">
        <v>7</v>
      </c>
      <c r="N225" s="88" t="s">
        <v>427</v>
      </c>
    </row>
    <row r="226" spans="1:17" s="5" customFormat="1" x14ac:dyDescent="0.2">
      <c r="A226" s="5" t="s">
        <v>1015</v>
      </c>
      <c r="B226" s="11" t="s">
        <v>998</v>
      </c>
      <c r="C226" s="8" t="s">
        <v>677</v>
      </c>
      <c r="D226" s="8" t="s">
        <v>304</v>
      </c>
      <c r="E226" s="8" t="s">
        <v>6</v>
      </c>
      <c r="F226" s="8"/>
      <c r="G226" s="10">
        <v>1569411</v>
      </c>
      <c r="H226" s="10">
        <v>0</v>
      </c>
      <c r="I226" s="10">
        <f>ROUND(G226/124*128.4,0)</f>
        <v>1625100</v>
      </c>
      <c r="J226" s="10">
        <f>ROUND(H226/122.3*124.4,0)</f>
        <v>0</v>
      </c>
      <c r="K226" s="10">
        <f>ROUND(I226/128.4*131.8,-2)</f>
        <v>1668100</v>
      </c>
      <c r="L226" s="10">
        <f>ROUND(J226/124.4*128.3,-2)</f>
        <v>0</v>
      </c>
      <c r="M226" s="5" t="s">
        <v>678</v>
      </c>
      <c r="N226" s="88" t="s">
        <v>425</v>
      </c>
    </row>
    <row r="227" spans="1:17" s="5" customFormat="1" x14ac:dyDescent="0.2">
      <c r="A227" s="5" t="s">
        <v>540</v>
      </c>
      <c r="B227" s="11" t="s">
        <v>961</v>
      </c>
      <c r="C227" s="8" t="s">
        <v>1022</v>
      </c>
      <c r="D227" s="8" t="s">
        <v>305</v>
      </c>
      <c r="E227" s="8" t="s">
        <v>12</v>
      </c>
      <c r="F227" s="80">
        <v>42178</v>
      </c>
      <c r="G227" s="10">
        <v>6525820</v>
      </c>
      <c r="H227" s="10">
        <v>930793</v>
      </c>
      <c r="I227" s="10">
        <f>ROUND(G227/124*128.4,0)</f>
        <v>6757381</v>
      </c>
      <c r="J227" s="10">
        <f>ROUND(H227/122.3*124.4,0)</f>
        <v>946776</v>
      </c>
      <c r="K227" s="10">
        <f>ROUND(I227/128.4*131.8,-2)</f>
        <v>6936300</v>
      </c>
      <c r="L227" s="10">
        <f>ROUND(J227/124.4*128.3,-2)</f>
        <v>976500</v>
      </c>
      <c r="M227" s="5" t="s">
        <v>7</v>
      </c>
      <c r="N227" s="88" t="s">
        <v>427</v>
      </c>
    </row>
    <row r="228" spans="1:17" s="5" customFormat="1" x14ac:dyDescent="0.2">
      <c r="A228" s="5" t="s">
        <v>639</v>
      </c>
      <c r="B228" s="11" t="s">
        <v>974</v>
      </c>
      <c r="C228" s="8" t="s">
        <v>307</v>
      </c>
      <c r="D228" s="8" t="s">
        <v>306</v>
      </c>
      <c r="E228" s="8" t="s">
        <v>6</v>
      </c>
      <c r="F228" s="80">
        <v>42005</v>
      </c>
      <c r="G228" s="10">
        <v>794920</v>
      </c>
      <c r="H228" s="10">
        <v>0</v>
      </c>
      <c r="I228" s="10">
        <f>ROUND(G228/124*128.4,0)</f>
        <v>823127</v>
      </c>
      <c r="J228" s="10">
        <f>ROUND(H228/122.3*124.4,0)</f>
        <v>0</v>
      </c>
      <c r="K228" s="10">
        <f>ROUND(I228/128.4*131.8,-2)</f>
        <v>844900</v>
      </c>
      <c r="L228" s="10">
        <f>ROUND(J228/124.4*128.3,-2)</f>
        <v>0</v>
      </c>
      <c r="M228" s="5" t="s">
        <v>7</v>
      </c>
      <c r="N228" s="88" t="s">
        <v>425</v>
      </c>
    </row>
    <row r="229" spans="1:17" s="3" customFormat="1" x14ac:dyDescent="0.2">
      <c r="A229" s="5" t="s">
        <v>541</v>
      </c>
      <c r="B229" s="11" t="s">
        <v>961</v>
      </c>
      <c r="C229" s="8" t="s">
        <v>308</v>
      </c>
      <c r="D229" s="8" t="s">
        <v>309</v>
      </c>
      <c r="E229" s="8" t="s">
        <v>6</v>
      </c>
      <c r="F229" s="80">
        <v>42338</v>
      </c>
      <c r="G229" s="10">
        <v>12257139</v>
      </c>
      <c r="H229" s="10">
        <v>3048519</v>
      </c>
      <c r="I229" s="10">
        <f>ROUND(G229/124*128.4,0)</f>
        <v>12692070</v>
      </c>
      <c r="J229" s="10">
        <f>ROUND(H229/122.3*124.4,0)</f>
        <v>3100865</v>
      </c>
      <c r="K229" s="10">
        <f>ROUND(I229/128.4*131.8,-2)</f>
        <v>13028200</v>
      </c>
      <c r="L229" s="10">
        <f>ROUND(J229/124.4*128.3,-2)</f>
        <v>3198100</v>
      </c>
      <c r="M229" s="5" t="s">
        <v>7</v>
      </c>
      <c r="N229" s="88" t="s">
        <v>427</v>
      </c>
      <c r="O229" s="5"/>
      <c r="P229" s="5"/>
      <c r="Q229" s="5"/>
    </row>
    <row r="230" spans="1:17" s="5" customFormat="1" x14ac:dyDescent="0.2">
      <c r="A230" s="5" t="s">
        <v>542</v>
      </c>
      <c r="B230" s="11" t="s">
        <v>961</v>
      </c>
      <c r="C230" s="8" t="s">
        <v>1025</v>
      </c>
      <c r="D230" s="8" t="s">
        <v>309</v>
      </c>
      <c r="E230" s="8" t="s">
        <v>6</v>
      </c>
      <c r="F230" s="80">
        <v>42319</v>
      </c>
      <c r="G230" s="10">
        <v>5895203</v>
      </c>
      <c r="H230" s="10">
        <v>1079459</v>
      </c>
      <c r="I230" s="10">
        <f>ROUND(G230/124*128.4,0)</f>
        <v>6104388</v>
      </c>
      <c r="J230" s="10">
        <f>ROUND(H230/122.3*124.4,0)</f>
        <v>1097994</v>
      </c>
      <c r="K230" s="10">
        <f>ROUND(I230/128.4*131.8,-2)</f>
        <v>6266000</v>
      </c>
      <c r="L230" s="10">
        <f>ROUND(J230/124.4*128.3,-2)</f>
        <v>1132400</v>
      </c>
      <c r="M230" s="5" t="s">
        <v>7</v>
      </c>
      <c r="N230" s="88" t="s">
        <v>427</v>
      </c>
    </row>
    <row r="231" spans="1:17" s="5" customFormat="1" x14ac:dyDescent="0.2">
      <c r="A231" s="5" t="s">
        <v>543</v>
      </c>
      <c r="B231" s="11" t="s">
        <v>962</v>
      </c>
      <c r="C231" s="8" t="s">
        <v>310</v>
      </c>
      <c r="D231" s="8" t="s">
        <v>311</v>
      </c>
      <c r="E231" s="8" t="s">
        <v>6</v>
      </c>
      <c r="F231" s="80">
        <v>42319</v>
      </c>
      <c r="G231" s="10">
        <v>841528</v>
      </c>
      <c r="H231" s="10">
        <v>101618</v>
      </c>
      <c r="I231" s="10">
        <f>ROUND(G231/124*128.4,0)</f>
        <v>871389</v>
      </c>
      <c r="J231" s="10">
        <f>ROUND(H231/122.3*124.4,0)</f>
        <v>103363</v>
      </c>
      <c r="K231" s="10">
        <f>ROUND(I231/128.4*131.8,-2)</f>
        <v>894500</v>
      </c>
      <c r="L231" s="10">
        <f>ROUND(J231/124.4*128.3,-2)</f>
        <v>106600</v>
      </c>
      <c r="M231" s="5" t="s">
        <v>7</v>
      </c>
      <c r="N231" s="88" t="s">
        <v>427</v>
      </c>
    </row>
    <row r="232" spans="1:17" s="5" customFormat="1" x14ac:dyDescent="0.2">
      <c r="A232" s="87" t="s">
        <v>544</v>
      </c>
      <c r="B232" s="11" t="s">
        <v>961</v>
      </c>
      <c r="C232" s="8" t="s">
        <v>404</v>
      </c>
      <c r="D232" s="8" t="s">
        <v>405</v>
      </c>
      <c r="E232" s="8" t="s">
        <v>6</v>
      </c>
      <c r="F232" s="80"/>
      <c r="G232" s="10">
        <v>0</v>
      </c>
      <c r="H232" s="10">
        <v>1114504</v>
      </c>
      <c r="I232" s="10">
        <f>ROUND(G232/124*128.4,0)</f>
        <v>0</v>
      </c>
      <c r="J232" s="10">
        <f>ROUND(H232/122.3*124.4,0)</f>
        <v>1133641</v>
      </c>
      <c r="K232" s="10">
        <f>ROUND(I232/128.4*131.8,-2)</f>
        <v>0</v>
      </c>
      <c r="L232" s="10">
        <f>ROUND(J232/124.4*128.3,-2)</f>
        <v>1169200</v>
      </c>
      <c r="M232" s="5" t="s">
        <v>7</v>
      </c>
      <c r="N232" s="88" t="s">
        <v>427</v>
      </c>
    </row>
    <row r="233" spans="1:17" s="5" customFormat="1" x14ac:dyDescent="0.2">
      <c r="A233" s="5" t="s">
        <v>640</v>
      </c>
      <c r="B233" s="11" t="s">
        <v>999</v>
      </c>
      <c r="C233" s="8" t="s">
        <v>312</v>
      </c>
      <c r="D233" s="8" t="s">
        <v>313</v>
      </c>
      <c r="E233" s="8" t="s">
        <v>6</v>
      </c>
      <c r="F233" s="80">
        <v>42005</v>
      </c>
      <c r="G233" s="10">
        <v>123409</v>
      </c>
      <c r="H233" s="10">
        <v>0</v>
      </c>
      <c r="I233" s="10">
        <f>ROUND(G233/124*128.4,0)</f>
        <v>127788</v>
      </c>
      <c r="J233" s="10">
        <f>ROUND(H233/122.3*124.4,0)</f>
        <v>0</v>
      </c>
      <c r="K233" s="10">
        <f>ROUND(I233/128.4*131.8,-2)</f>
        <v>131200</v>
      </c>
      <c r="L233" s="10">
        <f>ROUND(J233/124.4*128.3,-2)</f>
        <v>0</v>
      </c>
      <c r="M233" s="5" t="s">
        <v>7</v>
      </c>
      <c r="N233" s="88" t="s">
        <v>425</v>
      </c>
    </row>
    <row r="234" spans="1:17" s="5" customFormat="1" x14ac:dyDescent="0.2">
      <c r="A234" s="5" t="s">
        <v>545</v>
      </c>
      <c r="B234" s="11" t="s">
        <v>1005</v>
      </c>
      <c r="C234" s="8" t="s">
        <v>314</v>
      </c>
      <c r="D234" s="8" t="s">
        <v>315</v>
      </c>
      <c r="E234" s="8" t="s">
        <v>119</v>
      </c>
      <c r="F234" s="80">
        <v>42262</v>
      </c>
      <c r="G234" s="10">
        <v>4872000</v>
      </c>
      <c r="H234" s="10">
        <v>200262</v>
      </c>
      <c r="I234" s="10">
        <f>ROUND(G234/124*128.4,0)</f>
        <v>5044877</v>
      </c>
      <c r="J234" s="10">
        <f>ROUND(H234/122.3*124.4,0)</f>
        <v>203701</v>
      </c>
      <c r="K234" s="10">
        <f>ROUND(I234/128.4*131.8,-2)</f>
        <v>5178500</v>
      </c>
      <c r="L234" s="10">
        <f>ROUND(J234/124.4*128.3,-2)</f>
        <v>210100</v>
      </c>
      <c r="M234" s="5" t="s">
        <v>7</v>
      </c>
      <c r="N234" s="88" t="s">
        <v>426</v>
      </c>
    </row>
    <row r="235" spans="1:17" s="5" customFormat="1" x14ac:dyDescent="0.2">
      <c r="A235" s="5" t="s">
        <v>641</v>
      </c>
      <c r="B235" s="11" t="s">
        <v>963</v>
      </c>
      <c r="C235" s="8" t="s">
        <v>316</v>
      </c>
      <c r="D235" s="8" t="s">
        <v>317</v>
      </c>
      <c r="E235" s="8" t="s">
        <v>6</v>
      </c>
      <c r="F235" s="80">
        <v>42247</v>
      </c>
      <c r="G235" s="10">
        <v>992231</v>
      </c>
      <c r="H235" s="10">
        <v>0</v>
      </c>
      <c r="I235" s="10">
        <f>ROUND(G235/124*128.4,0)</f>
        <v>1027439</v>
      </c>
      <c r="J235" s="10">
        <f>ROUND(H235/122.3*124.4,0)</f>
        <v>0</v>
      </c>
      <c r="K235" s="10">
        <f>ROUND(I235/128.4*131.8,-2)</f>
        <v>1054600</v>
      </c>
      <c r="L235" s="10">
        <f>ROUND(J235/124.4*128.3,-2)</f>
        <v>0</v>
      </c>
      <c r="M235" s="5" t="s">
        <v>7</v>
      </c>
      <c r="N235" s="88" t="s">
        <v>426</v>
      </c>
    </row>
    <row r="236" spans="1:17" s="5" customFormat="1" x14ac:dyDescent="0.2">
      <c r="A236" s="3"/>
      <c r="B236" s="106" t="s">
        <v>1125</v>
      </c>
      <c r="C236" s="106" t="s">
        <v>1126</v>
      </c>
      <c r="D236" s="106" t="s">
        <v>319</v>
      </c>
      <c r="E236" s="106" t="s">
        <v>6</v>
      </c>
      <c r="F236" s="90"/>
      <c r="G236" s="10"/>
      <c r="H236" s="10"/>
      <c r="I236" s="10"/>
      <c r="J236" s="10"/>
      <c r="K236" s="10">
        <v>2500000</v>
      </c>
      <c r="L236" s="10"/>
      <c r="M236" s="3"/>
      <c r="N236" s="3"/>
      <c r="O236" s="3"/>
      <c r="P236" s="3"/>
      <c r="Q236" s="3"/>
    </row>
    <row r="237" spans="1:17" s="5" customFormat="1" x14ac:dyDescent="0.2">
      <c r="A237" s="5" t="s">
        <v>667</v>
      </c>
      <c r="B237" s="11" t="s">
        <v>963</v>
      </c>
      <c r="C237" s="8" t="s">
        <v>318</v>
      </c>
      <c r="D237" s="8" t="s">
        <v>319</v>
      </c>
      <c r="E237" s="8" t="s">
        <v>6</v>
      </c>
      <c r="F237" s="8"/>
      <c r="G237" s="10">
        <v>212824</v>
      </c>
      <c r="H237" s="10">
        <v>0</v>
      </c>
      <c r="I237" s="10">
        <f>ROUND(G237/124*128.4,0)</f>
        <v>220376</v>
      </c>
      <c r="J237" s="10">
        <f>ROUND(H237/122.3*124.4,0)</f>
        <v>0</v>
      </c>
      <c r="K237" s="10">
        <f>ROUND(I237/128.4*131.8,-2)</f>
        <v>226200</v>
      </c>
      <c r="L237" s="10">
        <f>ROUND(J237/124.4*128.3,-2)</f>
        <v>0</v>
      </c>
      <c r="M237" s="5" t="s">
        <v>320</v>
      </c>
      <c r="N237" s="88" t="s">
        <v>426</v>
      </c>
    </row>
    <row r="238" spans="1:17" s="5" customFormat="1" x14ac:dyDescent="0.2">
      <c r="A238" s="5" t="s">
        <v>546</v>
      </c>
      <c r="B238" s="11" t="s">
        <v>961</v>
      </c>
      <c r="C238" s="8" t="s">
        <v>321</v>
      </c>
      <c r="D238" s="8" t="s">
        <v>319</v>
      </c>
      <c r="E238" s="8" t="s">
        <v>6</v>
      </c>
      <c r="F238" s="80">
        <v>42005</v>
      </c>
      <c r="G238" s="10">
        <v>5426517</v>
      </c>
      <c r="H238" s="10">
        <v>827372</v>
      </c>
      <c r="I238" s="10">
        <f>ROUND(G238/124*128.4,0)</f>
        <v>5619071</v>
      </c>
      <c r="J238" s="10">
        <f>ROUND(H238/122.3*124.4,0)</f>
        <v>841579</v>
      </c>
      <c r="K238" s="10">
        <f>ROUND(I238/128.4*131.8,-2)</f>
        <v>5767900</v>
      </c>
      <c r="L238" s="10">
        <f>ROUND(J238/124.4*128.3,-2)</f>
        <v>868000</v>
      </c>
      <c r="M238" s="5" t="s">
        <v>7</v>
      </c>
      <c r="N238" s="88" t="s">
        <v>427</v>
      </c>
    </row>
    <row r="239" spans="1:17" s="5" customFormat="1" x14ac:dyDescent="0.2">
      <c r="A239" s="5" t="s">
        <v>642</v>
      </c>
      <c r="B239" s="11" t="s">
        <v>973</v>
      </c>
      <c r="C239" s="8" t="s">
        <v>322</v>
      </c>
      <c r="D239" s="8" t="s">
        <v>323</v>
      </c>
      <c r="E239" s="8" t="s">
        <v>6</v>
      </c>
      <c r="F239" s="80">
        <v>42310</v>
      </c>
      <c r="G239" s="10">
        <v>24680160</v>
      </c>
      <c r="H239" s="10">
        <v>0</v>
      </c>
      <c r="I239" s="10">
        <f>ROUND(G239/124*128.4,0)</f>
        <v>25555908</v>
      </c>
      <c r="J239" s="10">
        <f>ROUND(H239/122.3*124.4,0)</f>
        <v>0</v>
      </c>
      <c r="K239" s="10">
        <f>ROUND(I239/128.4*131.8,-2)</f>
        <v>26232600</v>
      </c>
      <c r="L239" s="10">
        <f>ROUND(J239/124.4*128.3,-2)</f>
        <v>0</v>
      </c>
      <c r="M239" s="5" t="s">
        <v>7</v>
      </c>
      <c r="N239" s="88" t="s">
        <v>426</v>
      </c>
    </row>
    <row r="240" spans="1:17" s="5" customFormat="1" x14ac:dyDescent="0.2">
      <c r="A240" s="104"/>
      <c r="B240" s="89"/>
      <c r="C240" s="90" t="s">
        <v>1152</v>
      </c>
      <c r="D240" s="90" t="s">
        <v>323</v>
      </c>
      <c r="E240" s="90" t="s">
        <v>6</v>
      </c>
      <c r="F240" s="90"/>
      <c r="G240" s="10"/>
      <c r="H240" s="10"/>
      <c r="I240" s="10"/>
      <c r="J240" s="10"/>
      <c r="K240" s="10">
        <v>5000000</v>
      </c>
      <c r="L240" s="10"/>
      <c r="M240" s="104" t="s">
        <v>7</v>
      </c>
      <c r="N240" s="107" t="s">
        <v>426</v>
      </c>
      <c r="O240" s="104"/>
      <c r="P240" s="104" t="s">
        <v>1153</v>
      </c>
      <c r="Q240" s="104"/>
    </row>
    <row r="241" spans="1:17" s="5" customFormat="1" x14ac:dyDescent="0.2">
      <c r="A241" s="3"/>
      <c r="B241" s="78" t="s">
        <v>1027</v>
      </c>
      <c r="C241" s="89" t="s">
        <v>1028</v>
      </c>
      <c r="D241" s="90" t="s">
        <v>1029</v>
      </c>
      <c r="E241" s="90" t="s">
        <v>6</v>
      </c>
      <c r="F241" s="90"/>
      <c r="G241" s="10">
        <v>242144</v>
      </c>
      <c r="H241" s="10">
        <v>0</v>
      </c>
      <c r="I241" s="10">
        <f>ROUND(G241/124*128.4,0)</f>
        <v>250736</v>
      </c>
      <c r="J241" s="10">
        <f>ROUND(H241/122.3*124.4,0)</f>
        <v>0</v>
      </c>
      <c r="K241" s="10">
        <f>ROUND(I241/128.4*131.8,-2)</f>
        <v>257400</v>
      </c>
      <c r="L241" s="10">
        <f>ROUND(J241/124.4*128.3,-2)</f>
        <v>0</v>
      </c>
      <c r="M241" s="102"/>
      <c r="N241" s="88" t="s">
        <v>426</v>
      </c>
      <c r="O241" s="103"/>
      <c r="P241" s="3"/>
      <c r="Q241" s="3"/>
    </row>
    <row r="242" spans="1:17" s="5" customFormat="1" x14ac:dyDescent="0.2">
      <c r="A242" s="3"/>
      <c r="B242" s="96"/>
      <c r="C242" s="8" t="s">
        <v>679</v>
      </c>
      <c r="D242" s="8" t="s">
        <v>680</v>
      </c>
      <c r="E242" s="8" t="s">
        <v>6</v>
      </c>
      <c r="F242" s="8"/>
      <c r="G242" s="10">
        <v>13078430</v>
      </c>
      <c r="H242" s="10">
        <v>1502482</v>
      </c>
      <c r="I242" s="10">
        <f>ROUND(G242/124*128.4,0)</f>
        <v>13542503</v>
      </c>
      <c r="J242" s="10">
        <f>ROUND(H242/122.3*124.4,0)</f>
        <v>1528281</v>
      </c>
      <c r="K242" s="10">
        <f>ROUND(I242/128.4*131.8,-2)</f>
        <v>13901100</v>
      </c>
      <c r="L242" s="10">
        <f>ROUND(J242/124.4*128.3,-2)</f>
        <v>1576200</v>
      </c>
      <c r="M242" s="5" t="s">
        <v>681</v>
      </c>
      <c r="N242" s="5" t="s">
        <v>427</v>
      </c>
    </row>
    <row r="243" spans="1:17" s="5" customFormat="1" x14ac:dyDescent="0.2">
      <c r="A243" s="3"/>
      <c r="B243" s="106" t="s">
        <v>1119</v>
      </c>
      <c r="C243" s="106" t="s">
        <v>1121</v>
      </c>
      <c r="D243" s="106" t="s">
        <v>680</v>
      </c>
      <c r="E243" s="106" t="s">
        <v>6</v>
      </c>
      <c r="F243" s="90"/>
      <c r="G243" s="10"/>
      <c r="H243" s="10"/>
      <c r="I243" s="10"/>
      <c r="J243" s="10"/>
      <c r="K243" s="10">
        <v>4000000</v>
      </c>
      <c r="L243" s="10"/>
      <c r="M243" s="3"/>
      <c r="N243" s="3"/>
      <c r="O243" s="3"/>
      <c r="P243" s="3"/>
      <c r="Q243" s="3"/>
    </row>
    <row r="244" spans="1:17" s="5" customFormat="1" x14ac:dyDescent="0.2">
      <c r="A244" s="5" t="s">
        <v>643</v>
      </c>
      <c r="B244" s="11" t="s">
        <v>1001</v>
      </c>
      <c r="C244" s="8" t="s">
        <v>324</v>
      </c>
      <c r="D244" s="8" t="s">
        <v>325</v>
      </c>
      <c r="E244" s="8" t="s">
        <v>6</v>
      </c>
      <c r="F244" s="80">
        <v>42317</v>
      </c>
      <c r="G244" s="10">
        <v>730800</v>
      </c>
      <c r="H244" s="10">
        <v>0</v>
      </c>
      <c r="I244" s="10">
        <f>ROUND(G244/124*128.4,0)</f>
        <v>756732</v>
      </c>
      <c r="J244" s="10">
        <f>ROUND(H244/122.3*124.4,0)</f>
        <v>0</v>
      </c>
      <c r="K244" s="10">
        <f>ROUND(I244/128.4*131.8,-2)</f>
        <v>776800</v>
      </c>
      <c r="L244" s="10">
        <f>ROUND(J244/124.4*128.3,-2)</f>
        <v>0</v>
      </c>
      <c r="M244" s="5" t="s">
        <v>7</v>
      </c>
      <c r="N244" s="88" t="s">
        <v>426</v>
      </c>
    </row>
    <row r="245" spans="1:17" s="5" customFormat="1" x14ac:dyDescent="0.2">
      <c r="A245" s="5" t="s">
        <v>668</v>
      </c>
      <c r="B245" s="11" t="s">
        <v>969</v>
      </c>
      <c r="C245" s="8" t="s">
        <v>326</v>
      </c>
      <c r="D245" s="8" t="s">
        <v>692</v>
      </c>
      <c r="E245" s="8" t="s">
        <v>6</v>
      </c>
      <c r="F245" s="8"/>
      <c r="G245" s="10">
        <v>723793</v>
      </c>
      <c r="H245" s="10">
        <v>0</v>
      </c>
      <c r="I245" s="10">
        <f>ROUND(G245/124*128.4,0)</f>
        <v>749476</v>
      </c>
      <c r="J245" s="10">
        <f>ROUND(H245/122.3*124.4,0)</f>
        <v>0</v>
      </c>
      <c r="K245" s="10">
        <f>ROUND(I245/128.4*131.8,-2)</f>
        <v>769300</v>
      </c>
      <c r="L245" s="10">
        <f>ROUND(J245/124.4*128.3,-2)</f>
        <v>0</v>
      </c>
      <c r="M245" s="5" t="s">
        <v>669</v>
      </c>
      <c r="N245" s="88" t="s">
        <v>425</v>
      </c>
    </row>
    <row r="246" spans="1:17" s="5" customFormat="1" x14ac:dyDescent="0.2">
      <c r="A246" s="5" t="s">
        <v>644</v>
      </c>
      <c r="B246" s="11" t="s">
        <v>972</v>
      </c>
      <c r="C246" s="8" t="s">
        <v>327</v>
      </c>
      <c r="D246" s="8" t="s">
        <v>255</v>
      </c>
      <c r="E246" s="8" t="s">
        <v>6</v>
      </c>
      <c r="F246" s="80">
        <v>42312</v>
      </c>
      <c r="G246" s="10">
        <v>532065</v>
      </c>
      <c r="H246" s="10">
        <v>0</v>
      </c>
      <c r="I246" s="10">
        <f>ROUND(G246/124*128.4,0)</f>
        <v>550945</v>
      </c>
      <c r="J246" s="10">
        <f>ROUND(H246/122.3*124.4,0)</f>
        <v>0</v>
      </c>
      <c r="K246" s="10">
        <f>ROUND(I246/128.4*131.8,-2)</f>
        <v>565500</v>
      </c>
      <c r="L246" s="10">
        <f>ROUND(J246/124.4*128.3,-2)</f>
        <v>0</v>
      </c>
      <c r="M246" s="5" t="s">
        <v>7</v>
      </c>
      <c r="N246" s="88" t="s">
        <v>426</v>
      </c>
    </row>
    <row r="247" spans="1:17" s="5" customFormat="1" x14ac:dyDescent="0.2">
      <c r="A247" s="5" t="s">
        <v>547</v>
      </c>
      <c r="B247" s="11" t="s">
        <v>1000</v>
      </c>
      <c r="C247" s="8" t="s">
        <v>328</v>
      </c>
      <c r="D247" s="8" t="s">
        <v>329</v>
      </c>
      <c r="E247" s="8" t="s">
        <v>6</v>
      </c>
      <c r="F247" s="80"/>
      <c r="G247" s="10">
        <v>60389901</v>
      </c>
      <c r="H247" s="10">
        <v>8449596</v>
      </c>
      <c r="I247" s="10">
        <f>ROUND(G247/124*128.4,0)</f>
        <v>62532768</v>
      </c>
      <c r="J247" s="10">
        <f>ROUND(H247/122.3*124.4,0)</f>
        <v>8594683</v>
      </c>
      <c r="K247" s="10">
        <f>ROUND(I247/128.4*131.8,-2)</f>
        <v>64188600</v>
      </c>
      <c r="L247" s="10">
        <f>ROUND(J247/124.4*128.3,-2)</f>
        <v>8864100</v>
      </c>
      <c r="M247" s="5" t="s">
        <v>7</v>
      </c>
      <c r="N247" s="88" t="s">
        <v>426</v>
      </c>
    </row>
    <row r="248" spans="1:17" s="5" customFormat="1" x14ac:dyDescent="0.2">
      <c r="A248" s="5" t="s">
        <v>1016</v>
      </c>
      <c r="B248" s="11" t="s">
        <v>983</v>
      </c>
      <c r="C248" s="73" t="s">
        <v>953</v>
      </c>
      <c r="D248" s="73" t="s">
        <v>954</v>
      </c>
      <c r="E248" s="73" t="s">
        <v>6</v>
      </c>
      <c r="F248" s="73"/>
      <c r="G248" s="10">
        <v>727757</v>
      </c>
      <c r="H248" s="10">
        <v>0</v>
      </c>
      <c r="I248" s="10">
        <f>ROUND(G248/124*128.4,0)</f>
        <v>753581</v>
      </c>
      <c r="J248" s="10">
        <f>ROUND(H248/122.3*124.4,0)</f>
        <v>0</v>
      </c>
      <c r="K248" s="10">
        <f>ROUND(I248/128.4*131.8,-2)</f>
        <v>773500</v>
      </c>
      <c r="L248" s="10">
        <f>ROUND(J248/124.4*128.3,-2)</f>
        <v>0</v>
      </c>
      <c r="N248" s="88" t="s">
        <v>425</v>
      </c>
    </row>
    <row r="249" spans="1:17" s="5" customFormat="1" x14ac:dyDescent="0.2">
      <c r="A249" s="87" t="s">
        <v>548</v>
      </c>
      <c r="B249" s="11" t="s">
        <v>970</v>
      </c>
      <c r="C249" s="73" t="s">
        <v>407</v>
      </c>
      <c r="D249" s="73" t="s">
        <v>408</v>
      </c>
      <c r="E249" s="73" t="s">
        <v>6</v>
      </c>
      <c r="F249" s="81"/>
      <c r="G249" s="10">
        <v>0</v>
      </c>
      <c r="H249" s="10">
        <v>69319</v>
      </c>
      <c r="I249" s="10">
        <f>ROUND(G249/124*128.4,0)</f>
        <v>0</v>
      </c>
      <c r="J249" s="10">
        <f>ROUND(H249/122.3*124.4,0)</f>
        <v>70509</v>
      </c>
      <c r="K249" s="10">
        <f>ROUND(I249/128.4*131.8,-2)</f>
        <v>0</v>
      </c>
      <c r="L249" s="10">
        <f>ROUND(J249/124.4*128.3,-2)</f>
        <v>72700</v>
      </c>
      <c r="N249" s="88" t="s">
        <v>430</v>
      </c>
    </row>
    <row r="250" spans="1:17" s="5" customFormat="1" x14ac:dyDescent="0.2">
      <c r="A250" s="5" t="s">
        <v>550</v>
      </c>
      <c r="B250" s="11" t="s">
        <v>962</v>
      </c>
      <c r="C250" s="8" t="s">
        <v>331</v>
      </c>
      <c r="D250" s="8" t="s">
        <v>330</v>
      </c>
      <c r="E250" s="8" t="s">
        <v>6</v>
      </c>
      <c r="F250" s="81">
        <v>42005</v>
      </c>
      <c r="G250" s="10">
        <v>16778010</v>
      </c>
      <c r="H250" s="10">
        <v>1422584</v>
      </c>
      <c r="I250" s="10">
        <f>ROUND(G250/124*128.4,0)</f>
        <v>17373359</v>
      </c>
      <c r="J250" s="10">
        <f>ROUND(H250/122.3*124.4,0)</f>
        <v>1447011</v>
      </c>
      <c r="K250" s="10">
        <f>ROUND(I250/128.4*131.8,-2)</f>
        <v>17833400</v>
      </c>
      <c r="L250" s="10">
        <f>ROUND(J250/124.4*128.3,-2)</f>
        <v>1492400</v>
      </c>
      <c r="M250" s="5" t="s">
        <v>687</v>
      </c>
      <c r="N250" s="88" t="s">
        <v>426</v>
      </c>
    </row>
    <row r="251" spans="1:17" s="5" customFormat="1" x14ac:dyDescent="0.2">
      <c r="A251" s="5" t="s">
        <v>549</v>
      </c>
      <c r="B251" s="11" t="s">
        <v>962</v>
      </c>
      <c r="C251" s="8" t="s">
        <v>675</v>
      </c>
      <c r="D251" s="8" t="s">
        <v>330</v>
      </c>
      <c r="E251" s="8" t="s">
        <v>6</v>
      </c>
      <c r="F251" s="81">
        <v>42005</v>
      </c>
      <c r="G251" s="10">
        <v>1229870</v>
      </c>
      <c r="H251" s="10">
        <v>25463</v>
      </c>
      <c r="I251" s="10">
        <f>ROUND(G251/124*128.4,0)</f>
        <v>1273511</v>
      </c>
      <c r="J251" s="10">
        <f>ROUND(H251/122.3*124.4,0)</f>
        <v>25900</v>
      </c>
      <c r="K251" s="10">
        <f>ROUND(I251/128.4*131.8,-2)</f>
        <v>1307200</v>
      </c>
      <c r="L251" s="10">
        <f>ROUND(J251/124.4*128.3,-2)</f>
        <v>26700</v>
      </c>
      <c r="M251" s="5" t="s">
        <v>687</v>
      </c>
      <c r="N251" s="88" t="s">
        <v>426</v>
      </c>
    </row>
    <row r="252" spans="1:17" s="5" customFormat="1" x14ac:dyDescent="0.2">
      <c r="A252" s="3"/>
      <c r="B252" s="106" t="s">
        <v>1130</v>
      </c>
      <c r="C252" s="106" t="s">
        <v>1131</v>
      </c>
      <c r="D252" s="106" t="s">
        <v>1132</v>
      </c>
      <c r="E252" s="106" t="s">
        <v>6</v>
      </c>
      <c r="F252" s="90"/>
      <c r="G252" s="10"/>
      <c r="H252" s="10"/>
      <c r="I252" s="10"/>
      <c r="J252" s="10"/>
      <c r="K252" s="10">
        <v>1000000</v>
      </c>
      <c r="L252" s="10"/>
      <c r="M252" s="3"/>
      <c r="N252" s="3"/>
      <c r="O252" s="3"/>
      <c r="P252" s="3"/>
      <c r="Q252" s="3"/>
    </row>
    <row r="253" spans="1:17" s="5" customFormat="1" x14ac:dyDescent="0.2">
      <c r="A253" s="5" t="s">
        <v>551</v>
      </c>
      <c r="B253" s="11" t="s">
        <v>962</v>
      </c>
      <c r="C253" s="8" t="s">
        <v>332</v>
      </c>
      <c r="D253" s="8" t="s">
        <v>330</v>
      </c>
      <c r="E253" s="8" t="s">
        <v>6</v>
      </c>
      <c r="F253" s="81">
        <v>42005</v>
      </c>
      <c r="G253" s="10">
        <v>11069263</v>
      </c>
      <c r="H253" s="10">
        <v>973936</v>
      </c>
      <c r="I253" s="10">
        <f>ROUND(G253/124*128.4,0)</f>
        <v>11462043</v>
      </c>
      <c r="J253" s="10">
        <f>ROUND(H253/122.3*124.4,0)</f>
        <v>990659</v>
      </c>
      <c r="K253" s="10">
        <f>ROUND(I253/128.4*131.8,-2)</f>
        <v>11765600</v>
      </c>
      <c r="L253" s="10">
        <f>ROUND(J253/124.4*128.3,-2)</f>
        <v>1021700</v>
      </c>
      <c r="M253" s="5" t="s">
        <v>688</v>
      </c>
      <c r="N253" s="88" t="s">
        <v>426</v>
      </c>
    </row>
    <row r="254" spans="1:17" s="5" customFormat="1" x14ac:dyDescent="0.2">
      <c r="A254" s="5" t="s">
        <v>552</v>
      </c>
      <c r="B254" s="11" t="s">
        <v>961</v>
      </c>
      <c r="C254" s="8" t="s">
        <v>333</v>
      </c>
      <c r="D254" s="8" t="s">
        <v>334</v>
      </c>
      <c r="E254" s="8" t="s">
        <v>6</v>
      </c>
      <c r="F254" s="80">
        <v>42284</v>
      </c>
      <c r="G254" s="10">
        <v>6766667</v>
      </c>
      <c r="H254" s="10">
        <v>827372</v>
      </c>
      <c r="I254" s="10">
        <f>ROUND(G254/124*128.4,0)</f>
        <v>7006775</v>
      </c>
      <c r="J254" s="10">
        <f>ROUND(H254/122.3*124.4,0)</f>
        <v>841579</v>
      </c>
      <c r="K254" s="10">
        <f>ROUND(I254/128.4*131.8,-2)</f>
        <v>7192300</v>
      </c>
      <c r="L254" s="10">
        <f>ROUND(J254/124.4*128.3,-2)</f>
        <v>868000</v>
      </c>
      <c r="M254" s="5" t="s">
        <v>7</v>
      </c>
      <c r="N254" s="88" t="s">
        <v>427</v>
      </c>
    </row>
    <row r="255" spans="1:17" s="5" customFormat="1" x14ac:dyDescent="0.2">
      <c r="A255" s="5" t="s">
        <v>554</v>
      </c>
      <c r="B255" s="11" t="s">
        <v>962</v>
      </c>
      <c r="C255" s="8" t="s">
        <v>335</v>
      </c>
      <c r="D255" s="8" t="s">
        <v>334</v>
      </c>
      <c r="E255" s="8" t="s">
        <v>6</v>
      </c>
      <c r="F255" s="80">
        <v>42284</v>
      </c>
      <c r="G255" s="10">
        <v>1252800</v>
      </c>
      <c r="H255" s="10">
        <v>86572</v>
      </c>
      <c r="I255" s="10">
        <f>ROUND(G255/124*128.4,0)</f>
        <v>1297254</v>
      </c>
      <c r="J255" s="10">
        <f>ROUND(H255/122.3*124.4,0)</f>
        <v>88059</v>
      </c>
      <c r="K255" s="10">
        <f>ROUND(I255/128.4*131.8,-2)</f>
        <v>1331600</v>
      </c>
      <c r="L255" s="10">
        <f>ROUND(J255/124.4*128.3,-2)</f>
        <v>90800</v>
      </c>
      <c r="M255" s="5" t="s">
        <v>7</v>
      </c>
      <c r="N255" s="88" t="s">
        <v>426</v>
      </c>
    </row>
    <row r="256" spans="1:17" s="5" customFormat="1" x14ac:dyDescent="0.2">
      <c r="A256" s="5" t="s">
        <v>553</v>
      </c>
      <c r="B256" s="11" t="s">
        <v>962</v>
      </c>
      <c r="C256" s="8" t="s">
        <v>336</v>
      </c>
      <c r="D256" s="8" t="s">
        <v>334</v>
      </c>
      <c r="E256" s="8" t="s">
        <v>6</v>
      </c>
      <c r="F256" s="80">
        <v>42005</v>
      </c>
      <c r="G256" s="10">
        <v>934403</v>
      </c>
      <c r="H256" s="10">
        <v>101618</v>
      </c>
      <c r="I256" s="10">
        <f>ROUND(G256/124*128.4,0)</f>
        <v>967559</v>
      </c>
      <c r="J256" s="10">
        <f>ROUND(H256/122.3*124.4,0)</f>
        <v>103363</v>
      </c>
      <c r="K256" s="10">
        <f>ROUND(I256/128.4*131.8,-2)</f>
        <v>993200</v>
      </c>
      <c r="L256" s="10">
        <f>ROUND(J256/124.4*128.3,-2)</f>
        <v>106600</v>
      </c>
      <c r="M256" s="5" t="s">
        <v>7</v>
      </c>
      <c r="N256" s="88" t="s">
        <v>427</v>
      </c>
    </row>
    <row r="257" spans="1:17" s="5" customFormat="1" x14ac:dyDescent="0.2">
      <c r="A257" s="87" t="s">
        <v>555</v>
      </c>
      <c r="B257" s="11" t="s">
        <v>969</v>
      </c>
      <c r="C257" s="8" t="s">
        <v>409</v>
      </c>
      <c r="D257" s="8" t="s">
        <v>410</v>
      </c>
      <c r="E257" s="8" t="s">
        <v>6</v>
      </c>
      <c r="F257" s="8"/>
      <c r="G257" s="10">
        <v>0</v>
      </c>
      <c r="H257" s="10">
        <v>231071</v>
      </c>
      <c r="I257" s="10">
        <f>ROUND(G257/124*128.4,0)</f>
        <v>0</v>
      </c>
      <c r="J257" s="10">
        <f>ROUND(H257/122.3*124.4,0)</f>
        <v>235039</v>
      </c>
      <c r="K257" s="10">
        <f>ROUND(I257/128.4*131.8,-2)</f>
        <v>0</v>
      </c>
      <c r="L257" s="10">
        <f>ROUND(J257/124.4*128.3,-2)</f>
        <v>242400</v>
      </c>
      <c r="M257" s="5" t="s">
        <v>7</v>
      </c>
      <c r="N257" s="88" t="s">
        <v>433</v>
      </c>
    </row>
    <row r="258" spans="1:17" s="3" customFormat="1" x14ac:dyDescent="0.2">
      <c r="B258" s="89" t="s">
        <v>1049</v>
      </c>
      <c r="C258" s="90" t="s">
        <v>1047</v>
      </c>
      <c r="D258" s="90" t="s">
        <v>1048</v>
      </c>
      <c r="E258" s="90" t="s">
        <v>6</v>
      </c>
      <c r="F258" s="90"/>
      <c r="G258" s="10">
        <v>384712</v>
      </c>
      <c r="H258" s="10">
        <v>139621</v>
      </c>
      <c r="I258" s="10">
        <f>ROUND(G258/124*128.4,0)</f>
        <v>398363</v>
      </c>
      <c r="J258" s="10">
        <f>ROUND(H258/122.3*124.4,0)</f>
        <v>142018</v>
      </c>
      <c r="K258" s="10">
        <f>ROUND(I258/128.4*131.8,-2)</f>
        <v>408900</v>
      </c>
      <c r="L258" s="10">
        <f>ROUND(J258/124.4*128.3,-2)</f>
        <v>146500</v>
      </c>
      <c r="M258" s="3" t="s">
        <v>1050</v>
      </c>
    </row>
    <row r="259" spans="1:17" s="5" customFormat="1" x14ac:dyDescent="0.2">
      <c r="A259" s="5" t="s">
        <v>645</v>
      </c>
      <c r="B259" s="11" t="s">
        <v>965</v>
      </c>
      <c r="C259" s="8" t="s">
        <v>337</v>
      </c>
      <c r="D259" s="8" t="s">
        <v>338</v>
      </c>
      <c r="E259" s="8" t="s">
        <v>6</v>
      </c>
      <c r="F259" s="80">
        <v>42247</v>
      </c>
      <c r="G259" s="10">
        <v>504600</v>
      </c>
      <c r="H259" s="10">
        <v>0</v>
      </c>
      <c r="I259" s="10">
        <f>ROUND(G259/124*128.4,0)</f>
        <v>522505</v>
      </c>
      <c r="J259" s="10">
        <f>ROUND(H259/122.3*124.4,0)</f>
        <v>0</v>
      </c>
      <c r="K259" s="10">
        <f>ROUND(I259/128.4*131.8,-2)</f>
        <v>536300</v>
      </c>
      <c r="L259" s="10">
        <f>ROUND(J259/124.4*128.3,-2)</f>
        <v>0</v>
      </c>
      <c r="M259" s="5" t="s">
        <v>7</v>
      </c>
      <c r="N259" s="88" t="s">
        <v>426</v>
      </c>
    </row>
    <row r="260" spans="1:17" s="5" customFormat="1" x14ac:dyDescent="0.2">
      <c r="A260" s="5" t="s">
        <v>646</v>
      </c>
      <c r="B260" s="11" t="s">
        <v>969</v>
      </c>
      <c r="C260" s="8" t="s">
        <v>339</v>
      </c>
      <c r="D260" s="8" t="s">
        <v>338</v>
      </c>
      <c r="E260" s="8" t="s">
        <v>6</v>
      </c>
      <c r="F260" s="80">
        <v>42005</v>
      </c>
      <c r="G260" s="10">
        <v>469800</v>
      </c>
      <c r="H260" s="10">
        <v>0</v>
      </c>
      <c r="I260" s="10">
        <f>ROUND(G260/124*128.4,0)</f>
        <v>486470</v>
      </c>
      <c r="J260" s="10">
        <f>ROUND(H260/122.3*124.4,0)</f>
        <v>0</v>
      </c>
      <c r="K260" s="10">
        <f>ROUND(I260/128.4*131.8,-2)</f>
        <v>499400</v>
      </c>
      <c r="L260" s="10">
        <f>ROUND(J260/124.4*128.3,-2)</f>
        <v>0</v>
      </c>
      <c r="M260" s="5" t="s">
        <v>673</v>
      </c>
      <c r="N260" s="88" t="s">
        <v>425</v>
      </c>
    </row>
    <row r="261" spans="1:17" s="5" customFormat="1" x14ac:dyDescent="0.2">
      <c r="A261" s="5" t="s">
        <v>647</v>
      </c>
      <c r="B261" s="11" t="s">
        <v>965</v>
      </c>
      <c r="C261" s="8" t="s">
        <v>340</v>
      </c>
      <c r="D261" s="8" t="s">
        <v>341</v>
      </c>
      <c r="E261" s="8" t="s">
        <v>6</v>
      </c>
      <c r="F261" s="80">
        <v>42005</v>
      </c>
      <c r="G261" s="10">
        <v>410505</v>
      </c>
      <c r="H261" s="10">
        <v>0</v>
      </c>
      <c r="I261" s="10">
        <f>ROUND(G261/124*128.4,0)</f>
        <v>425071</v>
      </c>
      <c r="J261" s="10">
        <f>ROUND(H261/122.3*124.4,0)</f>
        <v>0</v>
      </c>
      <c r="K261" s="10">
        <f>ROUND(I261/128.4*131.8,-2)</f>
        <v>436300</v>
      </c>
      <c r="L261" s="10">
        <f>ROUND(J261/124.4*128.3,-2)</f>
        <v>0</v>
      </c>
      <c r="M261" s="5" t="s">
        <v>7</v>
      </c>
      <c r="N261" s="88" t="s">
        <v>425</v>
      </c>
    </row>
    <row r="262" spans="1:17" s="5" customFormat="1" x14ac:dyDescent="0.2">
      <c r="A262" s="5" t="s">
        <v>648</v>
      </c>
      <c r="B262" s="11" t="s">
        <v>965</v>
      </c>
      <c r="C262" s="8" t="s">
        <v>342</v>
      </c>
      <c r="D262" s="8" t="s">
        <v>343</v>
      </c>
      <c r="E262" s="8" t="s">
        <v>6</v>
      </c>
      <c r="F262" s="80">
        <v>42005</v>
      </c>
      <c r="G262" s="10">
        <v>471246</v>
      </c>
      <c r="H262" s="10">
        <v>0</v>
      </c>
      <c r="I262" s="10">
        <f>ROUND(G262/124*128.4,0)</f>
        <v>487968</v>
      </c>
      <c r="J262" s="10">
        <f>ROUND(H262/122.3*124.4,0)</f>
        <v>0</v>
      </c>
      <c r="K262" s="10">
        <f>ROUND(I262/128.4*131.8,-2)</f>
        <v>500900</v>
      </c>
      <c r="L262" s="10">
        <f>ROUND(J262/124.4*128.3,-2)</f>
        <v>0</v>
      </c>
      <c r="M262" s="5" t="s">
        <v>7</v>
      </c>
      <c r="N262" s="88" t="s">
        <v>425</v>
      </c>
    </row>
    <row r="263" spans="1:17" s="5" customFormat="1" x14ac:dyDescent="0.2">
      <c r="A263" s="5" t="s">
        <v>649</v>
      </c>
      <c r="B263" s="11" t="s">
        <v>965</v>
      </c>
      <c r="C263" s="8" t="s">
        <v>344</v>
      </c>
      <c r="D263" s="8" t="s">
        <v>341</v>
      </c>
      <c r="E263" s="8" t="s">
        <v>6</v>
      </c>
      <c r="F263" s="80">
        <v>42005</v>
      </c>
      <c r="G263" s="10">
        <v>404326</v>
      </c>
      <c r="H263" s="10">
        <v>0</v>
      </c>
      <c r="I263" s="10">
        <f>ROUND(G263/124*128.4,0)</f>
        <v>418673</v>
      </c>
      <c r="J263" s="10">
        <f>ROUND(H263/122.3*124.4,0)</f>
        <v>0</v>
      </c>
      <c r="K263" s="10">
        <f>ROUND(I263/128.4*131.8,-2)</f>
        <v>429800</v>
      </c>
      <c r="L263" s="10">
        <f>ROUND(J263/124.4*128.3,-2)</f>
        <v>0</v>
      </c>
      <c r="M263" s="5" t="s">
        <v>7</v>
      </c>
      <c r="N263" s="88" t="s">
        <v>425</v>
      </c>
    </row>
    <row r="264" spans="1:17" s="5" customFormat="1" x14ac:dyDescent="0.2">
      <c r="A264" s="5" t="s">
        <v>556</v>
      </c>
      <c r="B264" s="11" t="s">
        <v>961</v>
      </c>
      <c r="C264" s="8" t="s">
        <v>345</v>
      </c>
      <c r="D264" s="8" t="s">
        <v>346</v>
      </c>
      <c r="E264" s="8" t="s">
        <v>6</v>
      </c>
      <c r="F264" s="80">
        <v>42005</v>
      </c>
      <c r="G264" s="10">
        <v>29478305</v>
      </c>
      <c r="H264" s="10">
        <v>8052277</v>
      </c>
      <c r="I264" s="10">
        <v>35000000</v>
      </c>
      <c r="J264" s="10">
        <f>ROUND(H264/122.3*124.4,0)</f>
        <v>8190542</v>
      </c>
      <c r="K264" s="10">
        <f>ROUND(I264/129.2*131.8,-2)</f>
        <v>35704300</v>
      </c>
      <c r="L264" s="10">
        <f>ROUND(J264/124.4*128.3,-2)</f>
        <v>8447300</v>
      </c>
      <c r="M264" s="5" t="s">
        <v>7</v>
      </c>
      <c r="N264" s="88" t="s">
        <v>427</v>
      </c>
      <c r="O264" s="85" t="s">
        <v>1069</v>
      </c>
    </row>
    <row r="265" spans="1:17" s="5" customFormat="1" x14ac:dyDescent="0.2">
      <c r="A265" s="5" t="s">
        <v>650</v>
      </c>
      <c r="B265" s="11" t="s">
        <v>970</v>
      </c>
      <c r="C265" s="8" t="s">
        <v>347</v>
      </c>
      <c r="D265" s="8" t="s">
        <v>348</v>
      </c>
      <c r="E265" s="8" t="s">
        <v>6</v>
      </c>
      <c r="F265" s="80">
        <v>42352</v>
      </c>
      <c r="G265" s="10">
        <v>965700</v>
      </c>
      <c r="H265" s="10">
        <v>0</v>
      </c>
      <c r="I265" s="10">
        <f>ROUND(G265/124*128.4,0)</f>
        <v>999967</v>
      </c>
      <c r="J265" s="10">
        <f>ROUND(H265/122.3*124.4,0)</f>
        <v>0</v>
      </c>
      <c r="K265" s="10">
        <f>ROUND(I265/128.4*131.8,-2)</f>
        <v>1026400</v>
      </c>
      <c r="L265" s="10">
        <f>ROUND(J265/124.4*128.3,-2)</f>
        <v>0</v>
      </c>
      <c r="M265" s="5" t="s">
        <v>7</v>
      </c>
      <c r="N265" s="88" t="s">
        <v>426</v>
      </c>
    </row>
    <row r="266" spans="1:17" s="5" customFormat="1" x14ac:dyDescent="0.2">
      <c r="A266" s="87" t="s">
        <v>557</v>
      </c>
      <c r="B266" s="11" t="s">
        <v>972</v>
      </c>
      <c r="C266" s="8" t="s">
        <v>411</v>
      </c>
      <c r="D266" s="8" t="s">
        <v>412</v>
      </c>
      <c r="E266" s="8" t="s">
        <v>6</v>
      </c>
      <c r="F266" s="80"/>
      <c r="G266" s="10">
        <v>0</v>
      </c>
      <c r="H266" s="10">
        <v>872087</v>
      </c>
      <c r="I266" s="10">
        <f>ROUND(G266/124*128.4,0)</f>
        <v>0</v>
      </c>
      <c r="J266" s="10">
        <f>ROUND(H266/122.3*124.4,0)</f>
        <v>887062</v>
      </c>
      <c r="K266" s="10">
        <f>ROUND(I266/128.4*131.8,-2)</f>
        <v>0</v>
      </c>
      <c r="L266" s="10">
        <f>ROUND(J266/124.4*128.3,-2)</f>
        <v>914900</v>
      </c>
      <c r="M266" s="5" t="s">
        <v>7</v>
      </c>
      <c r="N266" s="88" t="s">
        <v>432</v>
      </c>
    </row>
    <row r="267" spans="1:17" s="5" customFormat="1" x14ac:dyDescent="0.2">
      <c r="A267" s="5" t="s">
        <v>651</v>
      </c>
      <c r="B267" s="11" t="s">
        <v>968</v>
      </c>
      <c r="C267" s="8" t="s">
        <v>349</v>
      </c>
      <c r="D267" s="8" t="s">
        <v>315</v>
      </c>
      <c r="E267" s="8" t="s">
        <v>119</v>
      </c>
      <c r="F267" s="80">
        <v>42262</v>
      </c>
      <c r="G267" s="10">
        <v>478500</v>
      </c>
      <c r="H267" s="10">
        <v>0</v>
      </c>
      <c r="I267" s="10">
        <f>ROUND(G267/124*128.4,0)</f>
        <v>495479</v>
      </c>
      <c r="J267" s="10">
        <f>ROUND(H267/122.3*124.4,0)</f>
        <v>0</v>
      </c>
      <c r="K267" s="10">
        <f>ROUND(I267/128.4*131.8,-2)</f>
        <v>508600</v>
      </c>
      <c r="L267" s="10">
        <f>ROUND(J267/124.4*128.3,-2)</f>
        <v>0</v>
      </c>
      <c r="M267" s="5" t="s">
        <v>7</v>
      </c>
      <c r="N267" s="88" t="s">
        <v>426</v>
      </c>
    </row>
    <row r="268" spans="1:17" s="3" customFormat="1" x14ac:dyDescent="0.2">
      <c r="A268" s="87" t="s">
        <v>558</v>
      </c>
      <c r="B268" s="11" t="s">
        <v>973</v>
      </c>
      <c r="C268" s="8" t="s">
        <v>413</v>
      </c>
      <c r="D268" s="8" t="s">
        <v>414</v>
      </c>
      <c r="E268" s="8" t="s">
        <v>119</v>
      </c>
      <c r="F268" s="80"/>
      <c r="G268" s="10">
        <v>0</v>
      </c>
      <c r="H268" s="10">
        <v>101849</v>
      </c>
      <c r="I268" s="10">
        <f>ROUND(G268/124*128.4,0)</f>
        <v>0</v>
      </c>
      <c r="J268" s="10">
        <f>ROUND(H268/122.3*124.4,0)</f>
        <v>103598</v>
      </c>
      <c r="K268" s="10">
        <f>ROUND(I268/128.4*131.8,-2)</f>
        <v>0</v>
      </c>
      <c r="L268" s="10">
        <f>ROUND(J268/124.4*128.3,-2)</f>
        <v>106800</v>
      </c>
      <c r="M268" s="5" t="s">
        <v>7</v>
      </c>
      <c r="N268" s="88" t="s">
        <v>433</v>
      </c>
      <c r="O268" s="5"/>
      <c r="P268" s="5"/>
      <c r="Q268" s="5"/>
    </row>
    <row r="269" spans="1:17" s="3" customFormat="1" x14ac:dyDescent="0.2">
      <c r="A269" s="5" t="s">
        <v>652</v>
      </c>
      <c r="B269" s="11" t="s">
        <v>970</v>
      </c>
      <c r="C269" s="8" t="s">
        <v>350</v>
      </c>
      <c r="D269" s="8" t="s">
        <v>351</v>
      </c>
      <c r="E269" s="8" t="s">
        <v>12</v>
      </c>
      <c r="F269" s="80">
        <v>42186</v>
      </c>
      <c r="G269" s="10">
        <v>2958000</v>
      </c>
      <c r="H269" s="10">
        <v>0</v>
      </c>
      <c r="I269" s="10">
        <f>ROUND(G269/124*128.4,0)</f>
        <v>3062961</v>
      </c>
      <c r="J269" s="10">
        <f>ROUND(H269/122.3*124.4,0)</f>
        <v>0</v>
      </c>
      <c r="K269" s="10">
        <f>ROUND(I269/128.4*131.8,-2)</f>
        <v>3144100</v>
      </c>
      <c r="L269" s="10">
        <f>ROUND(J269/124.4*128.3,-2)</f>
        <v>0</v>
      </c>
      <c r="M269" s="5" t="s">
        <v>7</v>
      </c>
      <c r="N269" s="88" t="s">
        <v>426</v>
      </c>
      <c r="O269" s="5"/>
      <c r="P269" s="5"/>
      <c r="Q269" s="5"/>
    </row>
    <row r="270" spans="1:17" s="3" customFormat="1" x14ac:dyDescent="0.2">
      <c r="A270" s="5" t="s">
        <v>1009</v>
      </c>
      <c r="B270" s="11" t="s">
        <v>971</v>
      </c>
      <c r="C270" s="8" t="s">
        <v>948</v>
      </c>
      <c r="D270" s="8" t="s">
        <v>949</v>
      </c>
      <c r="E270" s="8" t="s">
        <v>12</v>
      </c>
      <c r="F270" s="8"/>
      <c r="G270" s="10">
        <v>0</v>
      </c>
      <c r="H270" s="10">
        <v>44559</v>
      </c>
      <c r="I270" s="10">
        <f>ROUND(G270/124*128.4,0)</f>
        <v>0</v>
      </c>
      <c r="J270" s="10">
        <f>ROUND(H270/122.3*124.4,0)</f>
        <v>45324</v>
      </c>
      <c r="K270" s="10">
        <f>ROUND(I270/128.4*131.8,-2)</f>
        <v>0</v>
      </c>
      <c r="L270" s="10">
        <f>ROUND(J270/124.4*128.3,-2)</f>
        <v>46700</v>
      </c>
      <c r="M270" s="5"/>
      <c r="N270" s="88" t="s">
        <v>433</v>
      </c>
      <c r="O270" s="5"/>
      <c r="P270" s="5"/>
      <c r="Q270" s="5"/>
    </row>
    <row r="271" spans="1:17" s="3" customFormat="1" x14ac:dyDescent="0.2">
      <c r="A271" s="5" t="s">
        <v>559</v>
      </c>
      <c r="B271" s="11" t="s">
        <v>961</v>
      </c>
      <c r="C271" s="8" t="s">
        <v>352</v>
      </c>
      <c r="D271" s="8" t="s">
        <v>353</v>
      </c>
      <c r="E271" s="8" t="s">
        <v>119</v>
      </c>
      <c r="F271" s="80">
        <v>42005</v>
      </c>
      <c r="G271" s="10">
        <v>3075758</v>
      </c>
      <c r="H271" s="10">
        <v>840299</v>
      </c>
      <c r="I271" s="10">
        <f>ROUND(G271/124*128.4,0)</f>
        <v>3184898</v>
      </c>
      <c r="J271" s="10">
        <f>ROUND(H271/122.3*124.4,0)</f>
        <v>854728</v>
      </c>
      <c r="K271" s="10">
        <f>ROUND(I271/128.4*131.8,-2)</f>
        <v>3269200</v>
      </c>
      <c r="L271" s="10">
        <f>ROUND(J271/124.4*128.3,-2)</f>
        <v>881500</v>
      </c>
      <c r="M271" s="5" t="s">
        <v>7</v>
      </c>
      <c r="N271" s="88" t="s">
        <v>427</v>
      </c>
      <c r="O271" s="5"/>
      <c r="P271" s="5"/>
      <c r="Q271" s="5"/>
    </row>
    <row r="272" spans="1:17" s="3" customFormat="1" x14ac:dyDescent="0.2">
      <c r="A272" s="5" t="s">
        <v>653</v>
      </c>
      <c r="B272" s="11" t="s">
        <v>1006</v>
      </c>
      <c r="C272" s="8" t="s">
        <v>354</v>
      </c>
      <c r="D272" s="8" t="s">
        <v>353</v>
      </c>
      <c r="E272" s="8" t="s">
        <v>119</v>
      </c>
      <c r="F272" s="80">
        <v>42192</v>
      </c>
      <c r="G272" s="10">
        <v>904800</v>
      </c>
      <c r="H272" s="10">
        <v>0</v>
      </c>
      <c r="I272" s="10">
        <f>ROUND(G272/124*128.4,0)</f>
        <v>936906</v>
      </c>
      <c r="J272" s="10">
        <f>ROUND(H272/122.3*124.4,0)</f>
        <v>0</v>
      </c>
      <c r="K272" s="10">
        <f>ROUND(I272/128.4*131.8,-2)</f>
        <v>961700</v>
      </c>
      <c r="L272" s="10">
        <f>ROUND(J272/124.4*128.3,-2)</f>
        <v>0</v>
      </c>
      <c r="M272" s="5" t="s">
        <v>7</v>
      </c>
      <c r="N272" s="88" t="s">
        <v>426</v>
      </c>
      <c r="O272" s="5"/>
      <c r="P272" s="5"/>
      <c r="Q272" s="5"/>
    </row>
    <row r="273" spans="1:17" s="3" customFormat="1" x14ac:dyDescent="0.2">
      <c r="A273" s="87" t="s">
        <v>560</v>
      </c>
      <c r="B273" s="11" t="s">
        <v>961</v>
      </c>
      <c r="C273" s="8" t="s">
        <v>415</v>
      </c>
      <c r="D273" s="8" t="s">
        <v>416</v>
      </c>
      <c r="E273" s="99" t="s">
        <v>6</v>
      </c>
      <c r="F273" s="8"/>
      <c r="G273" s="10">
        <v>0</v>
      </c>
      <c r="H273" s="10">
        <v>184855</v>
      </c>
      <c r="I273" s="10">
        <f>ROUND(G273/124*128.4,0)</f>
        <v>0</v>
      </c>
      <c r="J273" s="10">
        <f>ROUND(H273/122.3*124.4,0)</f>
        <v>188029</v>
      </c>
      <c r="K273" s="10">
        <f>ROUND(I273/128.4*131.8,-2)</f>
        <v>0</v>
      </c>
      <c r="L273" s="10">
        <f>ROUND(J273/124.4*128.3,-2)</f>
        <v>193900</v>
      </c>
      <c r="M273" s="5" t="s">
        <v>135</v>
      </c>
      <c r="N273" s="88" t="s">
        <v>427</v>
      </c>
      <c r="O273" s="5"/>
      <c r="P273" s="5"/>
      <c r="Q273" s="5"/>
    </row>
    <row r="274" spans="1:17" s="104" customFormat="1" x14ac:dyDescent="0.2">
      <c r="A274" s="5" t="s">
        <v>654</v>
      </c>
      <c r="B274" s="11" t="s">
        <v>1002</v>
      </c>
      <c r="C274" s="8" t="s">
        <v>355</v>
      </c>
      <c r="D274" s="8" t="s">
        <v>356</v>
      </c>
      <c r="E274" s="8" t="s">
        <v>6</v>
      </c>
      <c r="F274" s="80">
        <v>42310</v>
      </c>
      <c r="G274" s="10">
        <v>5759400</v>
      </c>
      <c r="H274" s="10">
        <v>0</v>
      </c>
      <c r="I274" s="10">
        <f>ROUND(G274/124*128.4,0)</f>
        <v>5963766</v>
      </c>
      <c r="J274" s="10">
        <f>ROUND(H274/122.3*124.4,0)</f>
        <v>0</v>
      </c>
      <c r="K274" s="10">
        <f>ROUND(I274/128.4*131.8,-2)</f>
        <v>6121700</v>
      </c>
      <c r="L274" s="10">
        <f>ROUND(J274/124.4*128.3,-2)</f>
        <v>0</v>
      </c>
      <c r="M274" s="5" t="s">
        <v>7</v>
      </c>
      <c r="N274" s="88" t="s">
        <v>426</v>
      </c>
      <c r="O274" s="5"/>
      <c r="P274" s="5"/>
      <c r="Q274" s="5"/>
    </row>
    <row r="275" spans="1:17" s="104" customFormat="1" x14ac:dyDescent="0.2">
      <c r="A275" s="5" t="s">
        <v>655</v>
      </c>
      <c r="B275" s="11" t="s">
        <v>973</v>
      </c>
      <c r="C275" s="8" t="s">
        <v>357</v>
      </c>
      <c r="D275" s="8" t="s">
        <v>358</v>
      </c>
      <c r="E275" s="8" t="s">
        <v>6</v>
      </c>
      <c r="F275" s="80">
        <v>42005</v>
      </c>
      <c r="G275" s="10">
        <v>31073259</v>
      </c>
      <c r="H275" s="10">
        <v>0</v>
      </c>
      <c r="I275" s="10">
        <f>ROUND(G275/124*128.4,0)</f>
        <v>32175859</v>
      </c>
      <c r="J275" s="10">
        <f>ROUND(H275/122.3*124.4,0)</f>
        <v>0</v>
      </c>
      <c r="K275" s="10">
        <f>ROUND(I275/128.4*131.8,-2)</f>
        <v>33027900</v>
      </c>
      <c r="L275" s="10">
        <f>ROUND(J275/124.4*128.3,-2)</f>
        <v>0</v>
      </c>
      <c r="M275" s="5" t="s">
        <v>7</v>
      </c>
      <c r="N275" s="88" t="s">
        <v>426</v>
      </c>
      <c r="O275" s="5"/>
      <c r="P275" s="5"/>
      <c r="Q275" s="5"/>
    </row>
    <row r="276" spans="1:17" s="85" customFormat="1" x14ac:dyDescent="0.2">
      <c r="A276" s="5" t="s">
        <v>561</v>
      </c>
      <c r="B276" s="11" t="s">
        <v>962</v>
      </c>
      <c r="C276" s="8" t="s">
        <v>359</v>
      </c>
      <c r="D276" s="8" t="s">
        <v>360</v>
      </c>
      <c r="E276" s="8" t="s">
        <v>6</v>
      </c>
      <c r="F276" s="80">
        <v>42172</v>
      </c>
      <c r="G276" s="10">
        <v>1104900</v>
      </c>
      <c r="H276" s="10">
        <v>91665</v>
      </c>
      <c r="I276" s="10">
        <f>ROUND(G276/124*128.4,0)</f>
        <v>1144106</v>
      </c>
      <c r="J276" s="10">
        <f>ROUND(H276/122.3*124.4,0)</f>
        <v>93239</v>
      </c>
      <c r="K276" s="10">
        <f>ROUND(I276/128.4*131.8,-2)</f>
        <v>1174400</v>
      </c>
      <c r="L276" s="10">
        <f>ROUND(J276/124.4*128.3,-2)</f>
        <v>96200</v>
      </c>
      <c r="M276" s="5" t="s">
        <v>7</v>
      </c>
      <c r="N276" s="88" t="s">
        <v>426</v>
      </c>
      <c r="O276" s="5"/>
      <c r="P276" s="5"/>
      <c r="Q276" s="5"/>
    </row>
    <row r="277" spans="1:17" s="104" customFormat="1" x14ac:dyDescent="0.2">
      <c r="A277" s="5" t="s">
        <v>562</v>
      </c>
      <c r="B277" s="11" t="s">
        <v>961</v>
      </c>
      <c r="C277" s="8" t="s">
        <v>361</v>
      </c>
      <c r="D277" s="8" t="s">
        <v>362</v>
      </c>
      <c r="E277" s="8" t="s">
        <v>6</v>
      </c>
      <c r="F277" s="80">
        <v>42261</v>
      </c>
      <c r="G277" s="10">
        <v>4745455</v>
      </c>
      <c r="H277" s="10">
        <v>771654</v>
      </c>
      <c r="I277" s="10">
        <f>ROUND(G277/124*128.4,0)</f>
        <v>4913842</v>
      </c>
      <c r="J277" s="10">
        <f>ROUND(H277/122.3*124.4,0)</f>
        <v>784904</v>
      </c>
      <c r="K277" s="10">
        <f>ROUND(I277/128.4*131.8,-2)</f>
        <v>5044000</v>
      </c>
      <c r="L277" s="10">
        <f>ROUND(J277/124.4*128.3,-2)</f>
        <v>809500</v>
      </c>
      <c r="M277" s="5" t="s">
        <v>7</v>
      </c>
      <c r="N277" s="88" t="s">
        <v>427</v>
      </c>
      <c r="O277" s="5"/>
      <c r="P277" s="5"/>
      <c r="Q277" s="5"/>
    </row>
    <row r="278" spans="1:17" s="104" customFormat="1" x14ac:dyDescent="0.2">
      <c r="B278" s="96"/>
      <c r="C278" s="90" t="s">
        <v>1175</v>
      </c>
      <c r="D278" s="90" t="s">
        <v>1176</v>
      </c>
      <c r="E278" s="90" t="s">
        <v>6</v>
      </c>
      <c r="F278" s="90"/>
      <c r="G278" s="10"/>
      <c r="H278" s="10"/>
      <c r="I278" s="10"/>
      <c r="J278" s="10"/>
      <c r="K278" s="10"/>
      <c r="L278" s="10">
        <v>25000</v>
      </c>
      <c r="M278" s="104" t="s">
        <v>7</v>
      </c>
      <c r="N278" s="104" t="s">
        <v>1174</v>
      </c>
      <c r="P278" s="104" t="s">
        <v>1177</v>
      </c>
    </row>
    <row r="279" spans="1:17" s="104" customFormat="1" x14ac:dyDescent="0.2">
      <c r="A279" s="5" t="s">
        <v>563</v>
      </c>
      <c r="B279" s="11" t="s">
        <v>961</v>
      </c>
      <c r="C279" s="8" t="s">
        <v>363</v>
      </c>
      <c r="D279" s="8" t="s">
        <v>364</v>
      </c>
      <c r="E279" s="8" t="s">
        <v>6</v>
      </c>
      <c r="F279" s="80">
        <v>42277</v>
      </c>
      <c r="G279" s="10">
        <v>4547728</v>
      </c>
      <c r="H279" s="10">
        <v>807979</v>
      </c>
      <c r="I279" s="10">
        <f>ROUND(G279/124*128.4,0)</f>
        <v>4709099</v>
      </c>
      <c r="J279" s="10">
        <f>ROUND(H279/122.3*124.4,0)</f>
        <v>821853</v>
      </c>
      <c r="K279" s="10">
        <f>ROUND(I279/128.4*131.8,-2)</f>
        <v>4833800</v>
      </c>
      <c r="L279" s="10">
        <f>ROUND(J279/124.4*128.3,-2)</f>
        <v>847600</v>
      </c>
      <c r="M279" s="5" t="s">
        <v>7</v>
      </c>
      <c r="N279" s="88" t="s">
        <v>427</v>
      </c>
      <c r="O279" s="5"/>
      <c r="P279" s="5"/>
      <c r="Q279" s="5"/>
    </row>
    <row r="280" spans="1:17" s="104" customFormat="1" x14ac:dyDescent="0.2">
      <c r="A280" s="5" t="s">
        <v>564</v>
      </c>
      <c r="B280" s="11" t="s">
        <v>961</v>
      </c>
      <c r="C280" s="8" t="s">
        <v>365</v>
      </c>
      <c r="D280" s="8" t="s">
        <v>366</v>
      </c>
      <c r="E280" s="8" t="s">
        <v>12</v>
      </c>
      <c r="F280" s="80">
        <v>42178</v>
      </c>
      <c r="G280" s="10">
        <v>7199887</v>
      </c>
      <c r="H280" s="10">
        <v>1596844</v>
      </c>
      <c r="I280" s="10">
        <f>ROUND(G280/124*128.4,0)</f>
        <v>7455367</v>
      </c>
      <c r="J280" s="10">
        <f>ROUND(H280/122.3*124.4,0)</f>
        <v>1624263</v>
      </c>
      <c r="K280" s="10">
        <f>ROUND(I280/128.4*131.8,-2)</f>
        <v>7652800</v>
      </c>
      <c r="L280" s="10">
        <f>ROUND(J280/124.4*128.3,-2)</f>
        <v>1675200</v>
      </c>
      <c r="M280" s="5" t="s">
        <v>7</v>
      </c>
      <c r="N280" s="88" t="s">
        <v>427</v>
      </c>
      <c r="O280" s="5"/>
      <c r="P280" s="5"/>
      <c r="Q280" s="5"/>
    </row>
    <row r="281" spans="1:17" s="104" customFormat="1" x14ac:dyDescent="0.2">
      <c r="A281" s="5" t="s">
        <v>565</v>
      </c>
      <c r="B281" s="11" t="s">
        <v>962</v>
      </c>
      <c r="C281" s="8" t="s">
        <v>367</v>
      </c>
      <c r="D281" s="8" t="s">
        <v>368</v>
      </c>
      <c r="E281" s="8" t="s">
        <v>12</v>
      </c>
      <c r="F281" s="80">
        <v>42178</v>
      </c>
      <c r="G281" s="10">
        <v>5234381</v>
      </c>
      <c r="H281" s="10">
        <v>267357</v>
      </c>
      <c r="I281" s="10">
        <f>ROUND(G281/124*128.4,0)</f>
        <v>5420117</v>
      </c>
      <c r="J281" s="10">
        <f>ROUND(H281/122.3*124.4,0)</f>
        <v>271948</v>
      </c>
      <c r="K281" s="10">
        <f>ROUND(I281/128.4*131.8,-2)</f>
        <v>5563600</v>
      </c>
      <c r="L281" s="10">
        <f>ROUND(J281/124.4*128.3,-2)</f>
        <v>280500</v>
      </c>
      <c r="M281" s="5" t="s">
        <v>7</v>
      </c>
      <c r="N281" s="88" t="s">
        <v>426</v>
      </c>
      <c r="O281" s="5"/>
      <c r="P281" s="5"/>
      <c r="Q281" s="5"/>
    </row>
    <row r="282" spans="1:17" s="3" customFormat="1" x14ac:dyDescent="0.2">
      <c r="A282" s="5" t="s">
        <v>566</v>
      </c>
      <c r="B282" s="11" t="s">
        <v>962</v>
      </c>
      <c r="C282" s="8" t="s">
        <v>369</v>
      </c>
      <c r="D282" s="8" t="s">
        <v>370</v>
      </c>
      <c r="E282" s="8" t="s">
        <v>6</v>
      </c>
      <c r="F282" s="80">
        <v>42005</v>
      </c>
      <c r="G282" s="10">
        <v>850751</v>
      </c>
      <c r="H282" s="10">
        <v>68954</v>
      </c>
      <c r="I282" s="10">
        <f>ROUND(G282/124*128.4,0)</f>
        <v>880939</v>
      </c>
      <c r="J282" s="10">
        <f>ROUND(H282/122.3*124.4,0)</f>
        <v>70138</v>
      </c>
      <c r="K282" s="10">
        <f>ROUND(I282/128.4*131.8,-2)</f>
        <v>904300</v>
      </c>
      <c r="L282" s="10">
        <f>ROUND(J282/124.4*128.3,-2)</f>
        <v>72300</v>
      </c>
      <c r="M282" s="5" t="s">
        <v>7</v>
      </c>
      <c r="N282" s="88" t="s">
        <v>427</v>
      </c>
      <c r="O282" s="5"/>
      <c r="P282" s="5"/>
      <c r="Q282" s="5"/>
    </row>
    <row r="283" spans="1:17" s="104" customFormat="1" x14ac:dyDescent="0.2">
      <c r="A283" s="5" t="s">
        <v>656</v>
      </c>
      <c r="B283" s="11" t="s">
        <v>974</v>
      </c>
      <c r="C283" s="8" t="s">
        <v>371</v>
      </c>
      <c r="D283" s="8" t="s">
        <v>372</v>
      </c>
      <c r="E283" s="8" t="s">
        <v>6</v>
      </c>
      <c r="F283" s="80">
        <v>42005</v>
      </c>
      <c r="G283" s="10">
        <v>628901</v>
      </c>
      <c r="H283" s="10">
        <v>0</v>
      </c>
      <c r="I283" s="10">
        <f>ROUND(G283/124*128.4,0)</f>
        <v>651217</v>
      </c>
      <c r="J283" s="10">
        <f>ROUND(H283/122.3*124.4,0)</f>
        <v>0</v>
      </c>
      <c r="K283" s="10">
        <f>ROUND(I283/128.4*131.8,-2)</f>
        <v>668500</v>
      </c>
      <c r="L283" s="10">
        <f>ROUND(J283/124.4*128.3,-2)</f>
        <v>0</v>
      </c>
      <c r="M283" s="5" t="s">
        <v>7</v>
      </c>
      <c r="N283" s="88" t="s">
        <v>425</v>
      </c>
      <c r="O283" s="5"/>
      <c r="P283" s="5"/>
      <c r="Q283" s="5"/>
    </row>
    <row r="284" spans="1:17" s="104" customFormat="1" x14ac:dyDescent="0.2">
      <c r="A284" s="5" t="s">
        <v>1017</v>
      </c>
      <c r="B284" s="11" t="s">
        <v>974</v>
      </c>
      <c r="C284" s="8" t="s">
        <v>682</v>
      </c>
      <c r="D284" s="8" t="s">
        <v>372</v>
      </c>
      <c r="E284" s="8" t="s">
        <v>6</v>
      </c>
      <c r="F284" s="8"/>
      <c r="G284" s="10">
        <v>619440</v>
      </c>
      <c r="H284" s="10">
        <v>0</v>
      </c>
      <c r="I284" s="10">
        <f>ROUND(G284/124*128.4,0)</f>
        <v>641420</v>
      </c>
      <c r="J284" s="10">
        <f>ROUND(H284/122.3*124.4,0)</f>
        <v>0</v>
      </c>
      <c r="K284" s="10">
        <f>ROUND(I284/128.4*131.8,-2)</f>
        <v>658400</v>
      </c>
      <c r="L284" s="10">
        <f>ROUND(J284/124.4*128.3,-2)</f>
        <v>0</v>
      </c>
      <c r="M284" s="5" t="s">
        <v>683</v>
      </c>
      <c r="N284" s="88" t="s">
        <v>425</v>
      </c>
      <c r="O284" s="5"/>
      <c r="P284" s="5"/>
      <c r="Q284" s="5"/>
    </row>
    <row r="285" spans="1:17" s="104" customFormat="1" x14ac:dyDescent="0.2">
      <c r="A285" s="5" t="s">
        <v>657</v>
      </c>
      <c r="B285" s="11" t="s">
        <v>962</v>
      </c>
      <c r="C285" s="8" t="s">
        <v>373</v>
      </c>
      <c r="D285" s="8" t="s">
        <v>374</v>
      </c>
      <c r="E285" s="8" t="s">
        <v>6</v>
      </c>
      <c r="F285" s="80">
        <v>42005</v>
      </c>
      <c r="G285" s="10">
        <v>31984362</v>
      </c>
      <c r="H285" s="10">
        <v>3071310</v>
      </c>
      <c r="I285" s="10">
        <f>ROUND(G285/124*128.4,0)</f>
        <v>33119291</v>
      </c>
      <c r="J285" s="10">
        <f>ROUND(H285/122.3*124.4,0)</f>
        <v>3124047</v>
      </c>
      <c r="K285" s="10">
        <f>ROUND(I285/128.4*131.8,-2)</f>
        <v>33996300</v>
      </c>
      <c r="L285" s="10">
        <f>ROUND(J285/124.4*128.3,-2)</f>
        <v>3222000</v>
      </c>
      <c r="M285" s="5" t="s">
        <v>7</v>
      </c>
      <c r="N285" s="88" t="s">
        <v>426</v>
      </c>
      <c r="O285" s="5"/>
      <c r="P285" s="5"/>
      <c r="Q285" s="5"/>
    </row>
    <row r="286" spans="1:17" s="104" customFormat="1" x14ac:dyDescent="0.2">
      <c r="A286" s="87" t="s">
        <v>955</v>
      </c>
      <c r="B286" s="11" t="s">
        <v>971</v>
      </c>
      <c r="C286" s="73" t="s">
        <v>956</v>
      </c>
      <c r="D286" s="73" t="s">
        <v>421</v>
      </c>
      <c r="E286" s="73" t="s">
        <v>6</v>
      </c>
      <c r="F286" s="73"/>
      <c r="G286" s="10">
        <v>0</v>
      </c>
      <c r="H286" s="10">
        <v>44559</v>
      </c>
      <c r="I286" s="10">
        <f>ROUND(G286/124*128.4,0)</f>
        <v>0</v>
      </c>
      <c r="J286" s="10">
        <f>ROUND(H286/122.3*124.4,0)</f>
        <v>45324</v>
      </c>
      <c r="K286" s="10">
        <f>ROUND(I286/128.4*131.8,-2)</f>
        <v>0</v>
      </c>
      <c r="L286" s="10">
        <f>ROUND(J286/124.4*128.3,-2)</f>
        <v>46700</v>
      </c>
      <c r="M286" s="5"/>
      <c r="N286" s="88" t="s">
        <v>433</v>
      </c>
      <c r="O286" s="5"/>
      <c r="P286" s="5"/>
      <c r="Q286" s="5"/>
    </row>
    <row r="287" spans="1:17" s="104" customFormat="1" x14ac:dyDescent="0.2">
      <c r="A287" s="5" t="s">
        <v>567</v>
      </c>
      <c r="B287" s="11" t="s">
        <v>961</v>
      </c>
      <c r="C287" s="8" t="s">
        <v>375</v>
      </c>
      <c r="D287" s="8" t="s">
        <v>376</v>
      </c>
      <c r="E287" s="8" t="s">
        <v>6</v>
      </c>
      <c r="F287" s="80">
        <v>42331</v>
      </c>
      <c r="G287" s="10">
        <v>13485107</v>
      </c>
      <c r="H287" s="10">
        <v>1484096</v>
      </c>
      <c r="I287" s="10">
        <f>ROUND(G287/124*128.4,0)</f>
        <v>13963611</v>
      </c>
      <c r="J287" s="10">
        <f>ROUND(H287/122.3*124.4,0)</f>
        <v>1509579</v>
      </c>
      <c r="K287" s="10">
        <f>ROUND(I287/128.4*131.8,-2)</f>
        <v>14333400</v>
      </c>
      <c r="L287" s="10">
        <f>ROUND(J287/124.4*128.3,-2)</f>
        <v>1556900</v>
      </c>
      <c r="M287" s="5" t="s">
        <v>7</v>
      </c>
      <c r="N287" s="88" t="s">
        <v>427</v>
      </c>
      <c r="O287" s="5"/>
      <c r="P287" s="5"/>
      <c r="Q287" s="5"/>
    </row>
    <row r="288" spans="1:17" s="104" customFormat="1" x14ac:dyDescent="0.2">
      <c r="A288" s="87" t="s">
        <v>568</v>
      </c>
      <c r="B288" s="11" t="s">
        <v>1003</v>
      </c>
      <c r="C288" s="8" t="s">
        <v>417</v>
      </c>
      <c r="D288" s="8" t="s">
        <v>418</v>
      </c>
      <c r="E288" s="8" t="s">
        <v>6</v>
      </c>
      <c r="F288" s="8"/>
      <c r="G288" s="10">
        <v>0</v>
      </c>
      <c r="H288" s="10">
        <v>1332511</v>
      </c>
      <c r="I288" s="10">
        <f>ROUND(G288/124*128.4,0)</f>
        <v>0</v>
      </c>
      <c r="J288" s="10">
        <f>ROUND(H288/122.3*124.4,0)</f>
        <v>1355391</v>
      </c>
      <c r="K288" s="10">
        <f>ROUND(I288/128.4*131.8,-2)</f>
        <v>0</v>
      </c>
      <c r="L288" s="10">
        <f>ROUND(J288/124.4*128.3,-2)</f>
        <v>1397900</v>
      </c>
      <c r="M288" s="5" t="s">
        <v>135</v>
      </c>
      <c r="N288" s="88" t="s">
        <v>427</v>
      </c>
      <c r="O288" s="5"/>
      <c r="P288" s="5"/>
      <c r="Q288" s="5"/>
    </row>
    <row r="289" spans="1:17" s="104" customFormat="1" x14ac:dyDescent="0.2">
      <c r="B289" s="89" t="s">
        <v>1167</v>
      </c>
      <c r="C289" s="90" t="s">
        <v>1170</v>
      </c>
      <c r="D289" s="90" t="s">
        <v>1166</v>
      </c>
      <c r="E289" s="90" t="s">
        <v>6</v>
      </c>
      <c r="F289" s="90"/>
      <c r="G289" s="10"/>
      <c r="H289" s="10"/>
      <c r="I289" s="10"/>
      <c r="J289" s="10"/>
      <c r="K289" s="10">
        <v>15000</v>
      </c>
      <c r="L289" s="10"/>
      <c r="M289" s="104" t="s">
        <v>7</v>
      </c>
      <c r="N289" s="107" t="s">
        <v>426</v>
      </c>
      <c r="P289" s="104" t="s">
        <v>1168</v>
      </c>
    </row>
    <row r="290" spans="1:17" s="104" customFormat="1" x14ac:dyDescent="0.2">
      <c r="A290" s="5" t="s">
        <v>658</v>
      </c>
      <c r="B290" s="11" t="s">
        <v>997</v>
      </c>
      <c r="C290" s="8" t="s">
        <v>377</v>
      </c>
      <c r="D290" s="8" t="s">
        <v>378</v>
      </c>
      <c r="E290" s="8" t="s">
        <v>6</v>
      </c>
      <c r="F290" s="80">
        <v>42254</v>
      </c>
      <c r="G290" s="10">
        <v>3666941</v>
      </c>
      <c r="H290" s="10">
        <v>0</v>
      </c>
      <c r="I290" s="10">
        <f>ROUND(G290/124*128.4,0)</f>
        <v>3797058</v>
      </c>
      <c r="J290" s="10">
        <f>ROUND(H290/122.3*124.4,0)</f>
        <v>0</v>
      </c>
      <c r="K290" s="10">
        <f>ROUND(I290/128.4*131.8,-2)</f>
        <v>3897600</v>
      </c>
      <c r="L290" s="10">
        <f>ROUND(J290/124.4*128.3,-2)</f>
        <v>0</v>
      </c>
      <c r="M290" s="5" t="s">
        <v>7</v>
      </c>
      <c r="N290" s="88" t="s">
        <v>426</v>
      </c>
      <c r="O290" s="5"/>
      <c r="P290" s="5"/>
      <c r="Q290" s="5"/>
    </row>
    <row r="291" spans="1:17" s="104" customFormat="1" x14ac:dyDescent="0.2">
      <c r="A291" s="3"/>
      <c r="B291" s="89" t="s">
        <v>965</v>
      </c>
      <c r="C291" s="90" t="s">
        <v>1030</v>
      </c>
      <c r="D291" s="90" t="s">
        <v>1031</v>
      </c>
      <c r="E291" s="90" t="s">
        <v>6</v>
      </c>
      <c r="F291" s="90"/>
      <c r="G291" s="10">
        <v>463118</v>
      </c>
      <c r="H291" s="10">
        <v>0</v>
      </c>
      <c r="I291" s="10">
        <f>ROUND(G291/124*128.4,0)</f>
        <v>479551</v>
      </c>
      <c r="J291" s="10">
        <f>ROUND(H291/122.3*124.4,0)</f>
        <v>0</v>
      </c>
      <c r="K291" s="10">
        <f>ROUND(I291/128.4*131.8,-2)</f>
        <v>492200</v>
      </c>
      <c r="L291" s="10">
        <f>ROUND(J291/124.4*128.3,-2)</f>
        <v>0</v>
      </c>
      <c r="M291" s="102"/>
      <c r="N291" s="88" t="s">
        <v>426</v>
      </c>
      <c r="O291" s="102"/>
      <c r="P291" s="3"/>
      <c r="Q291" s="3"/>
    </row>
    <row r="292" spans="1:17" s="104" customFormat="1" x14ac:dyDescent="0.2">
      <c r="B292" s="89" t="s">
        <v>1149</v>
      </c>
      <c r="C292" s="90" t="s">
        <v>1150</v>
      </c>
      <c r="D292" s="90" t="s">
        <v>1151</v>
      </c>
      <c r="E292" s="90" t="s">
        <v>6</v>
      </c>
      <c r="F292" s="90"/>
      <c r="G292" s="10"/>
      <c r="H292" s="10"/>
      <c r="I292" s="10"/>
      <c r="J292" s="10"/>
      <c r="K292" s="10">
        <v>1515000</v>
      </c>
      <c r="L292" s="10">
        <v>338000</v>
      </c>
      <c r="M292" s="104" t="s">
        <v>7</v>
      </c>
      <c r="P292" s="104" t="s">
        <v>1165</v>
      </c>
    </row>
    <row r="293" spans="1:17" s="104" customFormat="1" x14ac:dyDescent="0.2">
      <c r="A293" s="5" t="s">
        <v>659</v>
      </c>
      <c r="B293" s="11" t="s">
        <v>981</v>
      </c>
      <c r="C293" s="8" t="s">
        <v>379</v>
      </c>
      <c r="D293" s="8" t="s">
        <v>380</v>
      </c>
      <c r="E293" s="8" t="s">
        <v>6</v>
      </c>
      <c r="F293" s="80">
        <v>42333</v>
      </c>
      <c r="G293" s="10">
        <v>12789000</v>
      </c>
      <c r="H293" s="10">
        <v>0</v>
      </c>
      <c r="I293" s="10">
        <f>ROUND(G293/124*128.4,0)</f>
        <v>13242803</v>
      </c>
      <c r="J293" s="10">
        <f>ROUND(H293/122.3*124.4,0)</f>
        <v>0</v>
      </c>
      <c r="K293" s="10">
        <f>ROUND(I293/128.4*131.8,-2)</f>
        <v>13593500</v>
      </c>
      <c r="L293" s="10">
        <f>ROUND(J293/124.4*128.3,-2)</f>
        <v>0</v>
      </c>
      <c r="M293" s="5" t="s">
        <v>7</v>
      </c>
      <c r="N293" s="88" t="s">
        <v>426</v>
      </c>
      <c r="O293" s="5"/>
      <c r="P293" s="5"/>
      <c r="Q293" s="5"/>
    </row>
    <row r="294" spans="1:17" s="104" customFormat="1" x14ac:dyDescent="0.2">
      <c r="A294" s="87" t="s">
        <v>569</v>
      </c>
      <c r="B294" s="11" t="s">
        <v>1003</v>
      </c>
      <c r="C294" s="8" t="s">
        <v>419</v>
      </c>
      <c r="D294" s="8" t="s">
        <v>380</v>
      </c>
      <c r="E294" s="8" t="s">
        <v>6</v>
      </c>
      <c r="F294" s="8"/>
      <c r="G294" s="10">
        <v>0</v>
      </c>
      <c r="H294" s="10">
        <v>138449</v>
      </c>
      <c r="I294" s="10">
        <f>ROUND(G294/124*128.4,0)</f>
        <v>0</v>
      </c>
      <c r="J294" s="10">
        <f>ROUND(H294/122.3*124.4,0)</f>
        <v>140826</v>
      </c>
      <c r="K294" s="10">
        <f>ROUND(I294/128.4*131.8,-2)</f>
        <v>0</v>
      </c>
      <c r="L294" s="10">
        <f>ROUND(J294/124.4*128.3,-2)</f>
        <v>145200</v>
      </c>
      <c r="M294" s="5" t="s">
        <v>135</v>
      </c>
      <c r="N294" s="88" t="s">
        <v>427</v>
      </c>
      <c r="O294" s="5"/>
      <c r="P294" s="5"/>
      <c r="Q294" s="5"/>
    </row>
    <row r="295" spans="1:17" s="104" customFormat="1" x14ac:dyDescent="0.2">
      <c r="A295" s="3"/>
      <c r="B295" s="106" t="s">
        <v>1127</v>
      </c>
      <c r="C295" s="106" t="s">
        <v>1128</v>
      </c>
      <c r="D295" s="106" t="s">
        <v>1129</v>
      </c>
      <c r="E295" s="106" t="s">
        <v>6</v>
      </c>
      <c r="F295" s="90"/>
      <c r="G295" s="10"/>
      <c r="H295" s="10"/>
      <c r="I295" s="10"/>
      <c r="J295" s="10"/>
      <c r="K295" s="10">
        <v>5000000</v>
      </c>
      <c r="L295" s="10"/>
      <c r="M295" s="3"/>
      <c r="N295" s="3"/>
      <c r="O295" s="3"/>
      <c r="P295" s="3"/>
      <c r="Q295" s="3"/>
    </row>
    <row r="296" spans="1:17" s="104" customFormat="1" x14ac:dyDescent="0.2">
      <c r="A296" s="5" t="s">
        <v>660</v>
      </c>
      <c r="B296" s="11" t="s">
        <v>973</v>
      </c>
      <c r="C296" s="8" t="s">
        <v>381</v>
      </c>
      <c r="D296" s="8" t="s">
        <v>382</v>
      </c>
      <c r="E296" s="8" t="s">
        <v>6</v>
      </c>
      <c r="F296" s="80">
        <v>42347</v>
      </c>
      <c r="G296" s="10">
        <v>15674381</v>
      </c>
      <c r="H296" s="10">
        <v>0</v>
      </c>
      <c r="I296" s="10">
        <f>ROUND(G296/124*128.4,0)</f>
        <v>16230569</v>
      </c>
      <c r="J296" s="10">
        <f>ROUND(H296/122.3*124.4,0)</f>
        <v>0</v>
      </c>
      <c r="K296" s="10">
        <f>ROUND(I296/128.4*131.8,-2)</f>
        <v>16660400</v>
      </c>
      <c r="L296" s="10">
        <f>ROUND(J296/124.4*128.3,-2)</f>
        <v>0</v>
      </c>
      <c r="M296" s="5" t="s">
        <v>7</v>
      </c>
      <c r="N296" s="88" t="s">
        <v>426</v>
      </c>
      <c r="O296" s="5"/>
      <c r="P296" s="5"/>
      <c r="Q296" s="5"/>
    </row>
    <row r="297" spans="1:17" s="104" customFormat="1" x14ac:dyDescent="0.2">
      <c r="A297" s="5" t="s">
        <v>570</v>
      </c>
      <c r="B297" s="11" t="s">
        <v>1004</v>
      </c>
      <c r="C297" s="8" t="s">
        <v>383</v>
      </c>
      <c r="D297" s="8" t="s">
        <v>384</v>
      </c>
      <c r="E297" s="8" t="s">
        <v>6</v>
      </c>
      <c r="F297" s="80">
        <v>42324</v>
      </c>
      <c r="G297" s="10">
        <v>26100000</v>
      </c>
      <c r="H297" s="10">
        <v>3758760</v>
      </c>
      <c r="I297" s="10">
        <f>ROUND(G297/124*128.4,0)</f>
        <v>27026129</v>
      </c>
      <c r="J297" s="10">
        <f>ROUND(H297/122.3*124.4,0)</f>
        <v>3823301</v>
      </c>
      <c r="K297" s="10">
        <f>ROUND(I297/128.4*131.8,-2)</f>
        <v>27741800</v>
      </c>
      <c r="L297" s="10">
        <f>ROUND(J297/124.4*128.3,-2)</f>
        <v>3943200</v>
      </c>
      <c r="M297" s="5" t="s">
        <v>7</v>
      </c>
      <c r="N297" s="88" t="s">
        <v>426</v>
      </c>
      <c r="O297" s="5"/>
      <c r="P297" s="5"/>
      <c r="Q297" s="5"/>
    </row>
    <row r="298" spans="1:17" s="104" customFormat="1" x14ac:dyDescent="0.2">
      <c r="A298" s="5" t="s">
        <v>571</v>
      </c>
      <c r="B298" s="11" t="s">
        <v>961</v>
      </c>
      <c r="C298" s="8" t="s">
        <v>385</v>
      </c>
      <c r="D298" s="8" t="s">
        <v>386</v>
      </c>
      <c r="E298" s="8" t="s">
        <v>6</v>
      </c>
      <c r="F298" s="80">
        <v>42291</v>
      </c>
      <c r="G298" s="10">
        <v>4760101</v>
      </c>
      <c r="H298" s="10">
        <v>840299</v>
      </c>
      <c r="I298" s="10">
        <f>ROUND(G298/124*128.4,0)</f>
        <v>4929008</v>
      </c>
      <c r="J298" s="10">
        <f>ROUND(H298/122.3*124.4,0)</f>
        <v>854728</v>
      </c>
      <c r="K298" s="10">
        <f>ROUND(I298/128.4*131.8,-2)</f>
        <v>5059500</v>
      </c>
      <c r="L298" s="10">
        <f>ROUND(J298/124.4*128.3,-2)</f>
        <v>881500</v>
      </c>
      <c r="M298" s="5" t="s">
        <v>7</v>
      </c>
      <c r="N298" s="88" t="s">
        <v>427</v>
      </c>
      <c r="O298" s="5"/>
      <c r="P298" s="5"/>
      <c r="Q298" s="5"/>
    </row>
    <row r="299" spans="1:17" x14ac:dyDescent="0.2">
      <c r="A299" s="5" t="s">
        <v>661</v>
      </c>
      <c r="B299" s="11" t="s">
        <v>1007</v>
      </c>
      <c r="C299" s="8" t="s">
        <v>387</v>
      </c>
      <c r="D299" s="8" t="s">
        <v>315</v>
      </c>
      <c r="E299" s="8" t="s">
        <v>119</v>
      </c>
      <c r="F299" s="80">
        <v>42262</v>
      </c>
      <c r="G299" s="10">
        <v>5046000</v>
      </c>
      <c r="H299" s="10">
        <v>0</v>
      </c>
      <c r="I299" s="10">
        <f>ROUND(G299/124*128.4,0)</f>
        <v>5225052</v>
      </c>
      <c r="J299" s="10">
        <f>ROUND(H299/122.3*124.4,0)</f>
        <v>0</v>
      </c>
      <c r="K299" s="10">
        <f>ROUND(I299/128.4*131.8,-2)</f>
        <v>5363400</v>
      </c>
      <c r="L299" s="10">
        <f>ROUND(J299/124.4*128.3,-2)</f>
        <v>0</v>
      </c>
      <c r="M299" s="5" t="s">
        <v>7</v>
      </c>
      <c r="N299" s="88" t="s">
        <v>426</v>
      </c>
      <c r="O299" s="5"/>
      <c r="P299" s="5"/>
      <c r="Q299" s="5"/>
    </row>
    <row r="300" spans="1:17" s="104" customFormat="1" x14ac:dyDescent="0.2">
      <c r="A300" s="5" t="s">
        <v>662</v>
      </c>
      <c r="B300" s="11" t="s">
        <v>965</v>
      </c>
      <c r="C300" s="8" t="s">
        <v>388</v>
      </c>
      <c r="D300" s="8" t="s">
        <v>389</v>
      </c>
      <c r="E300" s="8" t="s">
        <v>6</v>
      </c>
      <c r="F300" s="80">
        <v>42005</v>
      </c>
      <c r="G300" s="10">
        <v>364534</v>
      </c>
      <c r="H300" s="10">
        <v>0</v>
      </c>
      <c r="I300" s="10">
        <f>ROUND(G300/124*128.4,0)</f>
        <v>377469</v>
      </c>
      <c r="J300" s="10">
        <f>ROUND(H300/122.3*124.4,0)</f>
        <v>0</v>
      </c>
      <c r="K300" s="10">
        <f>ROUND(I300/128.4*131.8,-2)</f>
        <v>387500</v>
      </c>
      <c r="L300" s="10">
        <f>ROUND(J300/124.4*128.3,-2)</f>
        <v>0</v>
      </c>
      <c r="M300" s="5" t="s">
        <v>7</v>
      </c>
      <c r="N300" s="88" t="s">
        <v>425</v>
      </c>
      <c r="O300" s="5"/>
      <c r="P300" s="5"/>
      <c r="Q300" s="5"/>
    </row>
    <row r="301" spans="1:17" s="104" customFormat="1" x14ac:dyDescent="0.2">
      <c r="A301" s="5" t="s">
        <v>663</v>
      </c>
      <c r="B301" s="11" t="s">
        <v>965</v>
      </c>
      <c r="C301" s="8" t="s">
        <v>390</v>
      </c>
      <c r="D301" s="8" t="s">
        <v>389</v>
      </c>
      <c r="E301" s="8" t="s">
        <v>6</v>
      </c>
      <c r="F301" s="80">
        <v>42005</v>
      </c>
      <c r="G301" s="10">
        <v>746530</v>
      </c>
      <c r="H301" s="10">
        <v>0</v>
      </c>
      <c r="I301" s="10">
        <f>ROUND(G301/124*128.4,0)</f>
        <v>773020</v>
      </c>
      <c r="J301" s="10">
        <f>ROUND(H301/122.3*124.4,0)</f>
        <v>0</v>
      </c>
      <c r="K301" s="10">
        <f>ROUND(I301/128.4*131.8,-2)</f>
        <v>793500</v>
      </c>
      <c r="L301" s="10">
        <f>ROUND(J301/124.4*128.3,-2)</f>
        <v>0</v>
      </c>
      <c r="M301" s="5" t="s">
        <v>7</v>
      </c>
      <c r="N301" s="88" t="s">
        <v>425</v>
      </c>
      <c r="O301" s="5"/>
      <c r="P301" s="5"/>
      <c r="Q301" s="5"/>
    </row>
    <row r="302" spans="1:17" ht="15" x14ac:dyDescent="0.25">
      <c r="B302"/>
      <c r="C302"/>
      <c r="D302"/>
      <c r="E302"/>
    </row>
    <row r="303" spans="1:17" x14ac:dyDescent="0.2">
      <c r="C303" s="4"/>
      <c r="E303" s="6" t="s">
        <v>391</v>
      </c>
      <c r="F303" s="6"/>
      <c r="G303" s="77">
        <v>1517398122</v>
      </c>
      <c r="H303" s="77">
        <v>192642039</v>
      </c>
      <c r="I303" s="77">
        <f>SUM(I3:I273)</f>
        <v>1314733522</v>
      </c>
      <c r="J303" s="77">
        <f>SUM(J3:J273)</f>
        <v>156471254</v>
      </c>
      <c r="K303" s="77">
        <f>SUM(K3:K301)</f>
        <v>1650071058</v>
      </c>
      <c r="L303" s="77">
        <f>SUM(L3:L301)</f>
        <v>180121576</v>
      </c>
    </row>
    <row r="304" spans="1:17" x14ac:dyDescent="0.2">
      <c r="B304" s="75" t="s">
        <v>1026</v>
      </c>
      <c r="C304" s="4"/>
      <c r="E304" s="6"/>
      <c r="F304" s="6"/>
      <c r="G304" s="77"/>
      <c r="H304" s="77"/>
      <c r="I304" s="77"/>
      <c r="J304" s="77"/>
      <c r="K304" s="77"/>
      <c r="L304" s="77"/>
    </row>
    <row r="305" spans="2:12" ht="13.5" thickBot="1" x14ac:dyDescent="0.25">
      <c r="B305" s="75" t="s">
        <v>1023</v>
      </c>
      <c r="L305" s="110">
        <f>K303+L303</f>
        <v>1830192634</v>
      </c>
    </row>
    <row r="306" spans="2:12" ht="13.5" thickTop="1" x14ac:dyDescent="0.2"/>
    <row r="325" spans="6:6" x14ac:dyDescent="0.2">
      <c r="F325" s="2">
        <v>0</v>
      </c>
    </row>
  </sheetData>
  <autoFilter ref="A1:N301" xr:uid="{00000000-0009-0000-0000-000001000000}"/>
  <sortState xmlns:xlrd2="http://schemas.microsoft.com/office/spreadsheetml/2017/richdata2" ref="A3:Q301">
    <sortCondition ref="C3:C301"/>
  </sortState>
  <phoneticPr fontId="11" type="noConversion"/>
  <pageMargins left="0.43307086614173229" right="0.43307086614173229" top="1.7716535433070868" bottom="0.98425196850393704" header="0.31496062992125984" footer="0.70866141732283472"/>
  <pageSetup paperSize="9" scale="73" fitToHeight="9" orientation="landscape" r:id="rId1"/>
  <headerFooter alignWithMargins="0">
    <oddFooter>&amp;L&amp;F &amp;A&amp;C&amp;P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workbookViewId="0">
      <selection activeCell="B22" sqref="B22"/>
    </sheetView>
  </sheetViews>
  <sheetFormatPr defaultRowHeight="15" x14ac:dyDescent="0.25"/>
  <cols>
    <col min="1" max="1" width="51.7109375" customWidth="1"/>
    <col min="2" max="2" width="21.7109375" customWidth="1"/>
  </cols>
  <sheetData>
    <row r="1" spans="1:2" s="12" customFormat="1" x14ac:dyDescent="0.25">
      <c r="A1" s="12" t="s">
        <v>695</v>
      </c>
      <c r="B1" s="12" t="s">
        <v>696</v>
      </c>
    </row>
    <row r="2" spans="1:2" x14ac:dyDescent="0.25">
      <c r="A2" s="13" t="s">
        <v>697</v>
      </c>
      <c r="B2" s="14">
        <v>65000</v>
      </c>
    </row>
    <row r="3" spans="1:2" x14ac:dyDescent="0.25">
      <c r="A3" s="13" t="s">
        <v>698</v>
      </c>
      <c r="B3" s="14">
        <v>24000</v>
      </c>
    </row>
    <row r="4" spans="1:2" x14ac:dyDescent="0.25">
      <c r="A4" s="13" t="s">
        <v>699</v>
      </c>
      <c r="B4" s="14">
        <v>13575</v>
      </c>
    </row>
    <row r="5" spans="1:2" x14ac:dyDescent="0.25">
      <c r="A5" s="13" t="s">
        <v>700</v>
      </c>
      <c r="B5" s="14">
        <v>27390</v>
      </c>
    </row>
    <row r="6" spans="1:2" x14ac:dyDescent="0.25">
      <c r="A6" s="13" t="s">
        <v>701</v>
      </c>
      <c r="B6" s="14">
        <v>63092</v>
      </c>
    </row>
    <row r="7" spans="1:2" x14ac:dyDescent="0.25">
      <c r="A7" s="13" t="s">
        <v>702</v>
      </c>
      <c r="B7" s="14">
        <v>5650</v>
      </c>
    </row>
    <row r="8" spans="1:2" x14ac:dyDescent="0.25">
      <c r="A8" s="13" t="s">
        <v>703</v>
      </c>
      <c r="B8" s="14">
        <v>25018</v>
      </c>
    </row>
    <row r="9" spans="1:2" x14ac:dyDescent="0.25">
      <c r="A9" s="13" t="s">
        <v>704</v>
      </c>
      <c r="B9" s="14">
        <v>63477</v>
      </c>
    </row>
    <row r="10" spans="1:2" x14ac:dyDescent="0.25">
      <c r="A10" s="13" t="s">
        <v>705</v>
      </c>
      <c r="B10" s="14">
        <v>5200</v>
      </c>
    </row>
    <row r="11" spans="1:2" x14ac:dyDescent="0.25">
      <c r="A11" s="13" t="s">
        <v>706</v>
      </c>
      <c r="B11" s="14">
        <v>30402</v>
      </c>
    </row>
    <row r="12" spans="1:2" x14ac:dyDescent="0.25">
      <c r="B12" s="62">
        <f>ROUND(SUM(B2:B11),-2)</f>
        <v>322800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17"/>
  <sheetViews>
    <sheetView topLeftCell="A211" workbookViewId="0">
      <selection activeCell="C239" sqref="C239"/>
    </sheetView>
  </sheetViews>
  <sheetFormatPr defaultRowHeight="15" x14ac:dyDescent="0.25"/>
  <cols>
    <col min="1" max="1" width="20.85546875" style="39" customWidth="1"/>
    <col min="2" max="2" width="27" style="41" customWidth="1"/>
    <col min="3" max="3" width="16.28515625" style="71" customWidth="1"/>
  </cols>
  <sheetData>
    <row r="1" spans="1:3" x14ac:dyDescent="0.25">
      <c r="A1" s="15" t="s">
        <v>707</v>
      </c>
      <c r="B1" s="16"/>
      <c r="C1" s="63"/>
    </row>
    <row r="2" spans="1:3" ht="33" x14ac:dyDescent="0.25">
      <c r="A2" s="17" t="s">
        <v>708</v>
      </c>
      <c r="B2" s="18" t="s">
        <v>709</v>
      </c>
      <c r="C2" s="64" t="s">
        <v>710</v>
      </c>
    </row>
    <row r="3" spans="1:3" x14ac:dyDescent="0.25">
      <c r="A3" s="19" t="s">
        <v>711</v>
      </c>
      <c r="B3" s="20"/>
      <c r="C3" s="65"/>
    </row>
    <row r="4" spans="1:3" x14ac:dyDescent="0.25">
      <c r="A4" s="21" t="s">
        <v>712</v>
      </c>
      <c r="B4" s="21" t="s">
        <v>713</v>
      </c>
      <c r="C4" s="66">
        <v>203250</v>
      </c>
    </row>
    <row r="5" spans="1:3" x14ac:dyDescent="0.25">
      <c r="A5" s="21" t="s">
        <v>714</v>
      </c>
      <c r="B5" s="21" t="s">
        <v>715</v>
      </c>
      <c r="C5" s="66">
        <v>203250</v>
      </c>
    </row>
    <row r="6" spans="1:3" x14ac:dyDescent="0.25">
      <c r="A6" s="21" t="s">
        <v>716</v>
      </c>
      <c r="B6" s="22" t="s">
        <v>717</v>
      </c>
      <c r="C6" s="66">
        <v>203250</v>
      </c>
    </row>
    <row r="7" spans="1:3" x14ac:dyDescent="0.25">
      <c r="A7" s="21" t="s">
        <v>718</v>
      </c>
      <c r="B7" s="22" t="s">
        <v>719</v>
      </c>
      <c r="C7" s="66">
        <v>203250</v>
      </c>
    </row>
    <row r="8" spans="1:3" x14ac:dyDescent="0.25">
      <c r="A8" s="21" t="s">
        <v>720</v>
      </c>
      <c r="B8" s="22" t="s">
        <v>721</v>
      </c>
      <c r="C8" s="67">
        <v>203250</v>
      </c>
    </row>
    <row r="9" spans="1:3" x14ac:dyDescent="0.25">
      <c r="A9" s="21" t="s">
        <v>722</v>
      </c>
      <c r="B9" s="22" t="s">
        <v>723</v>
      </c>
      <c r="C9" s="67">
        <v>203250</v>
      </c>
    </row>
    <row r="10" spans="1:3" x14ac:dyDescent="0.25">
      <c r="A10" s="23" t="s">
        <v>724</v>
      </c>
      <c r="B10" s="24" t="s">
        <v>725</v>
      </c>
      <c r="C10" s="67">
        <v>242000</v>
      </c>
    </row>
    <row r="11" spans="1:3" x14ac:dyDescent="0.25">
      <c r="A11" s="23" t="s">
        <v>726</v>
      </c>
      <c r="B11" s="24" t="s">
        <v>727</v>
      </c>
      <c r="C11" s="67">
        <v>242000</v>
      </c>
    </row>
    <row r="12" spans="1:3" x14ac:dyDescent="0.25">
      <c r="A12" s="25" t="s">
        <v>728</v>
      </c>
      <c r="B12" s="24" t="s">
        <v>729</v>
      </c>
      <c r="C12" s="67">
        <v>220000</v>
      </c>
    </row>
    <row r="13" spans="1:3" x14ac:dyDescent="0.25">
      <c r="A13" s="25"/>
      <c r="B13" s="24"/>
      <c r="C13" s="67"/>
    </row>
    <row r="14" spans="1:3" x14ac:dyDescent="0.25">
      <c r="A14" s="19" t="s">
        <v>730</v>
      </c>
      <c r="B14" s="26"/>
      <c r="C14" s="65"/>
    </row>
    <row r="15" spans="1:3" x14ac:dyDescent="0.25">
      <c r="A15" s="21" t="s">
        <v>731</v>
      </c>
      <c r="B15" s="21" t="s">
        <v>732</v>
      </c>
      <c r="C15" s="66">
        <v>203250</v>
      </c>
    </row>
    <row r="16" spans="1:3" x14ac:dyDescent="0.25">
      <c r="A16" s="21" t="s">
        <v>733</v>
      </c>
      <c r="B16" s="21" t="s">
        <v>732</v>
      </c>
      <c r="C16" s="66">
        <v>203250</v>
      </c>
    </row>
    <row r="17" spans="1:3" x14ac:dyDescent="0.25">
      <c r="A17" s="21" t="s">
        <v>734</v>
      </c>
      <c r="B17" s="21" t="s">
        <v>732</v>
      </c>
      <c r="C17" s="66">
        <v>203250</v>
      </c>
    </row>
    <row r="18" spans="1:3" x14ac:dyDescent="0.25">
      <c r="A18" s="21" t="s">
        <v>735</v>
      </c>
      <c r="B18" s="21" t="s">
        <v>736</v>
      </c>
      <c r="C18" s="66">
        <v>203250</v>
      </c>
    </row>
    <row r="19" spans="1:3" x14ac:dyDescent="0.25">
      <c r="A19" s="21" t="s">
        <v>737</v>
      </c>
      <c r="B19" s="21" t="s">
        <v>736</v>
      </c>
      <c r="C19" s="66">
        <v>203250</v>
      </c>
    </row>
    <row r="20" spans="1:3" x14ac:dyDescent="0.25">
      <c r="A20" s="21" t="s">
        <v>738</v>
      </c>
      <c r="B20" s="21" t="s">
        <v>739</v>
      </c>
      <c r="C20" s="66">
        <v>223250</v>
      </c>
    </row>
    <row r="21" spans="1:3" x14ac:dyDescent="0.25">
      <c r="A21" s="21" t="s">
        <v>740</v>
      </c>
      <c r="B21" s="21" t="s">
        <v>739</v>
      </c>
      <c r="C21" s="66">
        <v>223250</v>
      </c>
    </row>
    <row r="22" spans="1:3" x14ac:dyDescent="0.25">
      <c r="A22" s="21" t="s">
        <v>741</v>
      </c>
      <c r="B22" s="21" t="s">
        <v>739</v>
      </c>
      <c r="C22" s="66">
        <v>223250</v>
      </c>
    </row>
    <row r="23" spans="1:3" x14ac:dyDescent="0.25">
      <c r="A23" s="21" t="s">
        <v>742</v>
      </c>
      <c r="B23" s="21" t="s">
        <v>739</v>
      </c>
      <c r="C23" s="66">
        <v>223250</v>
      </c>
    </row>
    <row r="24" spans="1:3" x14ac:dyDescent="0.25">
      <c r="A24" s="21" t="s">
        <v>743</v>
      </c>
      <c r="B24" s="21" t="s">
        <v>739</v>
      </c>
      <c r="C24" s="66">
        <v>223250</v>
      </c>
    </row>
    <row r="25" spans="1:3" x14ac:dyDescent="0.25">
      <c r="A25" s="21" t="s">
        <v>744</v>
      </c>
      <c r="B25" s="21" t="s">
        <v>739</v>
      </c>
      <c r="C25" s="66">
        <v>223250</v>
      </c>
    </row>
    <row r="26" spans="1:3" x14ac:dyDescent="0.25">
      <c r="A26" s="21" t="s">
        <v>745</v>
      </c>
      <c r="B26" s="21" t="s">
        <v>739</v>
      </c>
      <c r="C26" s="66">
        <v>223250</v>
      </c>
    </row>
    <row r="27" spans="1:3" x14ac:dyDescent="0.25">
      <c r="A27" s="21" t="s">
        <v>746</v>
      </c>
      <c r="B27" s="21" t="s">
        <v>739</v>
      </c>
      <c r="C27" s="66">
        <v>223250</v>
      </c>
    </row>
    <row r="28" spans="1:3" x14ac:dyDescent="0.25">
      <c r="A28" s="21" t="s">
        <v>747</v>
      </c>
      <c r="B28" s="21" t="s">
        <v>739</v>
      </c>
      <c r="C28" s="66">
        <v>223250</v>
      </c>
    </row>
    <row r="29" spans="1:3" x14ac:dyDescent="0.25">
      <c r="A29" s="27" t="s">
        <v>748</v>
      </c>
      <c r="B29" s="28" t="s">
        <v>739</v>
      </c>
      <c r="C29" s="66">
        <v>223250</v>
      </c>
    </row>
    <row r="30" spans="1:3" x14ac:dyDescent="0.25">
      <c r="A30" s="27" t="s">
        <v>749</v>
      </c>
      <c r="B30" s="28" t="s">
        <v>739</v>
      </c>
      <c r="C30" s="66">
        <v>223250</v>
      </c>
    </row>
    <row r="31" spans="1:3" x14ac:dyDescent="0.25">
      <c r="A31" s="27" t="s">
        <v>750</v>
      </c>
      <c r="B31" s="21" t="s">
        <v>732</v>
      </c>
      <c r="C31" s="66">
        <v>223250</v>
      </c>
    </row>
    <row r="32" spans="1:3" x14ac:dyDescent="0.25">
      <c r="A32" s="27" t="s">
        <v>751</v>
      </c>
      <c r="B32" s="21" t="s">
        <v>732</v>
      </c>
      <c r="C32" s="66">
        <v>223250</v>
      </c>
    </row>
    <row r="33" spans="1:3" x14ac:dyDescent="0.25">
      <c r="A33" s="29" t="s">
        <v>752</v>
      </c>
      <c r="B33" s="21" t="s">
        <v>732</v>
      </c>
      <c r="C33" s="66">
        <v>223250</v>
      </c>
    </row>
    <row r="34" spans="1:3" x14ac:dyDescent="0.25">
      <c r="A34" s="29" t="s">
        <v>753</v>
      </c>
      <c r="B34" s="21" t="s">
        <v>732</v>
      </c>
      <c r="C34" s="66">
        <v>223250</v>
      </c>
    </row>
    <row r="35" spans="1:3" x14ac:dyDescent="0.25">
      <c r="A35" s="29" t="s">
        <v>754</v>
      </c>
      <c r="B35" s="28" t="s">
        <v>736</v>
      </c>
      <c r="C35" s="66">
        <v>243250</v>
      </c>
    </row>
    <row r="36" spans="1:3" x14ac:dyDescent="0.25">
      <c r="A36" s="30" t="s">
        <v>755</v>
      </c>
      <c r="B36" s="28" t="s">
        <v>736</v>
      </c>
      <c r="C36" s="66">
        <v>243250</v>
      </c>
    </row>
    <row r="37" spans="1:3" x14ac:dyDescent="0.25">
      <c r="A37" s="30" t="s">
        <v>756</v>
      </c>
      <c r="B37" s="28" t="s">
        <v>757</v>
      </c>
      <c r="C37" s="66">
        <v>223250</v>
      </c>
    </row>
    <row r="38" spans="1:3" x14ac:dyDescent="0.25">
      <c r="A38" s="30" t="s">
        <v>758</v>
      </c>
      <c r="B38" s="31" t="s">
        <v>759</v>
      </c>
      <c r="C38" s="66">
        <v>223250</v>
      </c>
    </row>
    <row r="39" spans="1:3" x14ac:dyDescent="0.25">
      <c r="A39" s="30" t="s">
        <v>760</v>
      </c>
      <c r="B39" s="31" t="s">
        <v>759</v>
      </c>
      <c r="C39" s="66">
        <v>223250</v>
      </c>
    </row>
    <row r="40" spans="1:3" x14ac:dyDescent="0.25">
      <c r="A40" s="30" t="s">
        <v>761</v>
      </c>
      <c r="B40" s="31" t="s">
        <v>759</v>
      </c>
      <c r="C40" s="66">
        <v>223250</v>
      </c>
    </row>
    <row r="41" spans="1:3" x14ac:dyDescent="0.25">
      <c r="A41" s="30" t="s">
        <v>762</v>
      </c>
      <c r="B41" s="31" t="s">
        <v>759</v>
      </c>
      <c r="C41" s="66">
        <v>223250</v>
      </c>
    </row>
    <row r="42" spans="1:3" x14ac:dyDescent="0.25">
      <c r="A42" s="30" t="s">
        <v>763</v>
      </c>
      <c r="B42" s="31" t="s">
        <v>764</v>
      </c>
      <c r="C42" s="66">
        <v>233000</v>
      </c>
    </row>
    <row r="43" spans="1:3" x14ac:dyDescent="0.25">
      <c r="A43" s="30"/>
      <c r="B43" s="31"/>
      <c r="C43" s="66"/>
    </row>
    <row r="44" spans="1:3" x14ac:dyDescent="0.25">
      <c r="A44" s="19" t="s">
        <v>765</v>
      </c>
      <c r="B44" s="26"/>
      <c r="C44" s="65"/>
    </row>
    <row r="45" spans="1:3" x14ac:dyDescent="0.25">
      <c r="A45" s="32" t="s">
        <v>766</v>
      </c>
      <c r="B45" s="21" t="s">
        <v>767</v>
      </c>
      <c r="C45" s="67"/>
    </row>
    <row r="46" spans="1:3" x14ac:dyDescent="0.25">
      <c r="A46" s="32" t="s">
        <v>768</v>
      </c>
      <c r="B46" s="21" t="s">
        <v>769</v>
      </c>
      <c r="C46" s="67">
        <v>215500</v>
      </c>
    </row>
    <row r="47" spans="1:3" x14ac:dyDescent="0.25">
      <c r="A47" s="32" t="s">
        <v>770</v>
      </c>
      <c r="B47" s="21" t="s">
        <v>723</v>
      </c>
      <c r="C47" s="66">
        <v>242500</v>
      </c>
    </row>
    <row r="48" spans="1:3" x14ac:dyDescent="0.25">
      <c r="A48" s="32" t="s">
        <v>771</v>
      </c>
      <c r="B48" s="22" t="s">
        <v>719</v>
      </c>
      <c r="C48" s="67">
        <v>215500</v>
      </c>
    </row>
    <row r="49" spans="1:3" x14ac:dyDescent="0.25">
      <c r="A49" s="32" t="s">
        <v>772</v>
      </c>
      <c r="B49" s="22" t="s">
        <v>719</v>
      </c>
      <c r="C49" s="67">
        <v>215500</v>
      </c>
    </row>
    <row r="50" spans="1:3" x14ac:dyDescent="0.25">
      <c r="A50" s="32" t="s">
        <v>773</v>
      </c>
      <c r="B50" s="22" t="s">
        <v>769</v>
      </c>
      <c r="C50" s="66">
        <v>215500</v>
      </c>
    </row>
    <row r="51" spans="1:3" x14ac:dyDescent="0.25">
      <c r="A51" s="32" t="s">
        <v>774</v>
      </c>
      <c r="B51" s="22" t="s">
        <v>769</v>
      </c>
      <c r="C51" s="66">
        <v>215500</v>
      </c>
    </row>
    <row r="52" spans="1:3" x14ac:dyDescent="0.25">
      <c r="A52" s="32" t="s">
        <v>775</v>
      </c>
      <c r="B52" s="22" t="s">
        <v>769</v>
      </c>
      <c r="C52" s="66">
        <v>215500</v>
      </c>
    </row>
    <row r="53" spans="1:3" x14ac:dyDescent="0.25">
      <c r="A53" s="32" t="s">
        <v>776</v>
      </c>
      <c r="B53" s="22" t="s">
        <v>777</v>
      </c>
      <c r="C53" s="66">
        <v>265000</v>
      </c>
    </row>
    <row r="54" spans="1:3" x14ac:dyDescent="0.25">
      <c r="A54" s="32" t="s">
        <v>778</v>
      </c>
      <c r="B54" s="22" t="s">
        <v>719</v>
      </c>
      <c r="C54" s="66">
        <v>242500</v>
      </c>
    </row>
    <row r="55" spans="1:3" x14ac:dyDescent="0.25">
      <c r="A55" s="32" t="s">
        <v>779</v>
      </c>
      <c r="B55" s="22" t="s">
        <v>777</v>
      </c>
      <c r="C55" s="66">
        <v>265000</v>
      </c>
    </row>
    <row r="56" spans="1:3" x14ac:dyDescent="0.25">
      <c r="A56" s="32" t="s">
        <v>780</v>
      </c>
      <c r="B56" s="22" t="s">
        <v>781</v>
      </c>
      <c r="C56" s="66">
        <v>249000</v>
      </c>
    </row>
    <row r="57" spans="1:3" x14ac:dyDescent="0.25">
      <c r="A57" s="33" t="s">
        <v>782</v>
      </c>
      <c r="B57" s="24" t="s">
        <v>781</v>
      </c>
      <c r="C57" s="66">
        <v>249000</v>
      </c>
    </row>
    <row r="58" spans="1:3" x14ac:dyDescent="0.25">
      <c r="A58" s="33" t="s">
        <v>783</v>
      </c>
      <c r="B58" s="24" t="s">
        <v>727</v>
      </c>
      <c r="C58" s="66">
        <v>242500</v>
      </c>
    </row>
    <row r="59" spans="1:3" x14ac:dyDescent="0.25">
      <c r="A59" s="33" t="s">
        <v>784</v>
      </c>
      <c r="B59" s="24" t="s">
        <v>727</v>
      </c>
      <c r="C59" s="66">
        <v>242500</v>
      </c>
    </row>
    <row r="60" spans="1:3" x14ac:dyDescent="0.25">
      <c r="A60" s="33" t="s">
        <v>785</v>
      </c>
      <c r="B60" s="24" t="s">
        <v>727</v>
      </c>
      <c r="C60" s="66">
        <v>242500</v>
      </c>
    </row>
    <row r="61" spans="1:3" x14ac:dyDescent="0.25">
      <c r="A61" s="33"/>
      <c r="B61" s="24" t="s">
        <v>786</v>
      </c>
      <c r="C61" s="66">
        <v>255000</v>
      </c>
    </row>
    <row r="62" spans="1:3" x14ac:dyDescent="0.25">
      <c r="A62" s="32" t="s">
        <v>787</v>
      </c>
      <c r="B62" s="22" t="s">
        <v>788</v>
      </c>
      <c r="C62" s="66">
        <v>250000</v>
      </c>
    </row>
    <row r="63" spans="1:3" x14ac:dyDescent="0.25">
      <c r="A63" s="32"/>
      <c r="B63" s="21"/>
      <c r="C63" s="66"/>
    </row>
    <row r="64" spans="1:3" x14ac:dyDescent="0.25">
      <c r="A64" s="19" t="s">
        <v>789</v>
      </c>
      <c r="B64" s="26"/>
      <c r="C64" s="65"/>
    </row>
    <row r="65" spans="1:4" x14ac:dyDescent="0.25">
      <c r="A65" s="32" t="s">
        <v>790</v>
      </c>
      <c r="B65" s="22" t="s">
        <v>791</v>
      </c>
      <c r="C65" s="68">
        <v>150000</v>
      </c>
    </row>
    <row r="66" spans="1:4" x14ac:dyDescent="0.25">
      <c r="A66" s="32" t="s">
        <v>792</v>
      </c>
      <c r="B66" s="22" t="s">
        <v>793</v>
      </c>
      <c r="C66" s="69">
        <v>150000</v>
      </c>
    </row>
    <row r="67" spans="1:4" x14ac:dyDescent="0.25">
      <c r="A67" s="32" t="s">
        <v>794</v>
      </c>
      <c r="B67" s="22" t="s">
        <v>793</v>
      </c>
      <c r="C67" s="69">
        <v>150000</v>
      </c>
    </row>
    <row r="68" spans="1:4" x14ac:dyDescent="0.25">
      <c r="A68" s="32" t="s">
        <v>795</v>
      </c>
      <c r="B68" s="22" t="s">
        <v>791</v>
      </c>
      <c r="C68" s="69">
        <v>150000</v>
      </c>
    </row>
    <row r="69" spans="1:4" x14ac:dyDescent="0.25">
      <c r="A69" s="32" t="s">
        <v>796</v>
      </c>
      <c r="B69" s="22" t="s">
        <v>791</v>
      </c>
      <c r="C69" s="69">
        <v>150000</v>
      </c>
    </row>
    <row r="70" spans="1:4" x14ac:dyDescent="0.25">
      <c r="A70" s="32"/>
      <c r="B70" s="22"/>
      <c r="C70" s="69"/>
    </row>
    <row r="71" spans="1:4" x14ac:dyDescent="0.25">
      <c r="A71" s="34" t="s">
        <v>797</v>
      </c>
      <c r="B71" s="35"/>
      <c r="C71" s="69"/>
    </row>
    <row r="72" spans="1:4" x14ac:dyDescent="0.25">
      <c r="A72" s="36" t="s">
        <v>798</v>
      </c>
      <c r="B72" s="37"/>
      <c r="C72" s="65"/>
    </row>
    <row r="73" spans="1:4" x14ac:dyDescent="0.25">
      <c r="A73" s="32"/>
      <c r="B73" s="22" t="s">
        <v>799</v>
      </c>
      <c r="C73" s="68">
        <v>0</v>
      </c>
    </row>
    <row r="74" spans="1:4" x14ac:dyDescent="0.25">
      <c r="A74" s="32" t="s">
        <v>800</v>
      </c>
      <c r="B74" s="22" t="s">
        <v>801</v>
      </c>
      <c r="C74" s="68">
        <v>52500</v>
      </c>
    </row>
    <row r="75" spans="1:4" x14ac:dyDescent="0.25">
      <c r="A75" s="32" t="s">
        <v>800</v>
      </c>
      <c r="B75" s="22" t="s">
        <v>802</v>
      </c>
      <c r="C75" s="68">
        <v>52500</v>
      </c>
    </row>
    <row r="76" spans="1:4" x14ac:dyDescent="0.25">
      <c r="A76" s="32" t="s">
        <v>800</v>
      </c>
      <c r="B76" s="22" t="s">
        <v>803</v>
      </c>
      <c r="C76" s="68">
        <v>52500</v>
      </c>
    </row>
    <row r="77" spans="1:4" x14ac:dyDescent="0.25">
      <c r="A77" s="32" t="s">
        <v>804</v>
      </c>
      <c r="B77" s="22" t="s">
        <v>805</v>
      </c>
      <c r="C77" s="68">
        <v>52500</v>
      </c>
      <c r="D77" s="38"/>
    </row>
    <row r="78" spans="1:4" x14ac:dyDescent="0.25">
      <c r="A78" s="21" t="s">
        <v>806</v>
      </c>
      <c r="B78" s="21" t="s">
        <v>805</v>
      </c>
      <c r="C78" s="68">
        <v>52500</v>
      </c>
      <c r="D78" s="38"/>
    </row>
    <row r="79" spans="1:4" x14ac:dyDescent="0.25">
      <c r="A79" s="32" t="s">
        <v>807</v>
      </c>
      <c r="B79" s="21" t="s">
        <v>808</v>
      </c>
      <c r="C79" s="68">
        <v>52500</v>
      </c>
      <c r="D79" s="38"/>
    </row>
    <row r="80" spans="1:4" x14ac:dyDescent="0.25">
      <c r="A80" s="21" t="s">
        <v>809</v>
      </c>
      <c r="B80" s="21" t="s">
        <v>810</v>
      </c>
      <c r="C80" s="68">
        <v>52500</v>
      </c>
      <c r="D80" s="38"/>
    </row>
    <row r="81" spans="1:4" x14ac:dyDescent="0.25">
      <c r="A81" s="21" t="s">
        <v>811</v>
      </c>
      <c r="B81" s="21" t="s">
        <v>812</v>
      </c>
      <c r="C81" s="68">
        <v>52500</v>
      </c>
      <c r="D81" s="38"/>
    </row>
    <row r="82" spans="1:4" x14ac:dyDescent="0.25">
      <c r="A82" s="39" t="s">
        <v>813</v>
      </c>
      <c r="B82" s="21" t="s">
        <v>814</v>
      </c>
      <c r="C82" s="68">
        <v>52500</v>
      </c>
      <c r="D82" s="38"/>
    </row>
    <row r="83" spans="1:4" x14ac:dyDescent="0.25">
      <c r="A83" s="21" t="s">
        <v>815</v>
      </c>
      <c r="B83" s="21" t="s">
        <v>816</v>
      </c>
      <c r="C83" s="67">
        <v>51000</v>
      </c>
      <c r="D83" s="38"/>
    </row>
    <row r="84" spans="1:4" x14ac:dyDescent="0.25">
      <c r="A84" s="37"/>
      <c r="B84" s="37" t="s">
        <v>817</v>
      </c>
      <c r="C84" s="70">
        <v>51000</v>
      </c>
    </row>
    <row r="85" spans="1:4" x14ac:dyDescent="0.25">
      <c r="A85" s="32"/>
      <c r="B85" s="22"/>
      <c r="C85" s="69"/>
    </row>
    <row r="86" spans="1:4" x14ac:dyDescent="0.25">
      <c r="A86" s="36" t="s">
        <v>818</v>
      </c>
      <c r="B86" s="40"/>
      <c r="C86" s="65"/>
    </row>
    <row r="87" spans="1:4" x14ac:dyDescent="0.25">
      <c r="A87" s="32"/>
      <c r="B87" s="22" t="s">
        <v>799</v>
      </c>
      <c r="C87" s="68">
        <v>27000</v>
      </c>
    </row>
    <row r="88" spans="1:4" x14ac:dyDescent="0.25">
      <c r="A88" s="32"/>
      <c r="B88" s="22" t="s">
        <v>799</v>
      </c>
      <c r="C88" s="68">
        <v>27000</v>
      </c>
    </row>
    <row r="89" spans="1:4" x14ac:dyDescent="0.25">
      <c r="A89" s="32"/>
      <c r="B89" s="22" t="s">
        <v>799</v>
      </c>
      <c r="C89" s="68">
        <v>27000</v>
      </c>
    </row>
    <row r="90" spans="1:4" x14ac:dyDescent="0.25">
      <c r="A90" s="32"/>
      <c r="B90" s="22" t="s">
        <v>799</v>
      </c>
      <c r="C90" s="68">
        <v>27000</v>
      </c>
    </row>
    <row r="91" spans="1:4" x14ac:dyDescent="0.25">
      <c r="A91" s="32"/>
      <c r="B91" s="22" t="s">
        <v>799</v>
      </c>
      <c r="C91" s="68">
        <v>27000</v>
      </c>
    </row>
    <row r="92" spans="1:4" x14ac:dyDescent="0.25">
      <c r="A92" s="32"/>
      <c r="B92" s="22" t="s">
        <v>799</v>
      </c>
      <c r="C92" s="68">
        <v>27000</v>
      </c>
    </row>
    <row r="93" spans="1:4" x14ac:dyDescent="0.25">
      <c r="A93" s="32"/>
      <c r="B93" s="22" t="s">
        <v>799</v>
      </c>
      <c r="C93" s="68">
        <v>27000</v>
      </c>
    </row>
    <row r="94" spans="1:4" x14ac:dyDescent="0.25">
      <c r="A94" s="32"/>
      <c r="B94" s="22" t="s">
        <v>799</v>
      </c>
      <c r="C94" s="68">
        <v>27000</v>
      </c>
    </row>
    <row r="95" spans="1:4" x14ac:dyDescent="0.25">
      <c r="A95" s="32"/>
      <c r="B95" s="22" t="s">
        <v>819</v>
      </c>
      <c r="C95" s="68">
        <v>27000</v>
      </c>
    </row>
    <row r="96" spans="1:4" x14ac:dyDescent="0.25">
      <c r="A96" s="32"/>
      <c r="B96" s="22" t="s">
        <v>820</v>
      </c>
      <c r="C96" s="68">
        <v>27000</v>
      </c>
    </row>
    <row r="97" spans="1:3" x14ac:dyDescent="0.25">
      <c r="A97" s="32"/>
      <c r="B97" s="22" t="s">
        <v>799</v>
      </c>
      <c r="C97" s="68"/>
    </row>
    <row r="98" spans="1:3" x14ac:dyDescent="0.25">
      <c r="A98" s="32"/>
      <c r="B98" s="22"/>
      <c r="C98" s="68"/>
    </row>
    <row r="99" spans="1:3" x14ac:dyDescent="0.25">
      <c r="A99" s="36" t="s">
        <v>800</v>
      </c>
      <c r="B99" s="37" t="s">
        <v>821</v>
      </c>
      <c r="C99" s="70">
        <v>27000</v>
      </c>
    </row>
    <row r="100" spans="1:3" x14ac:dyDescent="0.25">
      <c r="A100" s="32"/>
      <c r="B100" s="22" t="s">
        <v>822</v>
      </c>
      <c r="C100" s="69"/>
    </row>
    <row r="101" spans="1:3" x14ac:dyDescent="0.25">
      <c r="A101" s="32"/>
      <c r="B101" s="22"/>
      <c r="C101" s="69"/>
    </row>
    <row r="102" spans="1:3" x14ac:dyDescent="0.25">
      <c r="A102" s="36" t="s">
        <v>823</v>
      </c>
      <c r="B102" s="37"/>
      <c r="C102" s="65"/>
    </row>
    <row r="103" spans="1:3" x14ac:dyDescent="0.25">
      <c r="A103" s="32"/>
      <c r="B103" s="21" t="s">
        <v>824</v>
      </c>
      <c r="C103" s="66">
        <v>20000</v>
      </c>
    </row>
    <row r="104" spans="1:3" x14ac:dyDescent="0.25">
      <c r="A104" s="32"/>
      <c r="B104" s="22" t="s">
        <v>825</v>
      </c>
      <c r="C104" s="68">
        <v>12500</v>
      </c>
    </row>
    <row r="105" spans="1:3" x14ac:dyDescent="0.25">
      <c r="A105" s="32"/>
      <c r="B105" s="22" t="s">
        <v>825</v>
      </c>
      <c r="C105" s="68">
        <v>12500</v>
      </c>
    </row>
    <row r="106" spans="1:3" x14ac:dyDescent="0.25">
      <c r="A106" s="32"/>
      <c r="B106" s="22" t="s">
        <v>825</v>
      </c>
      <c r="C106" s="68">
        <v>12500</v>
      </c>
    </row>
    <row r="107" spans="1:3" x14ac:dyDescent="0.25">
      <c r="B107" s="41" t="s">
        <v>825</v>
      </c>
      <c r="C107" s="68">
        <v>12500</v>
      </c>
    </row>
    <row r="108" spans="1:3" x14ac:dyDescent="0.25">
      <c r="A108" s="32"/>
      <c r="B108" s="22" t="s">
        <v>825</v>
      </c>
      <c r="C108" s="68">
        <v>12500</v>
      </c>
    </row>
    <row r="109" spans="1:3" x14ac:dyDescent="0.25">
      <c r="A109" s="32"/>
      <c r="B109" s="22" t="s">
        <v>825</v>
      </c>
      <c r="C109" s="68">
        <v>12500</v>
      </c>
    </row>
    <row r="110" spans="1:3" x14ac:dyDescent="0.25">
      <c r="A110" s="32"/>
      <c r="B110" s="22" t="s">
        <v>825</v>
      </c>
      <c r="C110" s="68">
        <v>8200</v>
      </c>
    </row>
    <row r="111" spans="1:3" x14ac:dyDescent="0.25">
      <c r="A111" s="32"/>
      <c r="B111" s="22" t="s">
        <v>825</v>
      </c>
      <c r="C111" s="68">
        <v>8200</v>
      </c>
    </row>
    <row r="112" spans="1:3" x14ac:dyDescent="0.25">
      <c r="A112" s="32"/>
      <c r="B112" s="22" t="s">
        <v>825</v>
      </c>
      <c r="C112" s="68">
        <v>8200</v>
      </c>
    </row>
    <row r="113" spans="1:3" x14ac:dyDescent="0.25">
      <c r="A113" s="32"/>
      <c r="B113" s="22" t="s">
        <v>825</v>
      </c>
      <c r="C113" s="68">
        <v>8200</v>
      </c>
    </row>
    <row r="114" spans="1:3" x14ac:dyDescent="0.25">
      <c r="A114" s="32"/>
      <c r="B114" s="22" t="s">
        <v>825</v>
      </c>
      <c r="C114" s="68">
        <v>8200</v>
      </c>
    </row>
    <row r="115" spans="1:3" x14ac:dyDescent="0.25">
      <c r="A115" s="32"/>
      <c r="B115" s="22" t="s">
        <v>825</v>
      </c>
      <c r="C115" s="68">
        <v>8200</v>
      </c>
    </row>
    <row r="116" spans="1:3" x14ac:dyDescent="0.25">
      <c r="A116" s="32"/>
      <c r="B116" s="22" t="s">
        <v>825</v>
      </c>
      <c r="C116" s="68">
        <v>8200</v>
      </c>
    </row>
    <row r="117" spans="1:3" x14ac:dyDescent="0.25">
      <c r="A117" s="32"/>
      <c r="B117" s="22" t="s">
        <v>825</v>
      </c>
      <c r="C117" s="68">
        <v>8200</v>
      </c>
    </row>
    <row r="118" spans="1:3" x14ac:dyDescent="0.25">
      <c r="A118" s="32"/>
      <c r="B118" s="22" t="s">
        <v>825</v>
      </c>
      <c r="C118" s="68">
        <v>12500</v>
      </c>
    </row>
    <row r="119" spans="1:3" x14ac:dyDescent="0.25">
      <c r="A119" s="32"/>
      <c r="B119" s="22" t="s">
        <v>825</v>
      </c>
      <c r="C119" s="68">
        <v>12500</v>
      </c>
    </row>
    <row r="120" spans="1:3" x14ac:dyDescent="0.25">
      <c r="A120" s="32"/>
      <c r="B120" s="22" t="s">
        <v>825</v>
      </c>
      <c r="C120" s="68">
        <v>12500</v>
      </c>
    </row>
    <row r="121" spans="1:3" x14ac:dyDescent="0.25">
      <c r="A121" s="32"/>
      <c r="B121" s="22" t="s">
        <v>825</v>
      </c>
      <c r="C121" s="68">
        <v>5000</v>
      </c>
    </row>
    <row r="122" spans="1:3" x14ac:dyDescent="0.25">
      <c r="A122" s="32"/>
      <c r="B122" s="22" t="s">
        <v>825</v>
      </c>
      <c r="C122" s="68">
        <v>12500</v>
      </c>
    </row>
    <row r="123" spans="1:3" x14ac:dyDescent="0.25">
      <c r="A123" s="32"/>
      <c r="B123" s="22" t="s">
        <v>825</v>
      </c>
      <c r="C123" s="68">
        <v>12500</v>
      </c>
    </row>
    <row r="124" spans="1:3" x14ac:dyDescent="0.25">
      <c r="A124" s="32"/>
      <c r="B124" s="22" t="s">
        <v>826</v>
      </c>
      <c r="C124" s="68">
        <v>8500</v>
      </c>
    </row>
    <row r="125" spans="1:3" x14ac:dyDescent="0.25">
      <c r="A125" s="32"/>
      <c r="B125" s="22" t="s">
        <v>827</v>
      </c>
      <c r="C125" s="68">
        <v>3200</v>
      </c>
    </row>
    <row r="126" spans="1:3" x14ac:dyDescent="0.25">
      <c r="A126" s="32"/>
      <c r="B126" s="22" t="s">
        <v>827</v>
      </c>
      <c r="C126" s="68">
        <v>3200</v>
      </c>
    </row>
    <row r="127" spans="1:3" x14ac:dyDescent="0.25">
      <c r="A127" s="32"/>
      <c r="B127" s="22" t="s">
        <v>827</v>
      </c>
      <c r="C127" s="68">
        <v>8000</v>
      </c>
    </row>
    <row r="128" spans="1:3" x14ac:dyDescent="0.25">
      <c r="A128" s="32"/>
      <c r="B128" s="22" t="s">
        <v>827</v>
      </c>
      <c r="C128" s="68">
        <v>3200</v>
      </c>
    </row>
    <row r="129" spans="1:3" x14ac:dyDescent="0.25">
      <c r="A129" s="32"/>
      <c r="B129" s="22" t="s">
        <v>827</v>
      </c>
      <c r="C129" s="68">
        <v>3200</v>
      </c>
    </row>
    <row r="130" spans="1:3" x14ac:dyDescent="0.25">
      <c r="A130" s="32"/>
      <c r="B130" s="22" t="s">
        <v>827</v>
      </c>
      <c r="C130" s="68">
        <v>3200</v>
      </c>
    </row>
    <row r="131" spans="1:3" x14ac:dyDescent="0.25">
      <c r="A131" s="32"/>
      <c r="B131" s="22" t="s">
        <v>827</v>
      </c>
      <c r="C131" s="68">
        <v>3200</v>
      </c>
    </row>
    <row r="132" spans="1:3" x14ac:dyDescent="0.25">
      <c r="A132" s="32"/>
      <c r="B132" s="22" t="s">
        <v>827</v>
      </c>
      <c r="C132" s="68">
        <v>3200</v>
      </c>
    </row>
    <row r="133" spans="1:3" x14ac:dyDescent="0.25">
      <c r="A133" s="32"/>
      <c r="B133" s="21" t="s">
        <v>827</v>
      </c>
      <c r="C133" s="67">
        <v>3200</v>
      </c>
    </row>
    <row r="134" spans="1:3" x14ac:dyDescent="0.25">
      <c r="A134" s="32"/>
      <c r="B134" s="21" t="s">
        <v>827</v>
      </c>
      <c r="C134" s="67">
        <v>4000</v>
      </c>
    </row>
    <row r="135" spans="1:3" x14ac:dyDescent="0.25">
      <c r="A135" s="32"/>
      <c r="B135" s="22" t="s">
        <v>827</v>
      </c>
      <c r="C135" s="67">
        <v>12000</v>
      </c>
    </row>
    <row r="136" spans="1:3" x14ac:dyDescent="0.25">
      <c r="A136" s="32"/>
      <c r="B136" s="21" t="s">
        <v>827</v>
      </c>
      <c r="C136" s="67">
        <v>12000</v>
      </c>
    </row>
    <row r="137" spans="1:3" x14ac:dyDescent="0.25">
      <c r="A137" s="36"/>
      <c r="B137" s="37"/>
      <c r="C137" s="70"/>
    </row>
    <row r="138" spans="1:3" x14ac:dyDescent="0.25">
      <c r="A138" s="32"/>
      <c r="B138" s="22"/>
      <c r="C138" s="69"/>
    </row>
    <row r="139" spans="1:3" x14ac:dyDescent="0.25">
      <c r="A139" s="19" t="s">
        <v>828</v>
      </c>
      <c r="B139" s="26"/>
      <c r="C139" s="65"/>
    </row>
    <row r="140" spans="1:3" x14ac:dyDescent="0.25">
      <c r="A140" s="32" t="s">
        <v>829</v>
      </c>
      <c r="B140" s="22" t="s">
        <v>830</v>
      </c>
      <c r="C140" s="69">
        <v>14000</v>
      </c>
    </row>
    <row r="141" spans="1:3" x14ac:dyDescent="0.25">
      <c r="A141" s="32" t="s">
        <v>831</v>
      </c>
      <c r="B141" s="22" t="s">
        <v>830</v>
      </c>
      <c r="C141" s="69">
        <v>14000</v>
      </c>
    </row>
    <row r="142" spans="1:3" x14ac:dyDescent="0.25">
      <c r="A142" s="32" t="s">
        <v>832</v>
      </c>
      <c r="B142" s="22" t="s">
        <v>830</v>
      </c>
      <c r="C142" s="69">
        <v>14000</v>
      </c>
    </row>
    <row r="143" spans="1:3" x14ac:dyDescent="0.25">
      <c r="A143" s="32" t="s">
        <v>833</v>
      </c>
      <c r="B143" s="22" t="s">
        <v>830</v>
      </c>
      <c r="C143" s="69">
        <v>14000</v>
      </c>
    </row>
    <row r="144" spans="1:3" x14ac:dyDescent="0.25">
      <c r="A144" s="32" t="s">
        <v>834</v>
      </c>
      <c r="B144" s="22" t="s">
        <v>830</v>
      </c>
      <c r="C144" s="69">
        <v>14000</v>
      </c>
    </row>
    <row r="145" spans="1:3" x14ac:dyDescent="0.25">
      <c r="A145" s="32" t="s">
        <v>835</v>
      </c>
      <c r="B145" s="21" t="s">
        <v>830</v>
      </c>
      <c r="C145" s="69">
        <v>14000</v>
      </c>
    </row>
    <row r="146" spans="1:3" x14ac:dyDescent="0.25">
      <c r="A146" s="21" t="s">
        <v>836</v>
      </c>
      <c r="B146" s="21" t="s">
        <v>830</v>
      </c>
      <c r="C146" s="66">
        <v>14000</v>
      </c>
    </row>
    <row r="147" spans="1:3" x14ac:dyDescent="0.25">
      <c r="A147" s="39" t="s">
        <v>837</v>
      </c>
      <c r="B147" s="41" t="s">
        <v>838</v>
      </c>
      <c r="C147" s="69">
        <v>14000</v>
      </c>
    </row>
    <row r="148" spans="1:3" x14ac:dyDescent="0.25">
      <c r="A148" s="42" t="s">
        <v>839</v>
      </c>
      <c r="B148" s="43" t="s">
        <v>840</v>
      </c>
      <c r="C148" s="69">
        <v>26000</v>
      </c>
    </row>
    <row r="149" spans="1:3" x14ac:dyDescent="0.25">
      <c r="A149" s="44" t="s">
        <v>841</v>
      </c>
      <c r="B149" s="43" t="s">
        <v>842</v>
      </c>
      <c r="C149" s="69">
        <v>26000</v>
      </c>
    </row>
    <row r="150" spans="1:3" x14ac:dyDescent="0.25">
      <c r="A150" s="39" t="s">
        <v>843</v>
      </c>
      <c r="B150" s="41" t="s">
        <v>844</v>
      </c>
      <c r="C150" s="69">
        <v>20000</v>
      </c>
    </row>
    <row r="151" spans="1:3" x14ac:dyDescent="0.25">
      <c r="A151" s="32" t="s">
        <v>845</v>
      </c>
      <c r="C151" s="69"/>
    </row>
    <row r="152" spans="1:3" x14ac:dyDescent="0.25">
      <c r="A152" s="19" t="s">
        <v>846</v>
      </c>
      <c r="B152" s="26"/>
      <c r="C152" s="65"/>
    </row>
    <row r="153" spans="1:3" x14ac:dyDescent="0.25">
      <c r="A153" s="32" t="s">
        <v>847</v>
      </c>
      <c r="B153" s="22" t="s">
        <v>848</v>
      </c>
      <c r="C153" s="69">
        <v>28000</v>
      </c>
    </row>
    <row r="154" spans="1:3" x14ac:dyDescent="0.25">
      <c r="A154" s="32" t="s">
        <v>849</v>
      </c>
      <c r="B154" s="22" t="s">
        <v>850</v>
      </c>
      <c r="C154" s="68">
        <v>28000</v>
      </c>
    </row>
    <row r="155" spans="1:3" x14ac:dyDescent="0.25">
      <c r="A155" s="32" t="s">
        <v>851</v>
      </c>
      <c r="B155" s="22" t="s">
        <v>850</v>
      </c>
      <c r="C155" s="68">
        <v>28000</v>
      </c>
    </row>
    <row r="156" spans="1:3" x14ac:dyDescent="0.25">
      <c r="A156" s="32" t="s">
        <v>852</v>
      </c>
      <c r="B156" s="22" t="s">
        <v>853</v>
      </c>
      <c r="C156" s="68"/>
    </row>
    <row r="157" spans="1:3" x14ac:dyDescent="0.25">
      <c r="A157" s="32" t="s">
        <v>854</v>
      </c>
      <c r="B157" s="22" t="s">
        <v>855</v>
      </c>
      <c r="C157" s="68">
        <v>17500</v>
      </c>
    </row>
    <row r="158" spans="1:3" x14ac:dyDescent="0.25">
      <c r="A158" s="32" t="s">
        <v>856</v>
      </c>
      <c r="B158" s="22" t="s">
        <v>857</v>
      </c>
      <c r="C158" s="69">
        <v>15000</v>
      </c>
    </row>
    <row r="159" spans="1:3" x14ac:dyDescent="0.25">
      <c r="A159" s="27" t="s">
        <v>858</v>
      </c>
      <c r="B159" s="45" t="s">
        <v>859</v>
      </c>
      <c r="C159" s="69">
        <v>20000</v>
      </c>
    </row>
    <row r="160" spans="1:3" x14ac:dyDescent="0.25">
      <c r="A160" s="27" t="s">
        <v>860</v>
      </c>
      <c r="B160" s="45" t="s">
        <v>859</v>
      </c>
      <c r="C160" s="69">
        <v>20000</v>
      </c>
    </row>
    <row r="161" spans="1:3" x14ac:dyDescent="0.25">
      <c r="A161" s="27" t="s">
        <v>861</v>
      </c>
      <c r="B161" s="45" t="s">
        <v>862</v>
      </c>
      <c r="C161" s="69">
        <v>12750</v>
      </c>
    </row>
    <row r="162" spans="1:3" x14ac:dyDescent="0.25">
      <c r="A162" s="27" t="s">
        <v>863</v>
      </c>
      <c r="B162" s="45" t="s">
        <v>864</v>
      </c>
      <c r="C162" s="69">
        <v>29000</v>
      </c>
    </row>
    <row r="163" spans="1:3" x14ac:dyDescent="0.25">
      <c r="A163" s="27" t="s">
        <v>865</v>
      </c>
      <c r="B163" s="45" t="s">
        <v>864</v>
      </c>
      <c r="C163" s="69">
        <v>29000</v>
      </c>
    </row>
    <row r="164" spans="1:3" x14ac:dyDescent="0.25">
      <c r="A164" s="27" t="s">
        <v>866</v>
      </c>
      <c r="B164" s="45" t="s">
        <v>867</v>
      </c>
      <c r="C164" s="69">
        <v>15000</v>
      </c>
    </row>
    <row r="165" spans="1:3" x14ac:dyDescent="0.25">
      <c r="A165" s="27" t="s">
        <v>868</v>
      </c>
      <c r="B165" s="45" t="s">
        <v>869</v>
      </c>
      <c r="C165" s="69">
        <v>26500</v>
      </c>
    </row>
    <row r="166" spans="1:3" x14ac:dyDescent="0.25">
      <c r="A166" s="46" t="s">
        <v>870</v>
      </c>
      <c r="B166" s="45" t="s">
        <v>871</v>
      </c>
      <c r="C166" s="67">
        <v>65000</v>
      </c>
    </row>
    <row r="167" spans="1:3" x14ac:dyDescent="0.25">
      <c r="A167" s="46" t="s">
        <v>872</v>
      </c>
      <c r="B167" s="45" t="s">
        <v>871</v>
      </c>
      <c r="C167" s="67">
        <v>65000</v>
      </c>
    </row>
    <row r="168" spans="1:3" x14ac:dyDescent="0.25">
      <c r="A168" s="46" t="s">
        <v>873</v>
      </c>
      <c r="B168" s="45" t="s">
        <v>874</v>
      </c>
      <c r="C168" s="67">
        <v>65000</v>
      </c>
    </row>
    <row r="169" spans="1:3" x14ac:dyDescent="0.25">
      <c r="A169" s="46" t="s">
        <v>875</v>
      </c>
      <c r="B169" s="45" t="s">
        <v>876</v>
      </c>
      <c r="C169" s="67">
        <v>70000</v>
      </c>
    </row>
    <row r="170" spans="1:3" x14ac:dyDescent="0.25">
      <c r="A170" s="46" t="s">
        <v>877</v>
      </c>
      <c r="B170" s="45" t="s">
        <v>876</v>
      </c>
      <c r="C170" s="67">
        <v>70000</v>
      </c>
    </row>
    <row r="171" spans="1:3" x14ac:dyDescent="0.25">
      <c r="A171" s="46" t="s">
        <v>878</v>
      </c>
      <c r="B171" s="45" t="s">
        <v>879</v>
      </c>
      <c r="C171" s="67">
        <v>30000</v>
      </c>
    </row>
    <row r="172" spans="1:3" x14ac:dyDescent="0.25">
      <c r="A172" s="46" t="s">
        <v>880</v>
      </c>
      <c r="B172" s="45" t="s">
        <v>881</v>
      </c>
      <c r="C172" s="67">
        <v>40000</v>
      </c>
    </row>
    <row r="173" spans="1:3" x14ac:dyDescent="0.25">
      <c r="A173" s="46" t="s">
        <v>882</v>
      </c>
      <c r="B173" s="45" t="s">
        <v>883</v>
      </c>
      <c r="C173" s="67">
        <v>80000</v>
      </c>
    </row>
    <row r="174" spans="1:3" x14ac:dyDescent="0.25">
      <c r="A174" s="46"/>
      <c r="B174" s="22"/>
      <c r="C174" s="66"/>
    </row>
    <row r="175" spans="1:3" x14ac:dyDescent="0.25">
      <c r="A175" s="47" t="s">
        <v>884</v>
      </c>
      <c r="B175" s="48"/>
      <c r="C175" s="65"/>
    </row>
    <row r="176" spans="1:3" x14ac:dyDescent="0.25">
      <c r="A176" s="46" t="s">
        <v>885</v>
      </c>
      <c r="B176" s="49" t="s">
        <v>886</v>
      </c>
      <c r="C176" s="68"/>
    </row>
    <row r="177" spans="1:3" x14ac:dyDescent="0.25">
      <c r="A177" s="30" t="s">
        <v>887</v>
      </c>
      <c r="B177" s="49" t="s">
        <v>888</v>
      </c>
      <c r="C177" s="68">
        <v>42000</v>
      </c>
    </row>
    <row r="178" spans="1:3" x14ac:dyDescent="0.25">
      <c r="A178" s="30" t="s">
        <v>889</v>
      </c>
      <c r="B178" s="49" t="s">
        <v>890</v>
      </c>
      <c r="C178" s="68">
        <v>42000</v>
      </c>
    </row>
    <row r="179" spans="1:3" x14ac:dyDescent="0.25">
      <c r="A179" s="30" t="s">
        <v>891</v>
      </c>
      <c r="B179" s="49" t="s">
        <v>892</v>
      </c>
      <c r="C179" s="68">
        <v>42000</v>
      </c>
    </row>
    <row r="180" spans="1:3" x14ac:dyDescent="0.25">
      <c r="A180" s="30"/>
      <c r="B180" s="49"/>
      <c r="C180" s="68"/>
    </row>
    <row r="181" spans="1:3" x14ac:dyDescent="0.25">
      <c r="A181" s="46" t="s">
        <v>893</v>
      </c>
      <c r="B181" s="49" t="s">
        <v>894</v>
      </c>
      <c r="C181" s="68">
        <v>9225</v>
      </c>
    </row>
    <row r="182" spans="1:3" x14ac:dyDescent="0.25">
      <c r="A182" s="46" t="s">
        <v>895</v>
      </c>
      <c r="B182" s="49" t="s">
        <v>896</v>
      </c>
    </row>
    <row r="183" spans="1:3" x14ac:dyDescent="0.25">
      <c r="A183" s="45" t="s">
        <v>897</v>
      </c>
      <c r="B183" s="49"/>
      <c r="C183" s="68">
        <v>15000</v>
      </c>
    </row>
    <row r="184" spans="1:3" x14ac:dyDescent="0.25">
      <c r="A184" s="45" t="s">
        <v>898</v>
      </c>
      <c r="B184" s="49" t="s">
        <v>899</v>
      </c>
      <c r="C184" s="68">
        <v>49000</v>
      </c>
    </row>
    <row r="185" spans="1:3" x14ac:dyDescent="0.25">
      <c r="A185" s="45" t="s">
        <v>895</v>
      </c>
      <c r="B185" s="49" t="s">
        <v>900</v>
      </c>
      <c r="C185" s="68">
        <v>22000</v>
      </c>
    </row>
    <row r="186" spans="1:3" x14ac:dyDescent="0.25">
      <c r="A186" s="50" t="s">
        <v>898</v>
      </c>
      <c r="B186" s="51" t="s">
        <v>901</v>
      </c>
      <c r="C186" s="68">
        <v>20000</v>
      </c>
    </row>
    <row r="187" spans="1:3" x14ac:dyDescent="0.25">
      <c r="A187" s="50" t="s">
        <v>902</v>
      </c>
      <c r="B187" s="51" t="s">
        <v>903</v>
      </c>
      <c r="C187" s="68">
        <v>23500</v>
      </c>
    </row>
    <row r="188" spans="1:3" x14ac:dyDescent="0.25">
      <c r="A188" s="39" t="s">
        <v>904</v>
      </c>
      <c r="B188" s="51" t="s">
        <v>905</v>
      </c>
      <c r="C188" s="68">
        <v>24500</v>
      </c>
    </row>
    <row r="189" spans="1:3" x14ac:dyDescent="0.25">
      <c r="A189" s="49" t="s">
        <v>906</v>
      </c>
      <c r="B189" s="49" t="s">
        <v>907</v>
      </c>
      <c r="C189" s="68">
        <v>141000</v>
      </c>
    </row>
    <row r="190" spans="1:3" x14ac:dyDescent="0.25">
      <c r="A190" s="41" t="s">
        <v>908</v>
      </c>
      <c r="B190" s="41" t="s">
        <v>909</v>
      </c>
      <c r="C190" s="69">
        <v>200000</v>
      </c>
    </row>
    <row r="191" spans="1:3" x14ac:dyDescent="0.25">
      <c r="A191" s="39" t="s">
        <v>910</v>
      </c>
      <c r="B191" s="41" t="s">
        <v>911</v>
      </c>
      <c r="C191" s="68">
        <v>205000</v>
      </c>
    </row>
    <row r="192" spans="1:3" x14ac:dyDescent="0.25">
      <c r="A192" s="39" t="s">
        <v>912</v>
      </c>
      <c r="B192" s="41" t="s">
        <v>913</v>
      </c>
      <c r="C192" s="68">
        <v>25000</v>
      </c>
    </row>
    <row r="193" spans="1:3" x14ac:dyDescent="0.25">
      <c r="A193" s="39" t="s">
        <v>912</v>
      </c>
      <c r="B193" s="41" t="s">
        <v>913</v>
      </c>
      <c r="C193" s="68">
        <v>25000</v>
      </c>
    </row>
    <row r="194" spans="1:3" x14ac:dyDescent="0.25">
      <c r="A194" s="39" t="s">
        <v>912</v>
      </c>
      <c r="B194" s="41" t="s">
        <v>913</v>
      </c>
      <c r="C194" s="68">
        <v>25000</v>
      </c>
    </row>
    <row r="195" spans="1:3" x14ac:dyDescent="0.25">
      <c r="A195" s="39" t="s">
        <v>912</v>
      </c>
      <c r="B195" s="41" t="s">
        <v>913</v>
      </c>
      <c r="C195" s="68">
        <v>25000</v>
      </c>
    </row>
    <row r="196" spans="1:3" x14ac:dyDescent="0.25">
      <c r="A196" s="39" t="s">
        <v>912</v>
      </c>
      <c r="C196" s="68">
        <v>25000</v>
      </c>
    </row>
    <row r="197" spans="1:3" x14ac:dyDescent="0.25">
      <c r="A197" s="39" t="s">
        <v>912</v>
      </c>
      <c r="B197" s="41" t="s">
        <v>914</v>
      </c>
      <c r="C197" s="68">
        <v>25000</v>
      </c>
    </row>
    <row r="198" spans="1:3" x14ac:dyDescent="0.25">
      <c r="A198" s="39" t="s">
        <v>912</v>
      </c>
      <c r="C198" s="68">
        <v>25000</v>
      </c>
    </row>
    <row r="199" spans="1:3" x14ac:dyDescent="0.25">
      <c r="A199" s="39" t="s">
        <v>912</v>
      </c>
      <c r="C199" s="68">
        <v>25000</v>
      </c>
    </row>
    <row r="200" spans="1:3" x14ac:dyDescent="0.25">
      <c r="A200" s="39" t="s">
        <v>912</v>
      </c>
      <c r="C200" s="68">
        <v>25000</v>
      </c>
    </row>
    <row r="201" spans="1:3" x14ac:dyDescent="0.25">
      <c r="A201" s="39" t="s">
        <v>912</v>
      </c>
      <c r="B201" s="41" t="s">
        <v>915</v>
      </c>
      <c r="C201" s="68">
        <v>25000</v>
      </c>
    </row>
    <row r="202" spans="1:3" x14ac:dyDescent="0.25">
      <c r="A202" s="39" t="s">
        <v>912</v>
      </c>
      <c r="B202" s="41" t="s">
        <v>915</v>
      </c>
      <c r="C202" s="68">
        <v>25000</v>
      </c>
    </row>
    <row r="203" spans="1:3" x14ac:dyDescent="0.25">
      <c r="A203" s="39" t="s">
        <v>912</v>
      </c>
      <c r="C203" s="68">
        <v>25000</v>
      </c>
    </row>
    <row r="204" spans="1:3" x14ac:dyDescent="0.25">
      <c r="A204" s="39" t="s">
        <v>912</v>
      </c>
      <c r="C204" s="68">
        <v>25000</v>
      </c>
    </row>
    <row r="205" spans="1:3" x14ac:dyDescent="0.25">
      <c r="A205" s="39" t="s">
        <v>916</v>
      </c>
      <c r="B205" s="41" t="s">
        <v>917</v>
      </c>
      <c r="C205" s="68">
        <v>30000</v>
      </c>
    </row>
    <row r="206" spans="1:3" x14ac:dyDescent="0.25">
      <c r="A206" s="39" t="s">
        <v>918</v>
      </c>
      <c r="B206" s="41" t="s">
        <v>919</v>
      </c>
      <c r="C206" s="68">
        <v>49475</v>
      </c>
    </row>
    <row r="207" spans="1:3" x14ac:dyDescent="0.25">
      <c r="A207" s="46" t="s">
        <v>912</v>
      </c>
      <c r="B207" s="49" t="s">
        <v>920</v>
      </c>
      <c r="C207" s="68">
        <v>25000</v>
      </c>
    </row>
    <row r="208" spans="1:3" x14ac:dyDescent="0.25">
      <c r="A208" s="39" t="s">
        <v>921</v>
      </c>
      <c r="C208" s="69">
        <v>22000</v>
      </c>
    </row>
    <row r="209" spans="1:3" x14ac:dyDescent="0.25">
      <c r="A209" s="39" t="s">
        <v>912</v>
      </c>
      <c r="B209" s="41" t="s">
        <v>922</v>
      </c>
      <c r="C209" s="68">
        <v>25000</v>
      </c>
    </row>
    <row r="210" spans="1:3" x14ac:dyDescent="0.25">
      <c r="A210" s="39" t="s">
        <v>912</v>
      </c>
      <c r="B210" s="41" t="s">
        <v>922</v>
      </c>
      <c r="C210" s="68">
        <v>25000</v>
      </c>
    </row>
    <row r="211" spans="1:3" x14ac:dyDescent="0.25">
      <c r="A211" s="52" t="s">
        <v>923</v>
      </c>
      <c r="B211" s="52" t="s">
        <v>924</v>
      </c>
      <c r="C211" s="69">
        <v>16000</v>
      </c>
    </row>
    <row r="212" spans="1:3" x14ac:dyDescent="0.25">
      <c r="A212" s="52" t="s">
        <v>925</v>
      </c>
      <c r="B212" s="52"/>
      <c r="C212" s="69">
        <v>10000</v>
      </c>
    </row>
    <row r="213" spans="1:3" x14ac:dyDescent="0.25">
      <c r="A213" s="52" t="s">
        <v>926</v>
      </c>
      <c r="B213" s="52"/>
      <c r="C213" s="69">
        <v>100000</v>
      </c>
    </row>
    <row r="214" spans="1:3" x14ac:dyDescent="0.25">
      <c r="A214" s="53" t="s">
        <v>927</v>
      </c>
      <c r="B214" s="53"/>
      <c r="C214" s="68">
        <v>50000</v>
      </c>
    </row>
    <row r="215" spans="1:3" x14ac:dyDescent="0.25">
      <c r="A215" s="53" t="s">
        <v>928</v>
      </c>
      <c r="B215" s="53"/>
      <c r="C215" s="68">
        <v>25000</v>
      </c>
    </row>
    <row r="216" spans="1:3" x14ac:dyDescent="0.25">
      <c r="A216" s="53" t="s">
        <v>929</v>
      </c>
      <c r="B216" s="53"/>
      <c r="C216" s="68">
        <v>32000</v>
      </c>
    </row>
    <row r="217" spans="1:3" x14ac:dyDescent="0.25">
      <c r="A217" s="53" t="s">
        <v>930</v>
      </c>
      <c r="B217" s="53"/>
      <c r="C217" s="68">
        <v>30000</v>
      </c>
    </row>
    <row r="218" spans="1:3" x14ac:dyDescent="0.25">
      <c r="A218" s="53" t="s">
        <v>931</v>
      </c>
      <c r="B218" s="53"/>
      <c r="C218" s="68">
        <v>10000</v>
      </c>
    </row>
    <row r="219" spans="1:3" x14ac:dyDescent="0.25">
      <c r="A219" s="52" t="s">
        <v>932</v>
      </c>
      <c r="B219" s="52"/>
      <c r="C219" s="68">
        <v>26000</v>
      </c>
    </row>
    <row r="220" spans="1:3" x14ac:dyDescent="0.25">
      <c r="A220" s="52" t="s">
        <v>933</v>
      </c>
      <c r="B220" s="52"/>
      <c r="C220" s="68">
        <v>26000</v>
      </c>
    </row>
    <row r="221" spans="1:3" x14ac:dyDescent="0.25">
      <c r="A221" s="52" t="s">
        <v>934</v>
      </c>
      <c r="B221" s="52"/>
      <c r="C221" s="68">
        <v>26000</v>
      </c>
    </row>
    <row r="222" spans="1:3" x14ac:dyDescent="0.25">
      <c r="A222" s="52" t="s">
        <v>935</v>
      </c>
      <c r="B222" s="52"/>
      <c r="C222" s="68">
        <v>26000</v>
      </c>
    </row>
    <row r="223" spans="1:3" x14ac:dyDescent="0.25">
      <c r="A223" s="52" t="s">
        <v>936</v>
      </c>
      <c r="B223" s="52"/>
      <c r="C223" s="68">
        <v>21000</v>
      </c>
    </row>
    <row r="224" spans="1:3" x14ac:dyDescent="0.25">
      <c r="A224" s="53" t="s">
        <v>937</v>
      </c>
      <c r="B224" s="53"/>
      <c r="C224" s="68">
        <v>18158</v>
      </c>
    </row>
    <row r="225" spans="1:3" x14ac:dyDescent="0.25">
      <c r="A225" s="53" t="s">
        <v>938</v>
      </c>
      <c r="B225" s="53"/>
      <c r="C225" s="68">
        <v>51000</v>
      </c>
    </row>
    <row r="226" spans="1:3" x14ac:dyDescent="0.25">
      <c r="A226" s="54" t="s">
        <v>939</v>
      </c>
      <c r="B226" s="53"/>
      <c r="C226" s="68">
        <v>0</v>
      </c>
    </row>
    <row r="227" spans="1:3" x14ac:dyDescent="0.25">
      <c r="A227" s="54" t="s">
        <v>940</v>
      </c>
      <c r="B227" s="55"/>
      <c r="C227" s="68">
        <v>0</v>
      </c>
    </row>
    <row r="228" spans="1:3" x14ac:dyDescent="0.25">
      <c r="A228" s="53" t="s">
        <v>941</v>
      </c>
      <c r="B228" s="53"/>
      <c r="C228" s="68">
        <v>10000</v>
      </c>
    </row>
    <row r="229" spans="1:3" x14ac:dyDescent="0.25">
      <c r="A229" s="53" t="s">
        <v>942</v>
      </c>
      <c r="B229" s="53"/>
      <c r="C229" s="68">
        <v>12500</v>
      </c>
    </row>
    <row r="230" spans="1:3" x14ac:dyDescent="0.25">
      <c r="A230" s="53" t="s">
        <v>943</v>
      </c>
      <c r="B230" s="53" t="s">
        <v>944</v>
      </c>
      <c r="C230" s="72">
        <v>100000</v>
      </c>
    </row>
    <row r="231" spans="1:3" x14ac:dyDescent="0.25">
      <c r="A231" s="56"/>
      <c r="B231" s="56"/>
      <c r="C231" s="72"/>
    </row>
    <row r="232" spans="1:3" x14ac:dyDescent="0.25">
      <c r="A232" s="56"/>
      <c r="B232" s="56"/>
      <c r="C232" s="72"/>
    </row>
    <row r="233" spans="1:3" x14ac:dyDescent="0.25">
      <c r="A233" s="57" t="s">
        <v>945</v>
      </c>
      <c r="B233" s="56"/>
      <c r="C233" s="72">
        <f>SUM(C4:C230)</f>
        <v>16946558</v>
      </c>
    </row>
    <row r="234" spans="1:3" x14ac:dyDescent="0.25">
      <c r="A234" s="56"/>
      <c r="B234" s="56"/>
      <c r="C234" s="72"/>
    </row>
    <row r="235" spans="1:3" x14ac:dyDescent="0.25">
      <c r="A235" s="56"/>
      <c r="B235" s="56"/>
    </row>
    <row r="236" spans="1:3" x14ac:dyDescent="0.25">
      <c r="A236" s="56"/>
      <c r="B236" s="56"/>
    </row>
    <row r="237" spans="1:3" x14ac:dyDescent="0.25">
      <c r="A237" s="56"/>
      <c r="B237" s="56"/>
    </row>
    <row r="238" spans="1:3" x14ac:dyDescent="0.25">
      <c r="A238" s="58"/>
      <c r="B238" s="53"/>
    </row>
    <row r="239" spans="1:3" x14ac:dyDescent="0.25">
      <c r="A239" s="58"/>
      <c r="B239" s="53"/>
    </row>
    <row r="240" spans="1:3" x14ac:dyDescent="0.25">
      <c r="A240" s="58"/>
      <c r="B240" s="53"/>
    </row>
    <row r="241" spans="1:2" x14ac:dyDescent="0.25">
      <c r="A241" s="58"/>
      <c r="B241" s="53"/>
    </row>
    <row r="242" spans="1:2" x14ac:dyDescent="0.25">
      <c r="A242" s="58"/>
      <c r="B242" s="53"/>
    </row>
    <row r="243" spans="1:2" x14ac:dyDescent="0.25">
      <c r="A243" s="58"/>
      <c r="B243" s="53"/>
    </row>
    <row r="244" spans="1:2" x14ac:dyDescent="0.25">
      <c r="A244" s="58"/>
      <c r="B244" s="53"/>
    </row>
    <row r="245" spans="1:2" x14ac:dyDescent="0.25">
      <c r="A245" s="58"/>
      <c r="B245" s="53"/>
    </row>
    <row r="246" spans="1:2" x14ac:dyDescent="0.25">
      <c r="A246" s="58"/>
      <c r="B246" s="53"/>
    </row>
    <row r="247" spans="1:2" x14ac:dyDescent="0.25">
      <c r="A247" s="58"/>
      <c r="B247" s="53"/>
    </row>
    <row r="248" spans="1:2" x14ac:dyDescent="0.25">
      <c r="A248" s="58"/>
      <c r="B248" s="53"/>
    </row>
    <row r="249" spans="1:2" x14ac:dyDescent="0.25">
      <c r="A249" s="58"/>
      <c r="B249" s="53"/>
    </row>
    <row r="250" spans="1:2" x14ac:dyDescent="0.25">
      <c r="A250" s="58"/>
      <c r="B250" s="53"/>
    </row>
    <row r="251" spans="1:2" x14ac:dyDescent="0.25">
      <c r="A251" s="59"/>
      <c r="B251" s="52"/>
    </row>
    <row r="252" spans="1:2" x14ac:dyDescent="0.25">
      <c r="A252" s="59"/>
      <c r="B252" s="52"/>
    </row>
    <row r="253" spans="1:2" x14ac:dyDescent="0.25">
      <c r="A253" s="59"/>
      <c r="B253" s="52"/>
    </row>
    <row r="254" spans="1:2" x14ac:dyDescent="0.25">
      <c r="A254" s="58"/>
      <c r="B254" s="53"/>
    </row>
    <row r="255" spans="1:2" x14ac:dyDescent="0.25">
      <c r="A255" s="60"/>
      <c r="B255" s="53"/>
    </row>
    <row r="256" spans="1:2" x14ac:dyDescent="0.25">
      <c r="A256" s="60"/>
      <c r="B256" s="53"/>
    </row>
    <row r="257" spans="1:2" x14ac:dyDescent="0.25">
      <c r="A257" s="60"/>
      <c r="B257" s="53"/>
    </row>
    <row r="258" spans="1:2" x14ac:dyDescent="0.25">
      <c r="A258" s="60"/>
      <c r="B258" s="53"/>
    </row>
    <row r="259" spans="1:2" x14ac:dyDescent="0.25">
      <c r="A259" s="60"/>
      <c r="B259" s="53"/>
    </row>
    <row r="260" spans="1:2" x14ac:dyDescent="0.25">
      <c r="A260" s="61"/>
      <c r="B260" s="52"/>
    </row>
    <row r="261" spans="1:2" x14ac:dyDescent="0.25">
      <c r="A261" s="60"/>
      <c r="B261" s="53"/>
    </row>
    <row r="262" spans="1:2" x14ac:dyDescent="0.25">
      <c r="A262" s="60"/>
      <c r="B262" s="53"/>
    </row>
    <row r="263" spans="1:2" x14ac:dyDescent="0.25">
      <c r="A263" s="60"/>
      <c r="B263" s="53"/>
    </row>
    <row r="264" spans="1:2" x14ac:dyDescent="0.25">
      <c r="A264" s="60"/>
      <c r="B264" s="53"/>
    </row>
    <row r="265" spans="1:2" x14ac:dyDescent="0.25">
      <c r="A265" s="60"/>
      <c r="B265" s="53"/>
    </row>
    <row r="266" spans="1:2" x14ac:dyDescent="0.25">
      <c r="A266" s="60"/>
      <c r="B266" s="52"/>
    </row>
    <row r="267" spans="1:2" x14ac:dyDescent="0.25">
      <c r="A267" s="60"/>
      <c r="B267" s="53"/>
    </row>
    <row r="268" spans="1:2" x14ac:dyDescent="0.25">
      <c r="A268" s="60"/>
      <c r="B268" s="53"/>
    </row>
    <row r="269" spans="1:2" x14ac:dyDescent="0.25">
      <c r="A269" s="60"/>
      <c r="B269" s="53"/>
    </row>
    <row r="270" spans="1:2" x14ac:dyDescent="0.25">
      <c r="A270" s="60"/>
      <c r="B270" s="53"/>
    </row>
    <row r="271" spans="1:2" x14ac:dyDescent="0.25">
      <c r="A271" s="60"/>
      <c r="B271" s="53"/>
    </row>
    <row r="272" spans="1:2" x14ac:dyDescent="0.25">
      <c r="A272" s="61"/>
      <c r="B272" s="52"/>
    </row>
    <row r="273" spans="1:2" x14ac:dyDescent="0.25">
      <c r="A273" s="61"/>
      <c r="B273" s="53"/>
    </row>
    <row r="274" spans="1:2" x14ac:dyDescent="0.25">
      <c r="A274" s="61"/>
      <c r="B274" s="53"/>
    </row>
    <row r="275" spans="1:2" x14ac:dyDescent="0.25">
      <c r="A275" s="61"/>
      <c r="B275" s="53"/>
    </row>
    <row r="276" spans="1:2" x14ac:dyDescent="0.25">
      <c r="A276" s="61"/>
      <c r="B276" s="53"/>
    </row>
    <row r="277" spans="1:2" x14ac:dyDescent="0.25">
      <c r="A277" s="61"/>
      <c r="B277" s="53"/>
    </row>
    <row r="278" spans="1:2" x14ac:dyDescent="0.25">
      <c r="A278" s="61"/>
      <c r="B278" s="52"/>
    </row>
    <row r="279" spans="1:2" x14ac:dyDescent="0.25">
      <c r="A279" s="61"/>
      <c r="B279" s="53"/>
    </row>
    <row r="280" spans="1:2" x14ac:dyDescent="0.25">
      <c r="A280" s="61"/>
      <c r="B280" s="53"/>
    </row>
    <row r="281" spans="1:2" x14ac:dyDescent="0.25">
      <c r="A281" s="61"/>
      <c r="B281" s="53"/>
    </row>
    <row r="282" spans="1:2" x14ac:dyDescent="0.25">
      <c r="A282" s="61"/>
      <c r="B282" s="53"/>
    </row>
    <row r="283" spans="1:2" x14ac:dyDescent="0.25">
      <c r="A283" s="61"/>
      <c r="B283" s="52"/>
    </row>
    <row r="284" spans="1:2" x14ac:dyDescent="0.25">
      <c r="A284" s="61"/>
      <c r="B284" s="52"/>
    </row>
    <row r="285" spans="1:2" x14ac:dyDescent="0.25">
      <c r="A285" s="61"/>
      <c r="B285" s="52"/>
    </row>
    <row r="286" spans="1:2" x14ac:dyDescent="0.25">
      <c r="A286" s="61"/>
      <c r="B286" s="52"/>
    </row>
    <row r="287" spans="1:2" x14ac:dyDescent="0.25">
      <c r="A287" s="61"/>
      <c r="B287" s="52"/>
    </row>
    <row r="288" spans="1:2" x14ac:dyDescent="0.25">
      <c r="A288" s="61"/>
      <c r="B288" s="53"/>
    </row>
    <row r="289" spans="1:2" x14ac:dyDescent="0.25">
      <c r="A289" s="61"/>
      <c r="B289" s="52"/>
    </row>
    <row r="290" spans="1:2" x14ac:dyDescent="0.25">
      <c r="A290" s="61"/>
      <c r="B290" s="52"/>
    </row>
    <row r="291" spans="1:2" x14ac:dyDescent="0.25">
      <c r="A291" s="61"/>
      <c r="B291" s="52"/>
    </row>
    <row r="292" spans="1:2" x14ac:dyDescent="0.25">
      <c r="A292" s="60"/>
      <c r="B292" s="53"/>
    </row>
    <row r="293" spans="1:2" x14ac:dyDescent="0.25">
      <c r="A293" s="60"/>
      <c r="B293" s="53"/>
    </row>
    <row r="294" spans="1:2" x14ac:dyDescent="0.25">
      <c r="A294" s="60"/>
      <c r="B294" s="53"/>
    </row>
    <row r="295" spans="1:2" x14ac:dyDescent="0.25">
      <c r="A295" s="60"/>
      <c r="B295" s="53"/>
    </row>
    <row r="296" spans="1:2" x14ac:dyDescent="0.25">
      <c r="A296" s="60"/>
      <c r="B296" s="53"/>
    </row>
    <row r="297" spans="1:2" x14ac:dyDescent="0.25">
      <c r="A297" s="60"/>
      <c r="B297" s="53"/>
    </row>
    <row r="298" spans="1:2" x14ac:dyDescent="0.25">
      <c r="A298" s="60"/>
      <c r="B298" s="53"/>
    </row>
    <row r="299" spans="1:2" x14ac:dyDescent="0.25">
      <c r="A299" s="60"/>
      <c r="B299" s="53"/>
    </row>
    <row r="300" spans="1:2" x14ac:dyDescent="0.25">
      <c r="A300" s="60"/>
      <c r="B300" s="53"/>
    </row>
    <row r="301" spans="1:2" x14ac:dyDescent="0.25">
      <c r="A301" s="25"/>
      <c r="B301" s="25"/>
    </row>
    <row r="302" spans="1:2" x14ac:dyDescent="0.25">
      <c r="A302" s="25"/>
      <c r="B302" s="25"/>
    </row>
    <row r="303" spans="1:2" x14ac:dyDescent="0.25">
      <c r="A303" s="25"/>
      <c r="B303" s="25"/>
    </row>
    <row r="304" spans="1:2" x14ac:dyDescent="0.25">
      <c r="A304" s="25"/>
      <c r="B304" s="25"/>
    </row>
    <row r="305" spans="1:2" x14ac:dyDescent="0.25">
      <c r="A305" s="25"/>
      <c r="B305" s="25"/>
    </row>
    <row r="306" spans="1:2" x14ac:dyDescent="0.25">
      <c r="A306" s="25"/>
      <c r="B306" s="25"/>
    </row>
    <row r="307" spans="1:2" x14ac:dyDescent="0.25">
      <c r="A307" s="25"/>
      <c r="B307" s="25"/>
    </row>
    <row r="308" spans="1:2" x14ac:dyDescent="0.25">
      <c r="A308" s="25"/>
      <c r="B308" s="25"/>
    </row>
    <row r="309" spans="1:2" x14ac:dyDescent="0.25">
      <c r="A309" s="25"/>
      <c r="B309" s="25"/>
    </row>
    <row r="310" spans="1:2" x14ac:dyDescent="0.25">
      <c r="A310" s="25"/>
      <c r="B310" s="25"/>
    </row>
    <row r="311" spans="1:2" x14ac:dyDescent="0.25">
      <c r="A311" s="25"/>
      <c r="B311" s="25"/>
    </row>
    <row r="312" spans="1:2" x14ac:dyDescent="0.25">
      <c r="A312" s="25"/>
      <c r="B312" s="25"/>
    </row>
    <row r="313" spans="1:2" x14ac:dyDescent="0.25">
      <c r="A313" s="25"/>
      <c r="B313" s="25"/>
    </row>
    <row r="314" spans="1:2" x14ac:dyDescent="0.25">
      <c r="A314" s="25"/>
      <c r="B314" s="25"/>
    </row>
    <row r="315" spans="1:2" x14ac:dyDescent="0.25">
      <c r="A315" s="25"/>
      <c r="B315" s="25"/>
    </row>
    <row r="316" spans="1:2" x14ac:dyDescent="0.25">
      <c r="A316" s="25"/>
      <c r="B316" s="25"/>
    </row>
    <row r="317" spans="1:2" x14ac:dyDescent="0.25">
      <c r="A317" s="25"/>
      <c r="B31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specificatie</vt:lpstr>
      <vt:lpstr>Inventaris Bernhard Leenestraat</vt:lpstr>
      <vt:lpstr>Inventaris Caledoniastr.Ceramst</vt:lpstr>
      <vt:lpstr>specificatie!Afdrukbereik</vt:lpstr>
      <vt:lpstr>specificatie!Afdruktitels</vt:lpstr>
    </vt:vector>
  </TitlesOfParts>
  <Company>Gemeente Tilburg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Dongen, Manon van</dc:creator>
  <cp:lastModifiedBy>Petra Cornelisse</cp:lastModifiedBy>
  <cp:lastPrinted>2025-09-25T07:17:40Z</cp:lastPrinted>
  <dcterms:created xsi:type="dcterms:W3CDTF">2016-05-23T13:24:28Z</dcterms:created>
  <dcterms:modified xsi:type="dcterms:W3CDTF">2025-09-25T07:24:06Z</dcterms:modified>
</cp:coreProperties>
</file>