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https://old.sharepoint.com/sites/ProgrammamanagementDordthuis-Aanbestedingen-Beveiligingincl.Hosting/Gedeelde documenten/250161GDD Hosting Dordthuis/Nota van Inlichtingen/"/>
    </mc:Choice>
  </mc:AlternateContent>
  <xr:revisionPtr revIDLastSave="29" documentId="8_{099CC4A1-DBFA-4893-BA21-DC458A3A91DA}" xr6:coauthVersionLast="47" xr6:coauthVersionMax="47" xr10:uidLastSave="{0CA555EC-5C7C-49C6-8762-F255903E55EF}"/>
  <bookViews>
    <workbookView xWindow="-120" yWindow="-120" windowWidth="29040" windowHeight="15720" tabRatio="937" activeTab="1" xr2:uid="{00000000-000D-0000-FFFF-FFFF00000000}"/>
  </bookViews>
  <sheets>
    <sheet name="Toelichting" sheetId="25" r:id="rId1"/>
    <sheet name="Hosting - Dordthuis" sheetId="16"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16" l="1"/>
  <c r="H11" i="16"/>
  <c r="H10" i="16"/>
  <c r="H9" i="16"/>
  <c r="H8" i="16"/>
  <c r="H7" i="16"/>
  <c r="H5" i="16"/>
  <c r="H6" i="16"/>
  <c r="G5" i="16"/>
  <c r="F5" i="16"/>
  <c r="G11" i="16"/>
  <c r="F11" i="16"/>
  <c r="G10" i="16"/>
  <c r="F10" i="16"/>
  <c r="E10" i="16"/>
  <c r="E11" i="16"/>
  <c r="F7" i="16"/>
  <c r="E7" i="16"/>
  <c r="E6" i="16"/>
  <c r="F6" i="16"/>
  <c r="E8" i="16"/>
  <c r="F8" i="16"/>
  <c r="G6" i="16"/>
  <c r="G7" i="16"/>
  <c r="G8" i="16"/>
  <c r="G9" i="16"/>
  <c r="E9" i="16"/>
  <c r="F9" i="16"/>
  <c r="D17" i="16"/>
  <c r="D18" i="16"/>
  <c r="D19" i="16"/>
  <c r="D20" i="16"/>
  <c r="D16" i="16"/>
  <c r="I7" i="16" l="1"/>
  <c r="K7" i="16" s="1"/>
  <c r="M7" i="16" s="1"/>
  <c r="I10" i="16"/>
  <c r="K10" i="16" s="1"/>
  <c r="M10" i="16" s="1"/>
  <c r="I8" i="16"/>
  <c r="K8" i="16" s="1"/>
  <c r="M8" i="16" s="1"/>
  <c r="I9" i="16"/>
  <c r="K9" i="16" s="1"/>
  <c r="M9" i="16" s="1"/>
  <c r="I5" i="16"/>
  <c r="K5" i="16" s="1"/>
  <c r="M5" i="16" s="1"/>
  <c r="I11" i="16"/>
  <c r="K11" i="16" s="1"/>
  <c r="M11" i="16" s="1"/>
  <c r="I6" i="16"/>
  <c r="K6" i="16" s="1"/>
  <c r="M6" i="16" s="1"/>
  <c r="M12" i="16" l="1"/>
  <c r="M14" i="16" s="1"/>
</calcChain>
</file>

<file path=xl/sharedStrings.xml><?xml version="1.0" encoding="utf-8"?>
<sst xmlns="http://schemas.openxmlformats.org/spreadsheetml/2006/main" count="38" uniqueCount="38">
  <si>
    <r>
      <t xml:space="preserve">De inschrijver dient </t>
    </r>
    <r>
      <rPr>
        <b/>
        <sz val="9"/>
        <color rgb="FF000000"/>
        <rFont val="Verdana"/>
        <family val="2"/>
      </rPr>
      <t>uitsluitend alle grijze cellen</t>
    </r>
    <r>
      <rPr>
        <sz val="9"/>
        <color rgb="FF000000"/>
        <rFont val="Verdana"/>
        <family val="2"/>
      </rPr>
      <t xml:space="preserve"> in te vullen (behalve de regel waar n.v.t. staat ingevuld) met een waarde. De tarieven worden uitgevraagd in een personeel- en een overig deel. Dit ten einde verrekening als gevolg van eventuele CAO wijzigingen op de personele component te verrekenen. Alle geoffreerde prijzen zijn incl. voorrijdtijden en -kosten, reiskosten, onkostenvergoedingen, mogelijk toeslagen, enz. en exclusief BTW (deze laatste apart vermelden). Het is niet toegestaan om aanvullingen en/of opmerkingen in het spreadsheet aan te brengen. </t>
    </r>
  </si>
  <si>
    <t xml:space="preserve">De prijzen welke u opgeeft zijn dus all-in prijzen exclusief en inclusief BTW.  Drechtsteden wenst niet geconfronteerd te worden met onvoorziene extra investeringen c.q.  meerkosten als gevolg van het geen dat aangeboden wordt door de leverancier. </t>
  </si>
  <si>
    <t>Het gunningscriterium 'Prijs' wordt beoordeeld op de totaalprijs op jaarbasis voor openen en sluiten, alarmopvolging, toezicht en receptie en regiedienstverlening.</t>
  </si>
  <si>
    <t>Totale kosten (netto)</t>
  </si>
  <si>
    <t>BTW %</t>
  </si>
  <si>
    <t xml:space="preserve">ma t/m vr  tussen 07.00 uur en 18.00 uur </t>
  </si>
  <si>
    <t xml:space="preserve">ma t/m vr  tussen 18.00 uur en 24.00 uur </t>
  </si>
  <si>
    <t xml:space="preserve">ma t/m vr  tussen 00.00 uur en 07.00 uur </t>
  </si>
  <si>
    <t xml:space="preserve">tussen za 00.00 uur en zo 24.00 uur </t>
  </si>
  <si>
    <t xml:space="preserve">op feestdagen </t>
  </si>
  <si>
    <t>Week dag</t>
  </si>
  <si>
    <t>Volume overdag (in uren)</t>
  </si>
  <si>
    <t>Volume avond (in uren)</t>
  </si>
  <si>
    <t>Volume nacht (in uren)</t>
  </si>
  <si>
    <t>Personele kosten (netto) dag / uur
7.00u - 18.00u</t>
  </si>
  <si>
    <t>Personele kosten (netto) avond / uur
18.00u - 24.00u</t>
  </si>
  <si>
    <t>Personele kosten (netto) nacht / uur
24.00u - 7.00u</t>
  </si>
  <si>
    <t>Overige kosten (netto) per dag</t>
  </si>
  <si>
    <t>Totale kosten (netto) per dag</t>
  </si>
  <si>
    <t>Bruto dagtarief</t>
  </si>
  <si>
    <t>Volume # dagen per jaar</t>
  </si>
  <si>
    <t>Kosten per jaar (incl BTW)</t>
  </si>
  <si>
    <t>Maandag</t>
  </si>
  <si>
    <t>Dinsdag</t>
  </si>
  <si>
    <t>Woensdag</t>
  </si>
  <si>
    <t>Donderdag</t>
  </si>
  <si>
    <t>Vrijdag</t>
  </si>
  <si>
    <t>Zaterdag</t>
  </si>
  <si>
    <t>Zondag</t>
  </si>
  <si>
    <t>Personele kosten (netto) p/u</t>
  </si>
  <si>
    <t>Overige kosten (netto) p/u</t>
  </si>
  <si>
    <t>Dordthuis</t>
  </si>
  <si>
    <t>Vanaf 01-05-2026</t>
  </si>
  <si>
    <t xml:space="preserve">Dit is het invulblad ten behoeve van de Hostingsdiensten. Voor de definities en eisen die verbonden zijn aan de verschillende onderdelen wordt verwezen naar de teksten in het Programma van Eisen.  </t>
  </si>
  <si>
    <t>Bijlage C4 - Prijsinvulformulier Hosting Dordthuis 250161GDD</t>
  </si>
  <si>
    <t>Totaal incl. BTW</t>
  </si>
  <si>
    <t>Totaal excl. BTW</t>
  </si>
  <si>
    <t>Zie bijlage B5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</si>
</sst>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_-* #,##0.00_-;\-* #,##0.00_-;_-* &quot;-&quot;??_-;_-@_-"/>
    <numFmt numFmtId="165" formatCode="_(&quot;ƒ&quot;* #,##0.00_);_(&quot;ƒ&quot;* \(#,##0.00\);_(&quot;ƒ&quot;* &quot;-&quot;??_);_(@_)"/>
    <numFmt numFmtId="166" formatCode="_(&quot;€&quot;* #,##0.00_);_(&quot;€&quot;* \(#,##0.00\);_(&quot;€&quot;* &quot;-&quot;??_);_(@_)"/>
    <numFmt numFmtId="167" formatCode="_(* #,##0.00_);_(* \(#,##0.00\);_(* &quot;-&quot;??_);_(@_)"/>
  </numFmts>
  <fonts count="14">
    <font>
      <sz val="11"/>
      <color theme="1"/>
      <name val="Calibri"/>
      <family val="2"/>
      <scheme val="minor"/>
    </font>
    <font>
      <sz val="10"/>
      <name val="Arial"/>
      <family val="2"/>
    </font>
    <font>
      <sz val="10"/>
      <name val="Helv"/>
    </font>
    <font>
      <sz val="9"/>
      <name val="Geneva"/>
    </font>
    <font>
      <sz val="10"/>
      <name val="Times"/>
      <family val="1"/>
    </font>
    <font>
      <b/>
      <sz val="10"/>
      <color theme="0"/>
      <name val="Verdana"/>
      <family val="2"/>
    </font>
    <font>
      <sz val="10"/>
      <name val="Arial"/>
      <family val="2"/>
    </font>
    <font>
      <sz val="10"/>
      <name val="Arial"/>
      <family val="2"/>
    </font>
    <font>
      <sz val="11"/>
      <color theme="1"/>
      <name val="Calibri"/>
      <family val="2"/>
      <scheme val="minor"/>
    </font>
    <font>
      <sz val="9"/>
      <color rgb="FF000000"/>
      <name val="Verdana"/>
      <family val="2"/>
    </font>
    <font>
      <b/>
      <sz val="9"/>
      <color rgb="FF000000"/>
      <name val="Verdana"/>
      <family val="2"/>
    </font>
    <font>
      <b/>
      <sz val="11"/>
      <color theme="1"/>
      <name val="Calibri"/>
      <family val="2"/>
      <scheme val="minor"/>
    </font>
    <font>
      <b/>
      <sz val="11"/>
      <name val="Calibri"/>
      <family val="2"/>
      <scheme val="minor"/>
    </font>
    <font>
      <b/>
      <sz val="11"/>
      <color rgb="FF00B05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3">
    <xf numFmtId="0" fontId="0" fillId="0" borderId="0"/>
    <xf numFmtId="0" fontId="1" fillId="0" borderId="0"/>
    <xf numFmtId="0" fontId="3" fillId="0" borderId="0"/>
    <xf numFmtId="164" fontId="2" fillId="0" borderId="0" applyFont="0" applyFill="0" applyBorder="0" applyAlignment="0" applyProtection="0"/>
    <xf numFmtId="165" fontId="4" fillId="0" borderId="0" applyFont="0" applyFill="0" applyBorder="0" applyAlignment="0" applyProtection="0"/>
    <xf numFmtId="0" fontId="6" fillId="0" borderId="0"/>
    <xf numFmtId="167" fontId="6" fillId="0" borderId="0" applyFont="0" applyFill="0" applyBorder="0" applyAlignment="0" applyProtection="0"/>
    <xf numFmtId="166" fontId="6" fillId="0" borderId="0" applyFont="0" applyFill="0" applyBorder="0" applyAlignment="0" applyProtection="0"/>
    <xf numFmtId="0" fontId="7" fillId="0" borderId="0"/>
    <xf numFmtId="167" fontId="7" fillId="0" borderId="0" applyFont="0" applyFill="0" applyBorder="0" applyAlignment="0" applyProtection="0"/>
    <xf numFmtId="166" fontId="7"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cellStyleXfs>
  <cellXfs count="18">
    <xf numFmtId="0" fontId="0" fillId="0" borderId="0" xfId="0"/>
    <xf numFmtId="0" fontId="0" fillId="0" borderId="1" xfId="0" applyBorder="1"/>
    <xf numFmtId="44" fontId="0" fillId="4" borderId="1" xfId="11" applyFont="1" applyFill="1" applyBorder="1"/>
    <xf numFmtId="44" fontId="0" fillId="0" borderId="1" xfId="11" applyFont="1" applyFill="1" applyBorder="1"/>
    <xf numFmtId="44" fontId="0" fillId="0" borderId="1" xfId="11" applyFont="1" applyBorder="1"/>
    <xf numFmtId="0" fontId="12" fillId="0" borderId="0" xfId="0" applyFont="1"/>
    <xf numFmtId="0" fontId="11" fillId="0" borderId="2" xfId="0" applyFont="1" applyBorder="1"/>
    <xf numFmtId="44" fontId="0" fillId="0" borderId="3" xfId="0" applyNumberFormat="1" applyBorder="1"/>
    <xf numFmtId="0" fontId="5" fillId="3" borderId="1" xfId="0" applyFont="1" applyFill="1" applyBorder="1" applyAlignment="1">
      <alignment wrapText="1"/>
    </xf>
    <xf numFmtId="0" fontId="0" fillId="2" borderId="0" xfId="0" applyFill="1"/>
    <xf numFmtId="0" fontId="9" fillId="2" borderId="4" xfId="0" applyFont="1" applyFill="1" applyBorder="1" applyAlignment="1">
      <alignment vertical="top" wrapText="1"/>
    </xf>
    <xf numFmtId="0" fontId="9" fillId="2" borderId="5" xfId="0" applyFont="1" applyFill="1" applyBorder="1" applyAlignment="1">
      <alignment vertical="top" wrapText="1"/>
    </xf>
    <xf numFmtId="0" fontId="9" fillId="2" borderId="6" xfId="0" applyFont="1" applyFill="1" applyBorder="1" applyAlignment="1">
      <alignment vertical="top" wrapText="1"/>
    </xf>
    <xf numFmtId="0" fontId="11" fillId="2" borderId="1" xfId="0" applyFont="1" applyFill="1" applyBorder="1"/>
    <xf numFmtId="0" fontId="13" fillId="0" borderId="2" xfId="0" applyFont="1" applyBorder="1"/>
    <xf numFmtId="44" fontId="13" fillId="0" borderId="3" xfId="0" applyNumberFormat="1" applyFont="1" applyBorder="1"/>
    <xf numFmtId="44" fontId="0" fillId="2" borderId="1" xfId="11" applyFont="1" applyFill="1" applyBorder="1"/>
    <xf numFmtId="9" fontId="0" fillId="2" borderId="1" xfId="12" applyFont="1" applyFill="1" applyBorder="1"/>
  </cellXfs>
  <cellStyles count="13">
    <cellStyle name="Comma_Uurtarieven 2000 LEVERANCIER" xfId="3" xr:uid="{00000000-0005-0000-0000-000000000000}"/>
    <cellStyle name="Currency_ATIR-Calc-Uurtarief 2001" xfId="4" xr:uid="{00000000-0005-0000-0000-000001000000}"/>
    <cellStyle name="Komma 2" xfId="6" xr:uid="{00000000-0005-0000-0000-000004000000}"/>
    <cellStyle name="Komma 2 2" xfId="9" xr:uid="{00000000-0005-0000-0000-000005000000}"/>
    <cellStyle name="Normal_AFRPPRIJS.xls" xfId="2" xr:uid="{00000000-0005-0000-0000-000006000000}"/>
    <cellStyle name="Procent" xfId="12" builtinId="5"/>
    <cellStyle name="Standaard" xfId="0" builtinId="0"/>
    <cellStyle name="Standaard 2" xfId="1" xr:uid="{00000000-0005-0000-0000-000009000000}"/>
    <cellStyle name="Standaard 3" xfId="5" xr:uid="{00000000-0005-0000-0000-00000A000000}"/>
    <cellStyle name="Standaard 3 2" xfId="8" xr:uid="{00000000-0005-0000-0000-00000B000000}"/>
    <cellStyle name="Valuta" xfId="11" builtinId="4"/>
    <cellStyle name="Valuta 2" xfId="7" xr:uid="{00000000-0005-0000-0000-00000D000000}"/>
    <cellStyle name="Valuta 2 2" xfId="10"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48A62-2A0A-4065-ABF4-B02A48D3D3B3}">
  <dimension ref="A1:A6"/>
  <sheetViews>
    <sheetView workbookViewId="0">
      <selection activeCell="A6" sqref="A6"/>
    </sheetView>
  </sheetViews>
  <sheetFormatPr defaultRowHeight="15"/>
  <cols>
    <col min="1" max="1" width="79.42578125" style="9" customWidth="1"/>
    <col min="2" max="16384" width="9.140625" style="9"/>
  </cols>
  <sheetData>
    <row r="1" spans="1:1" ht="45.75" customHeight="1">
      <c r="A1" s="10" t="s">
        <v>33</v>
      </c>
    </row>
    <row r="2" spans="1:1" ht="90" customHeight="1">
      <c r="A2" s="11" t="s">
        <v>0</v>
      </c>
    </row>
    <row r="3" spans="1:1" ht="51" customHeight="1">
      <c r="A3" s="11" t="s">
        <v>1</v>
      </c>
    </row>
    <row r="4" spans="1:1" ht="22.5" customHeight="1">
      <c r="A4" s="12" t="s">
        <v>2</v>
      </c>
    </row>
    <row r="6" spans="1:1">
      <c r="A6" s="13" t="s">
        <v>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218E4-8F39-4A14-B0E8-A885CAB5F8B9}">
  <dimension ref="A1:M20"/>
  <sheetViews>
    <sheetView tabSelected="1" workbookViewId="0">
      <selection activeCell="F20" sqref="F20"/>
    </sheetView>
  </sheetViews>
  <sheetFormatPr defaultRowHeight="15"/>
  <cols>
    <col min="1" max="1" width="37.140625" bestFit="1" customWidth="1"/>
    <col min="2" max="2" width="15.42578125" customWidth="1"/>
    <col min="3" max="3" width="14.42578125" bestFit="1" customWidth="1"/>
    <col min="4" max="4" width="10.42578125" bestFit="1" customWidth="1"/>
    <col min="5" max="5" width="23.85546875" customWidth="1"/>
    <col min="6" max="6" width="23.5703125" customWidth="1"/>
    <col min="7" max="7" width="22.7109375" customWidth="1"/>
    <col min="8" max="8" width="20.85546875" customWidth="1"/>
    <col min="9" max="9" width="19.140625" customWidth="1"/>
    <col min="10" max="10" width="8.85546875" bestFit="1" customWidth="1"/>
    <col min="11" max="11" width="17.140625" bestFit="1" customWidth="1"/>
    <col min="12" max="12" width="15.5703125" bestFit="1" customWidth="1"/>
    <col min="13" max="13" width="17.42578125" customWidth="1"/>
  </cols>
  <sheetData>
    <row r="1" spans="1:13">
      <c r="A1" s="5" t="s">
        <v>31</v>
      </c>
    </row>
    <row r="2" spans="1:13">
      <c r="A2" t="s">
        <v>37</v>
      </c>
    </row>
    <row r="4" spans="1:13" ht="39">
      <c r="A4" s="8" t="s">
        <v>10</v>
      </c>
      <c r="B4" s="8" t="s">
        <v>11</v>
      </c>
      <c r="C4" s="8" t="s">
        <v>12</v>
      </c>
      <c r="D4" s="8" t="s">
        <v>13</v>
      </c>
      <c r="E4" s="8" t="s">
        <v>14</v>
      </c>
      <c r="F4" s="8" t="s">
        <v>15</v>
      </c>
      <c r="G4" s="8" t="s">
        <v>16</v>
      </c>
      <c r="H4" s="8" t="s">
        <v>17</v>
      </c>
      <c r="I4" s="8" t="s">
        <v>18</v>
      </c>
      <c r="J4" s="8" t="s">
        <v>4</v>
      </c>
      <c r="K4" s="8" t="s">
        <v>19</v>
      </c>
      <c r="L4" s="8" t="s">
        <v>20</v>
      </c>
      <c r="M4" s="8" t="s">
        <v>21</v>
      </c>
    </row>
    <row r="5" spans="1:13">
      <c r="A5" s="1" t="s">
        <v>22</v>
      </c>
      <c r="B5" s="1">
        <v>38</v>
      </c>
      <c r="C5" s="1">
        <v>4</v>
      </c>
      <c r="D5" s="1">
        <v>0</v>
      </c>
      <c r="E5" s="16">
        <f>$B$16</f>
        <v>0</v>
      </c>
      <c r="F5" s="16">
        <f t="shared" ref="F5:F9" si="0">$B$17</f>
        <v>0</v>
      </c>
      <c r="G5" s="16">
        <f t="shared" ref="G5:G9" si="1">$B$18</f>
        <v>0</v>
      </c>
      <c r="H5" s="16">
        <f>((B5*C16)+(C5*C17)+(D5*C18))</f>
        <v>0</v>
      </c>
      <c r="I5" s="3">
        <f t="shared" ref="I5:I11" si="2">(B5*E5)+(C5*F5)+(D5*G5)+H5</f>
        <v>0</v>
      </c>
      <c r="J5" s="17">
        <v>0.21</v>
      </c>
      <c r="K5" s="4">
        <f>I5*(1+J5)</f>
        <v>0</v>
      </c>
      <c r="L5" s="1">
        <v>52</v>
      </c>
      <c r="M5" s="3">
        <f>K5*L5</f>
        <v>0</v>
      </c>
    </row>
    <row r="6" spans="1:13">
      <c r="A6" s="1" t="s">
        <v>23</v>
      </c>
      <c r="B6" s="1">
        <v>39</v>
      </c>
      <c r="C6" s="1">
        <v>6</v>
      </c>
      <c r="D6" s="1">
        <v>0</v>
      </c>
      <c r="E6" s="16">
        <f>$B$16</f>
        <v>0</v>
      </c>
      <c r="F6" s="16">
        <f t="shared" si="0"/>
        <v>0</v>
      </c>
      <c r="G6" s="16">
        <f t="shared" si="1"/>
        <v>0</v>
      </c>
      <c r="H6" s="16">
        <f>((B6*C16)+(C6*C17)+(D6*C18))</f>
        <v>0</v>
      </c>
      <c r="I6" s="3">
        <f t="shared" si="2"/>
        <v>0</v>
      </c>
      <c r="J6" s="17">
        <v>0.21</v>
      </c>
      <c r="K6" s="4">
        <f t="shared" ref="K6:K11" si="3">I6*(1+J6)</f>
        <v>0</v>
      </c>
      <c r="L6" s="1">
        <v>52</v>
      </c>
      <c r="M6" s="3">
        <f t="shared" ref="M6:M11" si="4">K6*L6</f>
        <v>0</v>
      </c>
    </row>
    <row r="7" spans="1:13">
      <c r="A7" s="1" t="s">
        <v>24</v>
      </c>
      <c r="B7" s="1">
        <v>38</v>
      </c>
      <c r="C7" s="1">
        <v>4</v>
      </c>
      <c r="D7" s="1">
        <v>0</v>
      </c>
      <c r="E7" s="16">
        <f>$B$16</f>
        <v>0</v>
      </c>
      <c r="F7" s="16">
        <f t="shared" si="0"/>
        <v>0</v>
      </c>
      <c r="G7" s="16">
        <f t="shared" si="1"/>
        <v>0</v>
      </c>
      <c r="H7" s="16">
        <f>((B7*C16)+(C7*C17)+(D7*C18))</f>
        <v>0</v>
      </c>
      <c r="I7" s="3">
        <f t="shared" si="2"/>
        <v>0</v>
      </c>
      <c r="J7" s="17">
        <v>0.21</v>
      </c>
      <c r="K7" s="4">
        <f t="shared" si="3"/>
        <v>0</v>
      </c>
      <c r="L7" s="1">
        <v>52</v>
      </c>
      <c r="M7" s="3">
        <f t="shared" si="4"/>
        <v>0</v>
      </c>
    </row>
    <row r="8" spans="1:13">
      <c r="A8" s="1" t="s">
        <v>25</v>
      </c>
      <c r="B8" s="1">
        <v>39</v>
      </c>
      <c r="C8" s="1">
        <v>6</v>
      </c>
      <c r="D8" s="1">
        <v>0</v>
      </c>
      <c r="E8" s="16">
        <f t="shared" ref="E8:E9" si="5">$B$16</f>
        <v>0</v>
      </c>
      <c r="F8" s="16">
        <f t="shared" si="0"/>
        <v>0</v>
      </c>
      <c r="G8" s="16">
        <f t="shared" si="1"/>
        <v>0</v>
      </c>
      <c r="H8" s="16">
        <f>((B8*C16)+(C8*C17)+(D8*C18))</f>
        <v>0</v>
      </c>
      <c r="I8" s="3">
        <f t="shared" si="2"/>
        <v>0</v>
      </c>
      <c r="J8" s="17">
        <v>0.21</v>
      </c>
      <c r="K8" s="4">
        <f t="shared" si="3"/>
        <v>0</v>
      </c>
      <c r="L8" s="1">
        <v>52</v>
      </c>
      <c r="M8" s="3">
        <f t="shared" si="4"/>
        <v>0</v>
      </c>
    </row>
    <row r="9" spans="1:13">
      <c r="A9" s="1" t="s">
        <v>26</v>
      </c>
      <c r="B9" s="1">
        <v>38</v>
      </c>
      <c r="C9" s="1">
        <v>4</v>
      </c>
      <c r="D9" s="1">
        <v>0</v>
      </c>
      <c r="E9" s="16">
        <f t="shared" si="5"/>
        <v>0</v>
      </c>
      <c r="F9" s="16">
        <f t="shared" si="0"/>
        <v>0</v>
      </c>
      <c r="G9" s="16">
        <f t="shared" si="1"/>
        <v>0</v>
      </c>
      <c r="H9" s="16">
        <f>((B9*C16)+(C9*C17)+(D9*C18))</f>
        <v>0</v>
      </c>
      <c r="I9" s="3">
        <f t="shared" si="2"/>
        <v>0</v>
      </c>
      <c r="J9" s="17">
        <v>0.21</v>
      </c>
      <c r="K9" s="4">
        <f t="shared" si="3"/>
        <v>0</v>
      </c>
      <c r="L9" s="1">
        <v>52</v>
      </c>
      <c r="M9" s="3">
        <f t="shared" si="4"/>
        <v>0</v>
      </c>
    </row>
    <row r="10" spans="1:13">
      <c r="A10" s="1" t="s">
        <v>27</v>
      </c>
      <c r="B10" s="1">
        <v>11</v>
      </c>
      <c r="C10" s="1">
        <v>0</v>
      </c>
      <c r="D10" s="1">
        <v>0</v>
      </c>
      <c r="E10" s="16">
        <f t="shared" ref="E10:G11" si="6">$B$19</f>
        <v>0</v>
      </c>
      <c r="F10" s="16">
        <f t="shared" si="6"/>
        <v>0</v>
      </c>
      <c r="G10" s="16">
        <f t="shared" si="6"/>
        <v>0</v>
      </c>
      <c r="H10" s="16">
        <f>((B10*C19)+(C10*C19)+(D10*C19))</f>
        <v>0</v>
      </c>
      <c r="I10" s="3">
        <f t="shared" si="2"/>
        <v>0</v>
      </c>
      <c r="J10" s="17">
        <v>0.21</v>
      </c>
      <c r="K10" s="4">
        <f t="shared" si="3"/>
        <v>0</v>
      </c>
      <c r="L10" s="1">
        <v>52</v>
      </c>
      <c r="M10" s="3">
        <f t="shared" si="4"/>
        <v>0</v>
      </c>
    </row>
    <row r="11" spans="1:13" ht="15.75" thickBot="1">
      <c r="A11" s="1" t="s">
        <v>28</v>
      </c>
      <c r="B11" s="1">
        <v>11</v>
      </c>
      <c r="C11" s="1">
        <v>0</v>
      </c>
      <c r="D11" s="1">
        <v>0</v>
      </c>
      <c r="E11" s="16">
        <f t="shared" si="6"/>
        <v>0</v>
      </c>
      <c r="F11" s="16">
        <f t="shared" si="6"/>
        <v>0</v>
      </c>
      <c r="G11" s="16">
        <f t="shared" si="6"/>
        <v>0</v>
      </c>
      <c r="H11" s="16">
        <f>((B11*C19)+(C11*C19)+(D11*C19))</f>
        <v>0</v>
      </c>
      <c r="I11" s="3">
        <f t="shared" si="2"/>
        <v>0</v>
      </c>
      <c r="J11" s="17">
        <v>0.21</v>
      </c>
      <c r="K11" s="4">
        <f t="shared" si="3"/>
        <v>0</v>
      </c>
      <c r="L11" s="1">
        <v>52</v>
      </c>
      <c r="M11" s="3">
        <f t="shared" si="4"/>
        <v>0</v>
      </c>
    </row>
    <row r="12" spans="1:13" ht="15.75" thickBot="1">
      <c r="L12" s="6" t="s">
        <v>35</v>
      </c>
      <c r="M12" s="7">
        <f>SUM(M5:M11)</f>
        <v>0</v>
      </c>
    </row>
    <row r="13" spans="1:13" ht="15.75" thickBot="1"/>
    <row r="14" spans="1:13" ht="15.75" thickBot="1">
      <c r="L14" s="14" t="s">
        <v>36</v>
      </c>
      <c r="M14" s="15">
        <f>M12/121*100</f>
        <v>0</v>
      </c>
    </row>
    <row r="15" spans="1:13" ht="39">
      <c r="A15" s="8" t="s">
        <v>32</v>
      </c>
      <c r="B15" s="8" t="s">
        <v>29</v>
      </c>
      <c r="C15" s="8" t="s">
        <v>30</v>
      </c>
      <c r="D15" s="8" t="s">
        <v>3</v>
      </c>
    </row>
    <row r="16" spans="1:13">
      <c r="A16" s="1" t="s">
        <v>5</v>
      </c>
      <c r="B16" s="2"/>
      <c r="C16" s="2"/>
      <c r="D16" s="3">
        <f>SUM(B16+C16)</f>
        <v>0</v>
      </c>
    </row>
    <row r="17" spans="1:4">
      <c r="A17" s="1" t="s">
        <v>6</v>
      </c>
      <c r="B17" s="2"/>
      <c r="C17" s="2"/>
      <c r="D17" s="3">
        <f t="shared" ref="D17:D20" si="7">SUM(B17+C17)</f>
        <v>0</v>
      </c>
    </row>
    <row r="18" spans="1:4">
      <c r="A18" s="1" t="s">
        <v>7</v>
      </c>
      <c r="B18" s="2"/>
      <c r="C18" s="2"/>
      <c r="D18" s="3">
        <f t="shared" si="7"/>
        <v>0</v>
      </c>
    </row>
    <row r="19" spans="1:4">
      <c r="A19" s="1" t="s">
        <v>8</v>
      </c>
      <c r="B19" s="2"/>
      <c r="C19" s="2"/>
      <c r="D19" s="3">
        <f t="shared" si="7"/>
        <v>0</v>
      </c>
    </row>
    <row r="20" spans="1:4">
      <c r="A20" s="1" t="s">
        <v>9</v>
      </c>
      <c r="B20" s="2"/>
      <c r="C20" s="2"/>
      <c r="D20" s="3">
        <f t="shared" si="7"/>
        <v>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49A8F987D06DF4DB3C564CC74CB7206" ma:contentTypeVersion="3" ma:contentTypeDescription="Een nieuw document maken." ma:contentTypeScope="" ma:versionID="d8625cfccf0214eac32e2a045cf22cc1">
  <xsd:schema xmlns:xsd="http://www.w3.org/2001/XMLSchema" xmlns:xs="http://www.w3.org/2001/XMLSchema" xmlns:p="http://schemas.microsoft.com/office/2006/metadata/properties" xmlns:ns2="a1ff5da5-b275-407c-867f-be29f6620561" targetNamespace="http://schemas.microsoft.com/office/2006/metadata/properties" ma:root="true" ma:fieldsID="ade3c8c89c0f440a8dd3d365e341baa5" ns2:_="">
    <xsd:import namespace="a1ff5da5-b275-407c-867f-be29f6620561"/>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ff5da5-b275-407c-867f-be29f66205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C1BBEA-88B8-426B-96E0-33176EC05BFF}">
  <ds:schemaRefs>
    <ds:schemaRef ds:uri="http://schemas.microsoft.com/office/2006/metadata/properties"/>
    <ds:schemaRef ds:uri="a1ff5da5-b275-407c-867f-be29f6620561"/>
    <ds:schemaRef ds:uri="http://purl.org/dc/dcmitype/"/>
    <ds:schemaRef ds:uri="http://schemas.microsoft.com/office/infopath/2007/PartnerControls"/>
    <ds:schemaRef ds:uri="http://purl.org/dc/terms/"/>
    <ds:schemaRef ds:uri="http://schemas.microsoft.com/office/2006/documentManagement/types"/>
    <ds:schemaRef ds:uri="http://www.w3.org/XML/1998/namespace"/>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CB71B89F-BD46-4D6C-A9EC-C95472F482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ff5da5-b275-407c-867f-be29f66205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A7FA3DA-460F-4A65-8EC9-3D8362B43300}">
  <ds:schemaRefs>
    <ds:schemaRef ds:uri="http://schemas.microsoft.com/sharepoint/v3/contenttype/forms"/>
  </ds:schemaRefs>
</ds:datastoreItem>
</file>

<file path=docMetadata/LabelInfo.xml><?xml version="1.0" encoding="utf-8"?>
<clbl:labelList xmlns:clbl="http://schemas.microsoft.com/office/2020/mipLabelMetadata">
  <clbl:label id="{a1e47c15-e3b5-4eb4-929c-b81c99cde1fe}" enabled="1" method="Standard" siteId="{ce1619bc-aea1-41c1-8fa8-bbdc8c7d1ce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Toelichting</vt:lpstr>
      <vt:lpstr>Hosting - Dordthuis</vt:lpstr>
    </vt:vector>
  </TitlesOfParts>
  <Manager/>
  <Company>Hospitality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Dorien Sellmeijer</dc:creator>
  <cp:keywords/>
  <dc:description/>
  <cp:lastModifiedBy>Waerden, E van der (Erik)</cp:lastModifiedBy>
  <cp:revision/>
  <dcterms:created xsi:type="dcterms:W3CDTF">2014-12-03T12:55:08Z</dcterms:created>
  <dcterms:modified xsi:type="dcterms:W3CDTF">2026-02-24T13:09:04Z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0x010100449A8F987D06DF4DB3C564CC74CB7206</vt:lpwstr>
  </property>
  <property fmtid="{D5CDD505-2E9C-101B-9397-08002B2CF9AE}" pid="3" name="Order">
    <vt:r8>100</vt:r8>
  </property>
</Properties>
</file>