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www.samenwerkruimten.nl/teamsites/szw ea plaagdiermanagement/Gedeelde  documenten/Nota van Inlichtingen/"/>
    </mc:Choice>
  </mc:AlternateContent>
  <xr:revisionPtr revIDLastSave="0" documentId="13_ncr:1_{0C9F40C4-AC82-4BF2-80BF-28F94F91EEC3}" xr6:coauthVersionLast="47" xr6:coauthVersionMax="47" xr10:uidLastSave="{00000000-0000-0000-0000-000000000000}"/>
  <bookViews>
    <workbookView xWindow="-120" yWindow="-120" windowWidth="29040" windowHeight="15720" tabRatio="733" activeTab="1" xr2:uid="{00000000-000D-0000-FFFF-FFFF00000000}"/>
  </bookViews>
  <sheets>
    <sheet name="Voorblad en leeswijzer" sheetId="28" r:id="rId1"/>
    <sheet name="Kernassortiment" sheetId="30" r:id="rId2"/>
    <sheet name="Restassortiment" sheetId="31" r:id="rId3"/>
  </sheets>
  <externalReferences>
    <externalReference r:id="rId4"/>
    <externalReference r:id="rId5"/>
  </externalReferences>
  <definedNames>
    <definedName name="_1_0_F" localSheetId="1" hidden="1">[1]Blad1!#REF!</definedName>
    <definedName name="_1_0_F" localSheetId="2" hidden="1">[1]Blad1!#REF!</definedName>
    <definedName name="_1_0_F" hidden="1">[1]Blad1!#REF!</definedName>
    <definedName name="_Fill" localSheetId="1" hidden="1">'[2]#REF'!#REF!</definedName>
    <definedName name="_Fill" localSheetId="2" hidden="1">'[2]#REF'!#REF!</definedName>
    <definedName name="_Fill" hidden="1">'[2]#REF'!#REF!</definedName>
    <definedName name="_Key1" localSheetId="1" hidden="1">'[2]#REF'!#REF!</definedName>
    <definedName name="_Key1" localSheetId="2" hidden="1">'[2]#REF'!#REF!</definedName>
    <definedName name="_Key1" hidden="1">'[2]#REF'!#REF!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_Table1_In1" localSheetId="1" hidden="1">#REF!</definedName>
    <definedName name="_Table1_In1" localSheetId="2" hidden="1">#REF!</definedName>
    <definedName name="_Table1_In1" hidden="1">#REF!</definedName>
    <definedName name="_Table1_Out" localSheetId="1" hidden="1">#REF!</definedName>
    <definedName name="_Table1_Out" localSheetId="2" hidden="1">#REF!</definedName>
    <definedName name="_Table1_Out" hidden="1">#REF!</definedName>
    <definedName name="_xlnm.Print_Area" localSheetId="0">'Voorblad en leeswijzer'!$A$1:$I$42</definedName>
    <definedName name="dertien" localSheetId="1" hidden="1">{"'ma_vr'!$A$1:$AA$42"}</definedName>
    <definedName name="dertien" localSheetId="2" hidden="1">{"'ma_vr'!$A$1:$AA$42"}</definedName>
    <definedName name="dertien" hidden="1">{"'ma_vr'!$A$1:$AA$42"}</definedName>
    <definedName name="han" localSheetId="1" hidden="1">'[2]#REF'!#REF!</definedName>
    <definedName name="han" localSheetId="2" hidden="1">'[2]#REF'!#REF!</definedName>
    <definedName name="han" hidden="1">'[2]#REF'!#REF!</definedName>
    <definedName name="html" localSheetId="1" hidden="1">{"'Blad1'!$A$1:$Q$51"}</definedName>
    <definedName name="html" localSheetId="2" hidden="1">{"'Blad1'!$A$1:$Q$51"}</definedName>
    <definedName name="html" hidden="1">{"'Blad1'!$A$1:$Q$51"}</definedName>
    <definedName name="HTML_CodePage" hidden="1">1252</definedName>
    <definedName name="HTML_Control" localSheetId="1" hidden="1">{"'ma_vr'!$A$1:$AA$42"}</definedName>
    <definedName name="HTML_Control" localSheetId="2"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tml2" localSheetId="1" hidden="1">{"'Blad1'!$A$1:$Q$51"}</definedName>
    <definedName name="html2" localSheetId="2" hidden="1">{"'Blad1'!$A$1:$Q$51"}</definedName>
    <definedName name="html2" hidden="1">{"'Blad1'!$A$1:$Q$51"}</definedName>
    <definedName name="html3" localSheetId="1" hidden="1">{"'Blad1'!$A$1:$Q$51"}</definedName>
    <definedName name="html3" localSheetId="2" hidden="1">{"'Blad1'!$A$1:$Q$51"}</definedName>
    <definedName name="html3" hidden="1">{"'Blad1'!$A$1:$Q$51"}</definedName>
    <definedName name="Mutatiederdekwartaal" localSheetId="1" hidden="1">{"'ma_vr'!$A$1:$AA$42"}</definedName>
    <definedName name="Mutatiederdekwartaal" localSheetId="2" hidden="1">{"'ma_vr'!$A$1:$AA$42"}</definedName>
    <definedName name="Mutatiederdekwartaal" hidden="1">{"'ma_vr'!$A$1:$AA$42"}</definedName>
    <definedName name="test" localSheetId="1" hidden="1">{"'ma_vr'!$A$1:$AA$42"}</definedName>
    <definedName name="test" localSheetId="2" hidden="1">{"'ma_vr'!$A$1:$AA$42"}</definedName>
    <definedName name="test" hidden="1">{"'ma_vr'!$A$1:$AA$42"}</definedName>
    <definedName name="vertex42_copyright" hidden="1">"© 2006-2018 Vertex42 LLC"</definedName>
    <definedName name="vertex42_id" hidden="1">"gantt-chart_L.xlsx"</definedName>
    <definedName name="vertex42_title" hidden="1">"Gantt Chart Template"</definedName>
    <definedName name="ww" localSheetId="1" hidden="1">{"'ma_vr'!$A$1:$AA$42"}</definedName>
    <definedName name="ww" localSheetId="2" hidden="1">{"'ma_vr'!$A$1:$AA$42"}</definedName>
    <definedName name="ww" hidden="1">{"'ma_vr'!$A$1:$AA$42"}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0" l="1"/>
  <c r="G11" i="30"/>
  <c r="G45" i="30" l="1"/>
  <c r="G32" i="30"/>
  <c r="G34" i="30"/>
  <c r="G35" i="30"/>
  <c r="G37" i="30"/>
  <c r="G38" i="30"/>
  <c r="G40" i="30"/>
  <c r="G41" i="30"/>
  <c r="G42" i="30"/>
  <c r="G43" i="30"/>
  <c r="G44" i="30"/>
  <c r="G46" i="30"/>
  <c r="G47" i="30"/>
  <c r="G48" i="30"/>
  <c r="G49" i="30"/>
  <c r="G50" i="30"/>
  <c r="G51" i="30"/>
  <c r="G52" i="30"/>
  <c r="G54" i="30"/>
  <c r="G55" i="30"/>
  <c r="G57" i="30"/>
  <c r="G58" i="30"/>
  <c r="G59" i="30"/>
  <c r="G60" i="30"/>
  <c r="G61" i="30"/>
  <c r="G62" i="30"/>
  <c r="G64" i="30"/>
  <c r="G65" i="30"/>
  <c r="G66" i="30"/>
  <c r="G68" i="30"/>
  <c r="G69" i="30"/>
  <c r="G27" i="30"/>
  <c r="G28" i="30"/>
  <c r="G29" i="30"/>
  <c r="G30" i="30"/>
  <c r="G31" i="30"/>
  <c r="G5" i="30" l="1"/>
  <c r="G6" i="30"/>
  <c r="G7" i="30"/>
  <c r="G8" i="30"/>
  <c r="G9" i="30"/>
  <c r="G14" i="30"/>
  <c r="G16" i="30"/>
  <c r="G18" i="30"/>
  <c r="G19" i="30"/>
  <c r="G21" i="30"/>
  <c r="G22" i="30"/>
  <c r="G23" i="30"/>
  <c r="G24" i="30"/>
  <c r="G26" i="30"/>
  <c r="G4" i="30"/>
  <c r="G70" i="30" l="1"/>
  <c r="D17" i="28" l="1"/>
  <c r="B61" i="28" s="1"/>
  <c r="D15" i="28"/>
  <c r="C61" i="28"/>
  <c r="C60" i="28" s="1"/>
  <c r="I19" i="28" l="1"/>
  <c r="I20" i="28"/>
  <c r="I21" i="28"/>
  <c r="B47" i="28"/>
  <c r="I16" i="28"/>
  <c r="B60" i="28"/>
  <c r="I17" i="28"/>
  <c r="I18" i="28"/>
  <c r="C47" i="28" l="1"/>
  <c r="B57" i="28"/>
  <c r="C57" i="28" s="1"/>
  <c r="B53" i="28"/>
  <c r="C53" i="28" s="1"/>
  <c r="B49" i="28"/>
  <c r="C49" i="28" s="1"/>
  <c r="B56" i="28"/>
  <c r="C56" i="28" s="1"/>
  <c r="B52" i="28"/>
  <c r="C52" i="28" s="1"/>
  <c r="B48" i="28"/>
  <c r="C48" i="28" s="1"/>
  <c r="B59" i="28"/>
  <c r="C59" i="28" s="1"/>
  <c r="B55" i="28"/>
  <c r="C55" i="28" s="1"/>
  <c r="B51" i="28"/>
  <c r="C51" i="28" s="1"/>
  <c r="B58" i="28"/>
  <c r="C58" i="28" s="1"/>
  <c r="B54" i="28"/>
  <c r="C54" i="28" s="1"/>
  <c r="B50" i="28"/>
  <c r="C50" i="28" s="1"/>
</calcChain>
</file>

<file path=xl/sharedStrings.xml><?xml version="1.0" encoding="utf-8"?>
<sst xmlns="http://schemas.openxmlformats.org/spreadsheetml/2006/main" count="201" uniqueCount="175">
  <si>
    <t>?</t>
  </si>
  <si>
    <t>Scoremethode prijs (kromme)</t>
  </si>
  <si>
    <t>Beoordeling (fictieve) inschrijfprijzen</t>
  </si>
  <si>
    <t>Prijs</t>
  </si>
  <si>
    <t>Punten</t>
  </si>
  <si>
    <t>Inschrijver</t>
  </si>
  <si>
    <t>Bedrijfsnaam</t>
  </si>
  <si>
    <t>Inschrijfprijs*</t>
  </si>
  <si>
    <t>Punten voor prijs</t>
  </si>
  <si>
    <t>Prijs bij minimaal te behalen aantal punten</t>
  </si>
  <si>
    <t>Evt. omslagpunt (als niet gewenst: maak cellen D13 en E13 gelijk aan D12 en E12)</t>
  </si>
  <si>
    <t>Prijs bij maximaal aantal te behalen punten</t>
  </si>
  <si>
    <t>Slechtste waarde / laagste score</t>
  </si>
  <si>
    <t>Waarde</t>
  </si>
  <si>
    <t>Score</t>
  </si>
  <si>
    <t>Eventueel omslagpunt</t>
  </si>
  <si>
    <t>Beste waarde / hoogste score</t>
  </si>
  <si>
    <t>Subtotaal
= A*B*C</t>
  </si>
  <si>
    <t>Introductie:</t>
  </si>
  <si>
    <t>1) Je dient alle cellen welke geel gekleurd zijn in te vullen met jouw eigen financiële gegevens.  Ter verduidelijking de desbetreffende kleur:</t>
  </si>
  <si>
    <t>Hoe vul je het prijsopgaveformulier in?</t>
  </si>
  <si>
    <t>Fictief 2</t>
  </si>
  <si>
    <t>Fictief 3</t>
  </si>
  <si>
    <t>Fictief 4</t>
  </si>
  <si>
    <t>Fictief 5</t>
  </si>
  <si>
    <t>Fictief 6</t>
  </si>
  <si>
    <t>Ondertekening</t>
  </si>
  <si>
    <t>Naam Inschrijver</t>
  </si>
  <si>
    <t>Datum</t>
  </si>
  <si>
    <t>Naam ondertekeningsbevoegde persoon</t>
  </si>
  <si>
    <t>Functie</t>
  </si>
  <si>
    <t>Handtekening</t>
  </si>
  <si>
    <r>
      <rPr>
        <b/>
        <u/>
        <sz val="9"/>
        <rFont val="Verdana"/>
        <family val="2"/>
      </rPr>
      <t>LET OP:</t>
    </r>
    <r>
      <rPr>
        <sz val="9"/>
        <rFont val="Verdana"/>
        <family val="2"/>
      </rPr>
      <t xml:space="preserve"> Voeg het ingevulde prijsopgaveformulier digitaal toe aan je Inschrijving, zowel in bewerkbaar format (.XLS) als hieronder ondertekend (in .PDF format).</t>
    </r>
  </si>
  <si>
    <t>Functionele beschrijving artikel</t>
  </si>
  <si>
    <t>Verpakking-seenheid</t>
  </si>
  <si>
    <t>Prijs per verpakking-eenheid
(A)</t>
  </si>
  <si>
    <t>Verwachtte afname op jaarbasis 
(B)</t>
  </si>
  <si>
    <t>Maximale looptijd Overeenkomst (in jaren)
(C)</t>
  </si>
  <si>
    <t>2) In de lichtblauw gekleurde cellen neemt u uw gegevens en ondertekening op. Ter verduidelijking de desbetreffende kleur:</t>
  </si>
  <si>
    <r>
      <t>Bijlage 4</t>
    </r>
    <r>
      <rPr>
        <b/>
        <sz val="14"/>
        <color rgb="FFFF0000"/>
        <rFont val="Verdana"/>
        <family val="2"/>
      </rPr>
      <t>X</t>
    </r>
    <r>
      <rPr>
        <b/>
        <sz val="14"/>
        <color theme="0"/>
        <rFont val="Verdana"/>
        <family val="2"/>
      </rPr>
      <t xml:space="preserve"> - Prijsopgaveformulier (perceel 7)</t>
    </r>
  </si>
  <si>
    <r>
      <t xml:space="preserve">Dit is het prijsopgaveformulier ten behoeve van de Europese openbare aanbesteding Plaagdiermanagement. Voor de eisen en beoordelingsformule die verbonden zijn aan de prijsstelling verwijzen we je naar naar het Beschrijvend Document, paragraaf </t>
    </r>
    <r>
      <rPr>
        <sz val="9"/>
        <color rgb="FFFF0000"/>
        <rFont val="Verdana"/>
        <family val="2"/>
      </rPr>
      <t>4.4. en 5.3</t>
    </r>
    <r>
      <rPr>
        <sz val="9"/>
        <color rgb="FF000000"/>
        <rFont val="Verdana"/>
        <family val="2"/>
      </rPr>
      <t>. In het volgende tabblad van dit document staat het prijsopgaveformulier. Hieronder staat uitgelegd hoe je het prijsopgaveformulier moet invullen en hoe de Inschrijfprijzen voor dit perceel worden beoordeeld.</t>
    </r>
  </si>
  <si>
    <t>Naam artikel</t>
  </si>
  <si>
    <t>Prijsopgaveformulier Restassortiment</t>
  </si>
  <si>
    <t>Kakkerlak / papiervis gel</t>
  </si>
  <si>
    <t>35 gr.</t>
  </si>
  <si>
    <t>Mieren gel</t>
  </si>
  <si>
    <t>30 gr.</t>
  </si>
  <si>
    <t>4 x 30 gr.</t>
  </si>
  <si>
    <t>mieren lokdoos tbv particulier gebruik</t>
  </si>
  <si>
    <t>2 st.</t>
  </si>
  <si>
    <t>pistool tbv mieren/kakkerlakgel</t>
  </si>
  <si>
    <t>1 st.</t>
  </si>
  <si>
    <t>Spuitmondjes RVS tbv mieren / kakkerlakgel</t>
  </si>
  <si>
    <t>25 st</t>
  </si>
  <si>
    <t>lijmplaat tbv insectmonitor systeem</t>
  </si>
  <si>
    <t>Kakkerlak lijmval</t>
  </si>
  <si>
    <t>5 st.</t>
  </si>
  <si>
    <t>tabs tbv kleermot bestrijding</t>
  </si>
  <si>
    <t>houder tbv kleermot tabs</t>
  </si>
  <si>
    <t>Insecticide tegen kruipende insecten</t>
  </si>
  <si>
    <t>1 x 240 ml.</t>
  </si>
  <si>
    <t>Vloeistof spuit 5 liter</t>
  </si>
  <si>
    <t>Vloeistof spuit 3 liter</t>
  </si>
  <si>
    <t>Vloeistof spuit 1 liter</t>
  </si>
  <si>
    <t>Stuifpoeder tbv wespen</t>
  </si>
  <si>
    <t>1x5kg</t>
  </si>
  <si>
    <t>Poederverstuiver</t>
  </si>
  <si>
    <t>uitschuiflans tbv poederspuit</t>
  </si>
  <si>
    <t>verlenglans tbv poederspuit</t>
  </si>
  <si>
    <t>imkerpak</t>
  </si>
  <si>
    <t>imkerhandschoenen</t>
  </si>
  <si>
    <t>hoornaarspak inclusief handschoenen</t>
  </si>
  <si>
    <t>spuitbus tegen vliegende insecten</t>
  </si>
  <si>
    <t>spuitbus tegen kruipende insecten</t>
  </si>
  <si>
    <t>Een spuitbus met als werkzame stoffen permethrin en tetramethrin, een samenstelling van synthetische pyrethroiden, ter bestrijding van kruipende insecten zoals kakkerlakken, wandluizen, huiskrekels, vlooien, tapijtkeverlarven, mieren, wespen en zilvervisjes. Werkzame Stof Permethrin 0,25%, tetramethrin 0,05%.</t>
  </si>
  <si>
    <t>vernevel vloeistof</t>
  </si>
  <si>
    <t>koudvernevelaar diverse uitvoeringen</t>
  </si>
  <si>
    <t>10 liter</t>
  </si>
  <si>
    <t>Kunststof muizenlokaasdepot 3 hoekig</t>
  </si>
  <si>
    <t>Kunststof muizenlokaasdepot rechthoekig</t>
  </si>
  <si>
    <t>Kunststof muizenlokaasdepot tbv klapval</t>
  </si>
  <si>
    <t>toxisch lokaas in pastavorm</t>
  </si>
  <si>
    <t>toxisch lokaas in wasvorm</t>
  </si>
  <si>
    <t>toxisch lokaas in blokvorm</t>
  </si>
  <si>
    <t>toxisch lokaas in graanvorm</t>
  </si>
  <si>
    <t>3kg</t>
  </si>
  <si>
    <t>10kg</t>
  </si>
  <si>
    <t>toxisch lokaas in tube (kittube)</t>
  </si>
  <si>
    <t>non toxic detectie lokaas in blokvorm</t>
  </si>
  <si>
    <t>Kunststof tunnel tbv 2 muizenklapvallen</t>
  </si>
  <si>
    <t>Kunststof rattenlokaasdepot</t>
  </si>
  <si>
    <t>toebehoren multi catch systeem</t>
  </si>
  <si>
    <t>bijenbekjes 5cm</t>
  </si>
  <si>
    <t>bijenbekjes 7cm</t>
  </si>
  <si>
    <t>muiswerende kit</t>
  </si>
  <si>
    <t>staalwol</t>
  </si>
  <si>
    <t>rvs flexibel afdichtingsmateriaal</t>
  </si>
  <si>
    <t>anti marterspray</t>
  </si>
  <si>
    <t>stankverdrijver (deodorant)</t>
  </si>
  <si>
    <t>parafine olie of vervanger</t>
  </si>
  <si>
    <t>5 liter</t>
  </si>
  <si>
    <t>vloeistof rugspuit met brandstofmotor</t>
  </si>
  <si>
    <t>vernevelaar met brandstofmotor</t>
  </si>
  <si>
    <t>vliegenval groot</t>
  </si>
  <si>
    <t>vliegenstrip</t>
  </si>
  <si>
    <t>Kakkerlak gel</t>
  </si>
  <si>
    <t>4 x 30gr.</t>
  </si>
  <si>
    <t>Opdrachtgever wenst een gel als lokmiddel om o.a. Duitse, Oosterse en Amerikaanse kakkerlakken (zowel nimfen als volwassen exemplaren) uit hun schuilplaats te lokken en te doden.;Werkzame Stof indoxacarb</t>
  </si>
  <si>
    <t>Opdrachtgever wenst een gel als lokmiddel om o.a. Duitse, Oosterse en Amerikaanse kakkerlakken (zowel nimfen als volwassen exemplaren) uit hun schuilplaats te lokken en te doden.;Werkzame Stof Clothianidine en pyriprxyfen</t>
  </si>
  <si>
    <t>Opdrachtgever wenst een gel als lokmiddel om o.a. Duitse, Oosterse en Amerikaanse kakkerlakken (zowel nimfen als volwassen exemplaren) uit hun schuilplaats te lokken en te doden.;Werkzame Stof iimidiacloprid</t>
  </si>
  <si>
    <t>Insectmonitor systeem</t>
  </si>
  <si>
    <t>opdrachtgever wenst een kunststof houder voor het lijmplaatje ter monitoring van insecten</t>
  </si>
  <si>
    <t>Opdrachtgever wenst een rodenticide op basis van Brodifacoum in pastavorm met een papieren omhulsel.</t>
  </si>
  <si>
    <t>Opdrachtgever wenst een rodenticide op basis van Brodifacoum in graanvorm.</t>
  </si>
  <si>
    <t>Opdrachtgever wenst een rodenticide op basis van Brodifacoum in blokvorm.</t>
  </si>
  <si>
    <t>Opdrachtgever wenst een rodenticide op basis van Difethialon in blokvorm.</t>
  </si>
  <si>
    <t>Opdrachtgever wenst een rodenticide op basis van Difethialon in pastavorm met een papieren omhulsel</t>
  </si>
  <si>
    <t>Opdrachtgever wenst een rodenticide op basis van Difethialon in graanvorm.</t>
  </si>
  <si>
    <t>Opdrachtgever eist een gel als lokmiddel om zowel kakkerlakken en papiervisjes uit hun schuilplaats te lokken en te doden. Verbruik/verdunning: 1 tot 2 druppels van 0,03 gram per m2;Werkzame Stof Clothianidine</t>
  </si>
  <si>
    <t>Opdrachtgever eist een  lokmiddel op basis van de werkzame stof imidacloprid. Het middel is tegen diverse (exotische) mierensoorten; .Werkzame Stof Imidacloprid 0,31 g/kg</t>
  </si>
  <si>
    <t>Opdrachtgever eist een  lokmiddel op basis van de werkzame stof Indoxacarb. Het middel is tegen diverse  mierensoorten; .Werkzame Stof 0,11% Indoxacarb</t>
  </si>
  <si>
    <t>Opdrachtgever eist een lokdoosje ter bestrijding van mieren binnen en buiten. Met een druk op de doos wordt hij geactiveerd en is hij klaar voor gebruik. Werkzame stof/gehalte: imidacloprid 0,3 g / kg</t>
  </si>
  <si>
    <t>opdrachtgever eist een zak met een vliegenlokstof die aangevuld kan worden met water om vliegen af te vangen</t>
  </si>
  <si>
    <t>opdrachtgever eist een plakstrip welke uit de oorspronkelijke verpakking getrokken kan worden met daarop een lokstof voor vliegen.</t>
  </si>
  <si>
    <t>Opdrachtgever eist een lijmvel voor in de Insecten val</t>
  </si>
  <si>
    <t>Opdrachtgever eist een feromoon voor kleermotten in een krijtjes achtige vorm welke de mannelijke kleermotten bepoederd met het vrouwelijk feromoon.</t>
  </si>
  <si>
    <t>opdrachtgever eist een wandhouder voor bovengenoemd feromoon in krijtjes achtige vorm</t>
  </si>
  <si>
    <t>Opdrachtgever eist een insecticide bestrijdingsmiddel en insecticide geschikt voor het bestrijden van uiteenlopend kruipend ongedierte zoals vlooien, mieren, zilvervisjes, papiervisjes, kakkerlakken. Het product bevat de werkzame stof Deltamethrin 2,5%.</t>
  </si>
  <si>
    <t>Opdrachtgever eist een vloeistof spuit om bestrijdingsmiddelen in vloeibare vorm aan te brengen met een grove druppel, inhoud 5 liter.</t>
  </si>
  <si>
    <t>Opdrachtgever eist een vloeistof spuit om bestrijdingsmiddelen in vloeibare vorm aan te brengen met een grove druppel, inhoud 3 liter.</t>
  </si>
  <si>
    <t>Opdrachtgever eist een vloeistof spuit om bestrijdingsmiddelen in vloeibare vorm aan te brengen met een grove druppel, inhoud 1 liter.</t>
  </si>
  <si>
    <t>Opdrachtgever eist een middel ter bestrijding van wespen in nesten in spouwmuren of onder dakbedekking.  Het middel is uitsluitend bestemd voor professioneel gebruik. Toelatingsnummer 2683 B | 9093 N; werkzame Stof Permethrin 0,75%</t>
  </si>
  <si>
    <t xml:space="preserve">Opdrachtgever eist een poederverstuiver voor het gebruik van bestrijdingsmiddelen in Poedervorm. De poederverstuiver heeft een tankinhoud van 5 kg en een maximale werkdruk van 3 bar. 
</t>
  </si>
  <si>
    <t>Opdrachtgever eist een telescopische lans  van 2 meter voor de verlenging van de poederverstuiver, te bevestigen aan de pomp.</t>
  </si>
  <si>
    <t>Opdrachtgever eist een lans van 1 meter voor de verlenging van de poederverstuiver, te bevestigen aan de pomp.</t>
  </si>
  <si>
    <t xml:space="preserve">Opdrachtgever eist een wespenvest voor lichaam- en hoofdbescherming van de bestrijders.  </t>
  </si>
  <si>
    <t xml:space="preserve">Opdrachtgever eist handschoenen ter aanvulling van het imkerpak.  </t>
  </si>
  <si>
    <t>Opdrachtgever eist een spuitbus met de werkzame stoffen pyrethrum en piperonylbutoxide. Een spuitbus in  een samenstelling van natuurlijke pyrethrinen. Ter bestrijding van vliegende insecten zoals vliegen, motten en muggen. per 10 m³. Werkzame Stof pyrethrinen 0,2% en piperonylbutoxide 1%</t>
  </si>
  <si>
    <t>Opdrachtgever eist ter bestrijding van insecten in opslag-, bedrijfs- en verblijfsruimten voor ruimtebehandeling  geschikte apparatuur zodat het middel onder hoge druk en fijne druppel wordt toegepast; Verbruik tegen vliegende insecten: 50 - 100 ml kant-en-klare vloeistof per 100 m3; Verbruik tegen verscholen levende insecten: 100 - 200 ml kant-en-klare vloeistof per 100 m3;</t>
  </si>
  <si>
    <t xml:space="preserve">Opdrachtgever eist een driehoekige muizenlokdoos van duurzaam en hoogwaardig kunststof. De lokdoos moet passen in  krappe ruimten zoals onder pallets, in kasten of achter apparaten. Het doosje moet beschikken over een veilig afsluitmechanisme, zodat het niet toegankelijk is voor kinderen en huisdieren, maar door een bevoegd persoon is te openen met de speciale sleutel. Geschikt voor lokaasblokken en -gels. </t>
  </si>
  <si>
    <t xml:space="preserve">Opdrachtgever eist een rechthoekige muizenlokdoos van duurzaam en hoogwaardig kunststof. De lokdoos moet passen in  krappe ruimten zoals onder pallets, in kasten of achter apparaten. Het doosje moet beschikken over een veilig afsluitmechanisme, zodat het niet toegankelijk is voor kinderen en huisdieren, maar door een bevoegd persoon is te openen met de speciale sleutel. Geschikt voor lokaasblokken en -gels. </t>
  </si>
  <si>
    <t>Opdrachtgever eist een knaagdier bestrijdingsmiddel  op basis van Cholecalciferol in pastavorm.</t>
  </si>
  <si>
    <t>Opdrachtgever eist een rodenticide op basis van difenacoum in wasvorm verpakt in een papieren omhulsel.</t>
  </si>
  <si>
    <t>Opdrachtgever eist een rodenticide op basis van difenacoum in blokvorm.</t>
  </si>
  <si>
    <t>Opdrachtgever eist een rodenticide op basis van difenacoum in graanvorm.</t>
  </si>
  <si>
    <t>Opdrachtgever eist een rodenticide op basis van difenacoum in pastavorm.</t>
  </si>
  <si>
    <t>Opdrachtgever eist een non toxic knaagdier detectie lokaas in blokvorm.</t>
  </si>
  <si>
    <t>Opdrachtgever eist de toebehoren voor bovengenoemd systeem zoals de metalen beschermkast, vloeistof en CO2 houders.</t>
  </si>
  <si>
    <t>Opdrachtgever eist een kit/pasta waar muizen niet doorheen kunnen knagen.</t>
  </si>
  <si>
    <t>Opdrachtgever eist permanent en roestvrij afdichtingsmateriaal. Het afdichtmateriaal is gemakkelijk te installeren en multiflexibel: het dicht alle gaten, kieren en andere openingen van diverse groottes. Niet schadelijk voor het milieu en niet toxisch. • 3 meter rol - 10 cm breed</t>
  </si>
  <si>
    <t>Opdrachtgever  eist een gereedschap om de muiswerende kit aan te brengen.</t>
  </si>
  <si>
    <t>opdrachtgever eist een marterwerende spray</t>
  </si>
  <si>
    <t xml:space="preserve">Opdrachtgever eist paraffine-olie om toe te passen bij de bestrijding van de larven van de steekmug. Verbruik: 1 liter per 40 m2. </t>
  </si>
  <si>
    <t>Opdrachtgever eist een vloeistof spuit werkend op een brandstofmotor om bestrijdingsmiddelen in vloeibare vorm aan te brengen met een grove druppel.</t>
  </si>
  <si>
    <t>Opdrachtgever eist een aparaat ter verneveling van vloeistof onder hoge druk et een fijne druppel, werkend opeen brandstofmotor.</t>
  </si>
  <si>
    <t>Opdrachtgever zoekt voor bovenstaande Gel een pistool om de gel geleidelijk en in de juiste druppelgrootte aan te brengen.</t>
  </si>
  <si>
    <t>Opdrachtgever zoekt voor bovenstaande Gel extra spuitmondjes om de gel geleidelijk en in de juiste druppelgrootte aan te brengen.</t>
  </si>
  <si>
    <t>Opdrachtgever eist een kakkerlakkenlijmval voor de bestrijding van kakkerlakken.  De meegeleverde lokstof (vismeel) en het aanwezige lijmplankje trekken de kakkerlakken aan en vangen tevens andere kruipende insecten die, wanneer ze gevangen zitten op de lijmplank, gemakkelijk te determineren zijn. De kakkerlakkenlijmval dient te beschikken over extra loopmatjes om kakkerlakken eenvoudig in de val te lokken.</t>
  </si>
  <si>
    <t>Opdrachtgever eist een pak ter bescherming van de bestrijders bij de bestrijding van de Aziatische hoornaar.</t>
  </si>
  <si>
    <t>opdrachtgever eist een elektrisch apparaat ter verneveling van bovenstaande vloeistof</t>
  </si>
  <si>
    <t>opdrachtgever eist een lokaasdepot tbv ratten waar ook een klapval t.b.v. ratten kan worden geplaatst</t>
  </si>
  <si>
    <t>Opdrachtgever eist een kunststof klapval t.b.v. ratten, zijnde SNAP-E of een kwalitatief vergelijkbaar product passende rattenlokaasdepot.</t>
  </si>
  <si>
    <t>Opdrachtgever eist een kunststof Multi catch systeem waarbij ratten in een bassin met conserveringsvloeistof vallen en bedwelmd worden d.m.v. CO2</t>
  </si>
  <si>
    <t xml:space="preserve">Opdrachtgever eist een product  voor het weren van verschillende soorten plaagdieren zoals wespen en muizen uit  openingen zoals roosters. Het product  ontzegt deze ongewenste gasten de toegang tot het gebouw/ruimtes terwijl de spouwmuur goed geventileerd blijft. Het product is verpakt per 10 stuks en de verpakking is voorzien van de EAN-code, de productnaam in vier verschillende talen, het type (kleur en afmeting) en het logo. </t>
  </si>
  <si>
    <t>Opdrachtgever eist een tunnel waar aan beide zijden een muizenklapval kan worden geplaatst en in het midden eventueel een blokvorm lokaas kan worden geplaatst, zijnde Speed-Break of een kwalitatief vergelijkbaar product</t>
  </si>
  <si>
    <t>Opdrachtgever eist een muizenlokdoos t.b.v. muizenklapval van duurzaam en hoogwaardig kunststof.  Niet toegankelijk voor kinderen en huisdieren, maar door een bevoegd persoon te openen met de speciale sleutel.</t>
  </si>
  <si>
    <t>Kunststof klapval t.b.v. muizen</t>
  </si>
  <si>
    <t>opdrachtgever eist een kunststof klapval t.b.v. muizen, zijnde SNAP-E of kwalitatief vergelijkbaar product, passende in tunnel of muizen depot.</t>
  </si>
  <si>
    <t>Kunststof klapval t.b.v. ratten</t>
  </si>
  <si>
    <t>multi catch systeem t.b.v. ratten/muizen</t>
  </si>
  <si>
    <t>Opdrachtgever eist een product  voor het weren van verschillende soorten plaagdieren zoals wespen en muizen uit  openingen zoals roosters. Het product  ontzegt deze ongewenste gasten de toegang tot het gebouw/ruimtes terwijl de spouwmuur goed geventileerd blijft. Het product is verpakt per 10 stuks en de verpakking is voorzien van de EAN-code, de productnaam in vier verschillende talen, het type (kleur en afmeting) en het logo.</t>
  </si>
  <si>
    <t>Opdrachtgever eist een flexibel afdichtingsmateriaal van RVS 316, geschikt om naden en kieren gebouwen af te dichten als wering tegen knaagdieren waarbij ventilatie in stand blijft makkelijk modeleerbaar materiaal en op maat te knippen</t>
  </si>
  <si>
    <t>kitspuit t.b.v. muiswerende kit</t>
  </si>
  <si>
    <t>Opdrachtgever eist een deodorant wat doeldoeltreffend ongewenste geuren en stankoverlast bestrijd.</t>
  </si>
  <si>
    <t>Kernassortiment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</si>
</sst>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164" formatCode="_-* #,##0.00_-;_-* #,##0.00\-;_-* &quot;-&quot;??_-;_-@_-"/>
    <numFmt numFmtId="165" formatCode="_-&quot;€&quot;\ * #,##0.00_-;_-&quot;€&quot;\ * #,##0.00\-;_-&quot;€&quot;\ * &quot;-&quot;??_-;_-@_-"/>
    <numFmt numFmtId="166" formatCode="#,##0_ ;\-#,##0\ "/>
    <numFmt numFmtId="167" formatCode="&quot;€&quot;\ #,##0.00"/>
    <numFmt numFmtId="168" formatCode="0.0"/>
    <numFmt numFmtId="169" formatCode="_-&quot;€&quot;\ * #,##0.0_-;_-&quot;€&quot;\ * #,##0.0\-;_-&quot;€&quot;\ * &quot;-&quot;??_-;_-@_-"/>
    <numFmt numFmtId="170" formatCode="0_ ;[Red]\-0\ "/>
    <numFmt numFmtId="171" formatCode="_-* #,##0.0_-;_-* #,##0.0\-;_-* &quot;-&quot;??_-;_-@_-"/>
    <numFmt numFmtId="172" formatCode="_ [$€-413]\ * #,##0.00_ ;_ [$€-413]\ * \-#,##0.00_ ;_ [$€-413]\ * &quot;-&quot;??_ ;_ @_ "/>
  </numFmts>
  <fonts count="35" x14ac:knownFonts="1">
    <font>
      <sz val="11"/>
      <color theme="1"/>
      <name val="Calibri"/>
      <family val="2"/>
      <scheme val="minor"/>
    </font>
    <font>
      <sz val="10"/>
      <name val="Helv"/>
    </font>
    <font>
      <sz val="10"/>
      <name val="MS Sans Serif"/>
      <family val="2"/>
    </font>
    <font>
      <sz val="11"/>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1"/>
      <color indexed="8"/>
      <name val="Calibri"/>
      <family val="2"/>
    </font>
    <font>
      <sz val="10"/>
      <color theme="1"/>
      <name val="Arial"/>
      <family val="2"/>
    </font>
    <font>
      <sz val="11"/>
      <color rgb="FF006100"/>
      <name val="Calibri"/>
      <family val="2"/>
      <scheme val="minor"/>
    </font>
    <font>
      <sz val="11"/>
      <color rgb="FF9C0006"/>
      <name val="Calibri"/>
      <family val="2"/>
      <scheme val="minor"/>
    </font>
    <font>
      <sz val="11"/>
      <color rgb="FF3F3F76"/>
      <name val="Calibri"/>
      <family val="2"/>
      <scheme val="minor"/>
    </font>
    <font>
      <sz val="11"/>
      <color theme="0"/>
      <name val="Calibri"/>
      <family val="2"/>
      <scheme val="minor"/>
    </font>
    <font>
      <sz val="8"/>
      <name val="Verdana"/>
      <family val="2"/>
    </font>
    <font>
      <b/>
      <sz val="8"/>
      <name val="Verdana"/>
      <family val="2"/>
    </font>
    <font>
      <sz val="9"/>
      <name val="Verdana"/>
      <family val="2"/>
    </font>
    <font>
      <b/>
      <sz val="10"/>
      <name val="Verdana"/>
      <family val="2"/>
    </font>
    <font>
      <b/>
      <sz val="14"/>
      <name val="Verdana"/>
      <family val="2"/>
    </font>
    <font>
      <sz val="10"/>
      <name val="Verdana"/>
      <family val="2"/>
    </font>
    <font>
      <b/>
      <sz val="9"/>
      <name val="Verdana"/>
      <family val="2"/>
    </font>
    <font>
      <b/>
      <sz val="11"/>
      <color theme="0" tint="-4.9989318521683403E-2"/>
      <name val="Verdana"/>
      <family val="2"/>
    </font>
    <font>
      <sz val="9"/>
      <color theme="0" tint="-4.9989318521683403E-2"/>
      <name val="Verdana"/>
      <family val="2"/>
    </font>
    <font>
      <sz val="11"/>
      <color theme="0" tint="-4.9989318521683403E-2"/>
      <name val="Verdana"/>
      <family val="2"/>
    </font>
    <font>
      <sz val="10"/>
      <color theme="0" tint="-4.9989318521683403E-2"/>
      <name val="Verdana"/>
      <family val="2"/>
    </font>
    <font>
      <sz val="9"/>
      <color rgb="FF000000"/>
      <name val="Verdana"/>
      <family val="2"/>
    </font>
    <font>
      <b/>
      <u/>
      <sz val="9"/>
      <name val="Verdana"/>
      <family val="2"/>
    </font>
    <font>
      <b/>
      <sz val="14"/>
      <color theme="0"/>
      <name val="Verdana"/>
      <family val="2"/>
    </font>
    <font>
      <b/>
      <sz val="9"/>
      <color theme="0"/>
      <name val="Verdana"/>
      <family val="2"/>
    </font>
    <font>
      <b/>
      <sz val="10"/>
      <color theme="1"/>
      <name val="Verdana"/>
      <family val="2"/>
    </font>
    <font>
      <sz val="9"/>
      <color theme="1"/>
      <name val="Verdana"/>
      <family val="2"/>
    </font>
    <font>
      <b/>
      <sz val="14"/>
      <color rgb="FFFF0000"/>
      <name val="Verdana"/>
      <family val="2"/>
    </font>
    <font>
      <sz val="9"/>
      <color rgb="FFFF0000"/>
      <name val="Verdana"/>
      <family val="2"/>
    </font>
    <font>
      <b/>
      <sz val="9"/>
      <color theme="1"/>
      <name val="Verdana"/>
      <family val="2"/>
    </font>
    <font>
      <sz val="9"/>
      <color indexed="8"/>
      <name val="Verdana"/>
      <family val="2"/>
    </font>
    <font>
      <sz val="9"/>
      <color rgb="FF0D223F"/>
      <name val="Verdana"/>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9" tint="0.399975585192419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009EC7"/>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thin">
        <color theme="9" tint="-0.249977111117893"/>
      </top>
      <bottom/>
      <diagonal/>
    </border>
    <border>
      <left/>
      <right style="thin">
        <color theme="9" tint="-0.249977111117893"/>
      </right>
      <top style="thin">
        <color theme="9" tint="-0.249977111117893"/>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theme="9"/>
      </left>
      <right/>
      <top/>
      <bottom/>
      <diagonal/>
    </border>
    <border>
      <left/>
      <right style="thin">
        <color theme="9"/>
      </right>
      <top/>
      <bottom/>
      <diagonal/>
    </border>
    <border>
      <left style="thin">
        <color theme="9"/>
      </left>
      <right/>
      <top/>
      <bottom style="thin">
        <color theme="9" tint="-0.249977111117893"/>
      </bottom>
      <diagonal/>
    </border>
    <border>
      <left style="thin">
        <color theme="9"/>
      </left>
      <right style="thin">
        <color theme="9" tint="-0.249977111117893"/>
      </right>
      <top style="thin">
        <color theme="9" tint="-0.249977111117893"/>
      </top>
      <bottom style="thin">
        <color theme="9" tint="-0.249977111117893"/>
      </bottom>
      <diagonal/>
    </border>
    <border>
      <left style="thin">
        <color theme="9"/>
      </left>
      <right/>
      <top style="thin">
        <color theme="9" tint="-0.249977111117893"/>
      </top>
      <bottom style="thin">
        <color theme="9" tint="-0.249977111117893"/>
      </bottom>
      <diagonal/>
    </border>
    <border>
      <left style="thin">
        <color indexed="64"/>
      </left>
      <right style="medium">
        <color indexed="64"/>
      </right>
      <top style="medium">
        <color indexed="64"/>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1"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0" fontId="2" fillId="0" borderId="0"/>
    <xf numFmtId="44" fontId="3" fillId="0" borderId="0" applyFont="0" applyFill="0" applyBorder="0" applyAlignment="0" applyProtection="0"/>
    <xf numFmtId="0" fontId="7" fillId="0" borderId="0"/>
    <xf numFmtId="0" fontId="3" fillId="0" borderId="0"/>
    <xf numFmtId="0" fontId="8" fillId="0" borderId="0"/>
    <xf numFmtId="44" fontId="8"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2" applyNumberFormat="0" applyAlignment="0" applyProtection="0"/>
    <xf numFmtId="0" fontId="12" fillId="8" borderId="0" applyNumberFormat="0" applyBorder="0" applyAlignment="0" applyProtection="0"/>
    <xf numFmtId="0" fontId="3" fillId="9" borderId="0" applyNumberFormat="0" applyBorder="0" applyAlignment="0" applyProtection="0"/>
    <xf numFmtId="0" fontId="3" fillId="7" borderId="3" applyNumberFormat="0" applyFont="0" applyAlignment="0" applyProtection="0"/>
    <xf numFmtId="44" fontId="3" fillId="0" borderId="0" applyFont="0" applyFill="0" applyBorder="0" applyAlignment="0" applyProtection="0"/>
    <xf numFmtId="44" fontId="8" fillId="0" borderId="0" applyFont="0" applyFill="0" applyBorder="0" applyAlignment="0" applyProtection="0"/>
  </cellStyleXfs>
  <cellXfs count="156">
    <xf numFmtId="0" fontId="0" fillId="0" borderId="0" xfId="0"/>
    <xf numFmtId="0" fontId="15" fillId="3" borderId="0" xfId="0" applyFont="1" applyFill="1"/>
    <xf numFmtId="2" fontId="15" fillId="3" borderId="0" xfId="0" applyNumberFormat="1" applyFont="1" applyFill="1"/>
    <xf numFmtId="0" fontId="15" fillId="3" borderId="0" xfId="9" applyFont="1" applyFill="1"/>
    <xf numFmtId="0" fontId="15" fillId="0" borderId="0" xfId="9" applyFont="1"/>
    <xf numFmtId="0" fontId="15" fillId="0" borderId="0" xfId="9" applyFont="1" applyFill="1"/>
    <xf numFmtId="49" fontId="15" fillId="10" borderId="6" xfId="0" applyNumberFormat="1" applyFont="1" applyFill="1" applyBorder="1" applyAlignment="1"/>
    <xf numFmtId="49" fontId="15" fillId="10" borderId="7" xfId="0" applyNumberFormat="1" applyFont="1" applyFill="1" applyBorder="1" applyAlignment="1"/>
    <xf numFmtId="0" fontId="14" fillId="10" borderId="0" xfId="0" applyFont="1" applyFill="1" applyBorder="1" applyAlignment="1">
      <alignment vertical="center" wrapText="1"/>
    </xf>
    <xf numFmtId="0" fontId="17" fillId="10" borderId="0" xfId="0" applyFont="1" applyFill="1" applyBorder="1" applyAlignment="1"/>
    <xf numFmtId="0" fontId="17" fillId="10" borderId="8" xfId="0" applyFont="1" applyFill="1" applyBorder="1" applyAlignment="1"/>
    <xf numFmtId="0" fontId="18" fillId="3" borderId="0" xfId="0" applyFont="1" applyFill="1"/>
    <xf numFmtId="49" fontId="15" fillId="10" borderId="10" xfId="0" applyNumberFormat="1" applyFont="1" applyFill="1" applyBorder="1" applyAlignment="1"/>
    <xf numFmtId="49" fontId="15" fillId="10" borderId="11" xfId="0" applyNumberFormat="1" applyFont="1" applyFill="1" applyBorder="1" applyAlignment="1"/>
    <xf numFmtId="0" fontId="15" fillId="3" borderId="0" xfId="0" applyFont="1" applyFill="1" applyBorder="1" applyAlignment="1">
      <alignment wrapText="1"/>
    </xf>
    <xf numFmtId="49" fontId="19" fillId="3" borderId="0" xfId="0" applyNumberFormat="1" applyFont="1" applyFill="1" applyBorder="1" applyAlignment="1">
      <alignment horizontal="left" vertical="center" wrapText="1"/>
    </xf>
    <xf numFmtId="0" fontId="18" fillId="3" borderId="0" xfId="0" applyFont="1" applyFill="1" applyBorder="1" applyAlignment="1">
      <alignment wrapText="1"/>
    </xf>
    <xf numFmtId="49" fontId="19" fillId="3" borderId="0" xfId="0" applyNumberFormat="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5" fillId="3" borderId="4" xfId="0" applyFont="1" applyFill="1" applyBorder="1" applyAlignment="1">
      <alignment wrapText="1"/>
    </xf>
    <xf numFmtId="0" fontId="15" fillId="3" borderId="14" xfId="9" applyFont="1" applyFill="1" applyBorder="1"/>
    <xf numFmtId="0" fontId="19" fillId="3" borderId="12" xfId="9" applyFont="1" applyFill="1" applyBorder="1"/>
    <xf numFmtId="0" fontId="15" fillId="3" borderId="0" xfId="9" applyFont="1" applyFill="1" applyBorder="1"/>
    <xf numFmtId="0" fontId="20" fillId="3" borderId="0" xfId="12" applyNumberFormat="1" applyFont="1" applyFill="1" applyBorder="1" applyAlignment="1">
      <alignment horizontal="left"/>
    </xf>
    <xf numFmtId="0" fontId="20" fillId="3" borderId="0" xfId="14" applyNumberFormat="1" applyFont="1" applyFill="1" applyBorder="1" applyAlignment="1">
      <alignment horizontal="center"/>
    </xf>
    <xf numFmtId="0" fontId="21" fillId="3" borderId="0" xfId="9" applyFont="1" applyFill="1"/>
    <xf numFmtId="0" fontId="20" fillId="3" borderId="0" xfId="0" applyNumberFormat="1" applyFont="1" applyFill="1" applyBorder="1" applyAlignment="1">
      <alignment horizontal="left"/>
    </xf>
    <xf numFmtId="169" fontId="22" fillId="3" borderId="0" xfId="13" applyNumberFormat="1" applyFont="1" applyFill="1" applyBorder="1" applyAlignment="1"/>
    <xf numFmtId="168" fontId="23" fillId="3" borderId="0" xfId="15" applyNumberFormat="1" applyFont="1" applyFill="1" applyBorder="1"/>
    <xf numFmtId="0" fontId="22" fillId="3" borderId="0" xfId="0" applyNumberFormat="1" applyFont="1" applyFill="1" applyBorder="1" applyAlignment="1">
      <alignment horizontal="left"/>
    </xf>
    <xf numFmtId="165" fontId="23" fillId="3" borderId="0" xfId="15" applyNumberFormat="1" applyFont="1" applyFill="1" applyBorder="1" applyAlignment="1"/>
    <xf numFmtId="0" fontId="20" fillId="3" borderId="0" xfId="16" applyNumberFormat="1" applyFont="1" applyFill="1" applyBorder="1" applyAlignment="1">
      <alignment horizontal="left"/>
    </xf>
    <xf numFmtId="170" fontId="20" fillId="3" borderId="0" xfId="11" applyNumberFormat="1" applyFont="1" applyFill="1" applyBorder="1" applyAlignment="1">
      <alignment horizontal="left"/>
    </xf>
    <xf numFmtId="171" fontId="23" fillId="3" borderId="0" xfId="13" applyNumberFormat="1" applyFont="1" applyFill="1" applyBorder="1" applyAlignment="1">
      <alignment horizontal="right"/>
    </xf>
    <xf numFmtId="0" fontId="15" fillId="2" borderId="0" xfId="9" applyFont="1" applyFill="1"/>
    <xf numFmtId="49" fontId="19" fillId="3" borderId="0" xfId="0" applyNumberFormat="1" applyFont="1" applyFill="1" applyBorder="1" applyAlignment="1">
      <alignment horizontal="left" vertical="center"/>
    </xf>
    <xf numFmtId="0" fontId="19" fillId="10" borderId="14" xfId="0" applyFont="1" applyFill="1" applyBorder="1" applyAlignment="1">
      <alignment horizontal="center" vertical="center" wrapText="1"/>
    </xf>
    <xf numFmtId="0" fontId="15" fillId="3" borderId="20" xfId="9" applyFont="1" applyFill="1" applyBorder="1"/>
    <xf numFmtId="0" fontId="15" fillId="3" borderId="21" xfId="9" applyFont="1" applyFill="1" applyBorder="1"/>
    <xf numFmtId="0" fontId="15" fillId="3" borderId="22" xfId="9" applyFont="1" applyFill="1" applyBorder="1"/>
    <xf numFmtId="49" fontId="16" fillId="3" borderId="23" xfId="0" applyNumberFormat="1" applyFont="1" applyFill="1" applyBorder="1" applyAlignment="1">
      <alignment horizontal="left" vertical="center" wrapText="1"/>
    </xf>
    <xf numFmtId="49" fontId="19" fillId="3" borderId="24" xfId="0" applyNumberFormat="1" applyFont="1" applyFill="1" applyBorder="1" applyAlignment="1">
      <alignment horizontal="center" vertical="center" wrapText="1"/>
    </xf>
    <xf numFmtId="49" fontId="16" fillId="3" borderId="23" xfId="0" applyNumberFormat="1" applyFont="1" applyFill="1" applyBorder="1" applyAlignment="1">
      <alignment horizontal="left" vertical="center"/>
    </xf>
    <xf numFmtId="0" fontId="24" fillId="3" borderId="23" xfId="8" applyFont="1" applyFill="1" applyBorder="1" applyAlignment="1">
      <alignment vertical="top"/>
    </xf>
    <xf numFmtId="0" fontId="24" fillId="3" borderId="0" xfId="8" applyFont="1" applyFill="1" applyBorder="1" applyAlignment="1">
      <alignment vertical="top" wrapText="1"/>
    </xf>
    <xf numFmtId="0" fontId="15" fillId="3" borderId="23" xfId="9" applyFont="1" applyFill="1" applyBorder="1"/>
    <xf numFmtId="0" fontId="15" fillId="3" borderId="24" xfId="9" applyFont="1" applyFill="1" applyBorder="1"/>
    <xf numFmtId="0" fontId="19" fillId="3" borderId="23" xfId="9" applyFont="1" applyFill="1" applyBorder="1"/>
    <xf numFmtId="0" fontId="15" fillId="3" borderId="27" xfId="9" applyFont="1" applyFill="1" applyBorder="1"/>
    <xf numFmtId="0" fontId="19" fillId="3" borderId="13" xfId="9" applyFont="1" applyFill="1" applyBorder="1"/>
    <xf numFmtId="0" fontId="19" fillId="3" borderId="16" xfId="9" applyFont="1" applyFill="1" applyBorder="1"/>
    <xf numFmtId="0" fontId="15" fillId="3" borderId="16" xfId="9" applyFont="1" applyFill="1" applyBorder="1"/>
    <xf numFmtId="167" fontId="15" fillId="3" borderId="16" xfId="9" applyNumberFormat="1" applyFont="1" applyFill="1" applyBorder="1"/>
    <xf numFmtId="168" fontId="15" fillId="3" borderId="16" xfId="9" applyNumberFormat="1" applyFont="1" applyFill="1" applyBorder="1"/>
    <xf numFmtId="0" fontId="5" fillId="3" borderId="0" xfId="0" applyFont="1" applyFill="1" applyBorder="1" applyAlignment="1">
      <alignment horizontal="left" vertical="top" wrapText="1"/>
    </xf>
    <xf numFmtId="0" fontId="15" fillId="3" borderId="17" xfId="9" applyFont="1" applyFill="1" applyBorder="1"/>
    <xf numFmtId="0" fontId="15" fillId="3" borderId="18" xfId="9" applyFont="1" applyFill="1" applyBorder="1"/>
    <xf numFmtId="0" fontId="15" fillId="3" borderId="19" xfId="9" applyFont="1" applyFill="1" applyBorder="1"/>
    <xf numFmtId="0" fontId="26" fillId="13" borderId="0" xfId="0" applyFont="1" applyFill="1" applyBorder="1"/>
    <xf numFmtId="0" fontId="26" fillId="13" borderId="0" xfId="0" applyFont="1" applyFill="1" applyBorder="1" applyAlignment="1"/>
    <xf numFmtId="0" fontId="28" fillId="3" borderId="0" xfId="0" applyFont="1" applyFill="1" applyBorder="1" applyAlignment="1">
      <alignment horizontal="left" vertical="top" wrapText="1"/>
    </xf>
    <xf numFmtId="0" fontId="29" fillId="0" borderId="29" xfId="0" applyFont="1" applyBorder="1" applyAlignment="1">
      <alignment horizontal="left"/>
    </xf>
    <xf numFmtId="0" fontId="29" fillId="0" borderId="29" xfId="0" applyFont="1" applyBorder="1" applyAlignment="1">
      <alignment horizontal="left" vertical="top"/>
    </xf>
    <xf numFmtId="0" fontId="4" fillId="11" borderId="1" xfId="0" applyFont="1" applyFill="1" applyBorder="1" applyAlignment="1">
      <alignment horizontal="center" vertical="top"/>
    </xf>
    <xf numFmtId="49" fontId="19" fillId="3" borderId="1" xfId="0" applyNumberFormat="1" applyFont="1" applyFill="1" applyBorder="1" applyAlignment="1">
      <alignment horizontal="left" vertical="center" wrapText="1"/>
    </xf>
    <xf numFmtId="0" fontId="29" fillId="0" borderId="36" xfId="0" applyFont="1" applyBorder="1"/>
    <xf numFmtId="0" fontId="29" fillId="0" borderId="36" xfId="0" applyFont="1" applyBorder="1" applyAlignment="1">
      <alignment vertical="top"/>
    </xf>
    <xf numFmtId="167" fontId="31" fillId="12" borderId="15" xfId="6" applyNumberFormat="1" applyFont="1" applyFill="1" applyBorder="1" applyAlignment="1" applyProtection="1">
      <alignment horizontal="left" vertical="top"/>
      <protection locked="0"/>
    </xf>
    <xf numFmtId="0" fontId="31" fillId="12" borderId="9" xfId="0" applyNumberFormat="1" applyFont="1" applyFill="1" applyBorder="1" applyAlignment="1" applyProtection="1">
      <alignment horizontal="center" vertical="top"/>
      <protection locked="0"/>
    </xf>
    <xf numFmtId="167" fontId="31" fillId="12" borderId="12" xfId="6" applyNumberFormat="1" applyFont="1" applyFill="1" applyBorder="1" applyAlignment="1" applyProtection="1">
      <alignment horizontal="left" vertical="top"/>
      <protection locked="0"/>
    </xf>
    <xf numFmtId="0" fontId="31" fillId="12" borderId="13" xfId="0" applyNumberFormat="1" applyFont="1" applyFill="1" applyBorder="1" applyAlignment="1" applyProtection="1">
      <alignment horizontal="center" vertical="top"/>
      <protection locked="0"/>
    </xf>
    <xf numFmtId="0" fontId="29" fillId="0" borderId="1" xfId="0" applyFont="1" applyBorder="1"/>
    <xf numFmtId="0" fontId="29" fillId="0" borderId="1" xfId="0" applyFont="1" applyBorder="1" applyAlignment="1">
      <alignment vertical="top"/>
    </xf>
    <xf numFmtId="0" fontId="29" fillId="0" borderId="0" xfId="0" applyFont="1" applyAlignment="1">
      <alignment horizontal="left" vertical="top" wrapText="1"/>
    </xf>
    <xf numFmtId="0" fontId="29" fillId="0" borderId="1" xfId="0" applyFont="1" applyBorder="1" applyAlignment="1">
      <alignment horizontal="left" vertical="top" wrapText="1"/>
    </xf>
    <xf numFmtId="0" fontId="29" fillId="0" borderId="0" xfId="0" applyFont="1" applyAlignment="1">
      <alignment horizontal="right" vertical="top" wrapText="1"/>
    </xf>
    <xf numFmtId="0" fontId="29" fillId="0" borderId="0" xfId="0" applyFont="1" applyAlignment="1">
      <alignment horizontal="center" vertical="top" wrapText="1"/>
    </xf>
    <xf numFmtId="0" fontId="32" fillId="2" borderId="1" xfId="0" applyFont="1" applyFill="1" applyBorder="1" applyAlignment="1">
      <alignment horizontal="left" vertical="top" wrapText="1"/>
    </xf>
    <xf numFmtId="0" fontId="32" fillId="2" borderId="5" xfId="0" applyFont="1" applyFill="1" applyBorder="1" applyAlignment="1">
      <alignment horizontal="left" vertical="top" wrapText="1"/>
    </xf>
    <xf numFmtId="0" fontId="32" fillId="2" borderId="30" xfId="0" applyFont="1" applyFill="1" applyBorder="1" applyAlignment="1">
      <alignment horizontal="left" vertical="top" wrapText="1"/>
    </xf>
    <xf numFmtId="0" fontId="32" fillId="2" borderId="5" xfId="0" applyFont="1" applyFill="1" applyBorder="1" applyAlignment="1">
      <alignment horizontal="right" vertical="top" wrapText="1"/>
    </xf>
    <xf numFmtId="0" fontId="32" fillId="2" borderId="5" xfId="0" applyFont="1" applyFill="1" applyBorder="1" applyAlignment="1">
      <alignment horizontal="center" vertical="top" wrapText="1"/>
    </xf>
    <xf numFmtId="0" fontId="32" fillId="2" borderId="28" xfId="0" applyFont="1" applyFill="1" applyBorder="1" applyAlignment="1">
      <alignment horizontal="left" vertical="top" wrapText="1"/>
    </xf>
    <xf numFmtId="0" fontId="29" fillId="2" borderId="1" xfId="0" applyFont="1" applyFill="1" applyBorder="1" applyAlignment="1">
      <alignment horizontal="left" vertical="top" wrapText="1"/>
    </xf>
    <xf numFmtId="172" fontId="15" fillId="2" borderId="1" xfId="17" applyNumberFormat="1" applyFont="1" applyFill="1" applyBorder="1" applyAlignment="1">
      <alignment horizontal="left" vertical="top"/>
    </xf>
    <xf numFmtId="0" fontId="29" fillId="2" borderId="31" xfId="0" applyFont="1" applyFill="1" applyBorder="1" applyAlignment="1">
      <alignment horizontal="right" vertical="top" wrapText="1"/>
    </xf>
    <xf numFmtId="166" fontId="33" fillId="2" borderId="31" xfId="6" applyNumberFormat="1" applyFont="1" applyFill="1" applyBorder="1" applyAlignment="1">
      <alignment horizontal="center" vertical="top" wrapText="1"/>
    </xf>
    <xf numFmtId="44" fontId="33" fillId="2" borderId="32" xfId="6" applyFont="1" applyFill="1" applyBorder="1" applyAlignment="1">
      <alignment horizontal="left" vertical="top" wrapText="1"/>
    </xf>
    <xf numFmtId="0" fontId="29" fillId="2" borderId="0" xfId="0" applyFont="1" applyFill="1" applyAlignment="1">
      <alignment horizontal="left" vertical="top" wrapText="1"/>
    </xf>
    <xf numFmtId="0" fontId="29" fillId="16" borderId="1" xfId="0" applyFont="1" applyFill="1" applyBorder="1" applyAlignment="1">
      <alignment horizontal="left" vertical="top" wrapText="1"/>
    </xf>
    <xf numFmtId="44" fontId="29" fillId="0" borderId="1" xfId="0" applyNumberFormat="1" applyFont="1" applyBorder="1" applyAlignment="1">
      <alignment horizontal="left" vertical="top" wrapText="1"/>
    </xf>
    <xf numFmtId="0" fontId="29" fillId="0" borderId="1" xfId="0" applyFont="1" applyBorder="1" applyAlignment="1">
      <alignment horizontal="right" vertical="top" wrapText="1"/>
    </xf>
    <xf numFmtId="0" fontId="29" fillId="0" borderId="1" xfId="0" applyFont="1" applyBorder="1" applyAlignment="1">
      <alignment horizontal="center" vertical="top" wrapText="1"/>
    </xf>
    <xf numFmtId="0" fontId="29" fillId="15" borderId="1" xfId="0" applyFont="1" applyFill="1" applyBorder="1" applyAlignment="1">
      <alignment horizontal="left" vertical="top" wrapText="1"/>
    </xf>
    <xf numFmtId="172" fontId="15" fillId="15" borderId="1" xfId="17" applyNumberFormat="1" applyFont="1" applyFill="1" applyBorder="1" applyAlignment="1">
      <alignment horizontal="left" vertical="top"/>
    </xf>
    <xf numFmtId="0" fontId="29" fillId="15" borderId="31" xfId="0" applyFont="1" applyFill="1" applyBorder="1" applyAlignment="1">
      <alignment horizontal="right" vertical="top" wrapText="1"/>
    </xf>
    <xf numFmtId="166" fontId="33" fillId="15" borderId="31" xfId="6" applyNumberFormat="1" applyFont="1" applyFill="1" applyBorder="1" applyAlignment="1">
      <alignment horizontal="center" vertical="top" wrapText="1"/>
    </xf>
    <xf numFmtId="44" fontId="33" fillId="15" borderId="32" xfId="6" applyFont="1" applyFill="1" applyBorder="1" applyAlignment="1">
      <alignment horizontal="left" vertical="top" wrapText="1"/>
    </xf>
    <xf numFmtId="44" fontId="29" fillId="2" borderId="1" xfId="0" applyNumberFormat="1" applyFont="1" applyFill="1" applyBorder="1" applyAlignment="1">
      <alignment horizontal="left" vertical="top" wrapText="1"/>
    </xf>
    <xf numFmtId="0" fontId="29" fillId="0" borderId="1" xfId="0" applyFont="1" applyBorder="1" applyAlignment="1" applyProtection="1">
      <alignment wrapText="1"/>
      <protection locked="0"/>
    </xf>
    <xf numFmtId="0" fontId="29" fillId="0" borderId="0" xfId="0" applyFont="1" applyBorder="1" applyAlignment="1">
      <alignment horizontal="left" vertical="top" wrapText="1"/>
    </xf>
    <xf numFmtId="0" fontId="27" fillId="13" borderId="1" xfId="0" applyFont="1" applyFill="1" applyBorder="1" applyAlignment="1"/>
    <xf numFmtId="0" fontId="27" fillId="13" borderId="0" xfId="0" applyFont="1" applyFill="1" applyBorder="1" applyAlignment="1"/>
    <xf numFmtId="0" fontId="27" fillId="13" borderId="0" xfId="0" applyFont="1" applyFill="1" applyBorder="1"/>
    <xf numFmtId="49" fontId="27" fillId="13" borderId="0" xfId="0" applyNumberFormat="1" applyFont="1" applyFill="1" applyBorder="1" applyAlignment="1">
      <alignment horizontal="right"/>
    </xf>
    <xf numFmtId="0" fontId="27" fillId="13" borderId="0" xfId="0" applyFont="1" applyFill="1" applyBorder="1" applyAlignment="1">
      <alignment horizontal="center"/>
    </xf>
    <xf numFmtId="0" fontId="32" fillId="2" borderId="40" xfId="0" applyFont="1" applyFill="1" applyBorder="1" applyAlignment="1">
      <alignment horizontal="left" vertical="top" wrapText="1"/>
    </xf>
    <xf numFmtId="0" fontId="29" fillId="0" borderId="41" xfId="0" applyFont="1" applyBorder="1" applyAlignment="1">
      <alignment wrapText="1"/>
    </xf>
    <xf numFmtId="0" fontId="29" fillId="0" borderId="1" xfId="0" applyFont="1" applyBorder="1" applyAlignment="1">
      <alignment vertical="center"/>
    </xf>
    <xf numFmtId="0" fontId="29" fillId="16" borderId="1" xfId="0" applyFont="1" applyFill="1" applyBorder="1"/>
    <xf numFmtId="0" fontId="29" fillId="16" borderId="41" xfId="0" applyFont="1" applyFill="1" applyBorder="1" applyAlignment="1">
      <alignment wrapText="1"/>
    </xf>
    <xf numFmtId="0" fontId="29" fillId="15" borderId="41" xfId="0" applyFont="1" applyFill="1" applyBorder="1" applyAlignment="1">
      <alignment vertical="top" wrapText="1"/>
    </xf>
    <xf numFmtId="0" fontId="29" fillId="2" borderId="41" xfId="0" applyFont="1" applyFill="1" applyBorder="1" applyAlignment="1">
      <alignment vertical="top" wrapText="1"/>
    </xf>
    <xf numFmtId="0" fontId="29" fillId="0" borderId="41" xfId="0" applyFont="1" applyBorder="1" applyAlignment="1" applyProtection="1">
      <alignment wrapText="1"/>
      <protection locked="0"/>
    </xf>
    <xf numFmtId="0" fontId="29" fillId="0" borderId="1" xfId="0" applyFont="1" applyBorder="1" applyAlignment="1" applyProtection="1">
      <alignment horizontal="left" vertical="top" wrapText="1"/>
      <protection locked="0"/>
    </xf>
    <xf numFmtId="0" fontId="29" fillId="0" borderId="41" xfId="0" applyFont="1" applyBorder="1" applyAlignment="1" applyProtection="1">
      <alignment horizontal="left" vertical="top" wrapText="1"/>
      <protection locked="0"/>
    </xf>
    <xf numFmtId="0" fontId="29" fillId="16" borderId="41" xfId="0" applyFont="1" applyFill="1" applyBorder="1" applyAlignment="1">
      <alignment vertical="top" wrapText="1"/>
    </xf>
    <xf numFmtId="0" fontId="29" fillId="0" borderId="41" xfId="0" applyFont="1" applyBorder="1" applyAlignment="1" applyProtection="1">
      <alignment vertical="top" wrapText="1"/>
      <protection locked="0"/>
    </xf>
    <xf numFmtId="0" fontId="32" fillId="3" borderId="1" xfId="0" applyFont="1" applyFill="1" applyBorder="1"/>
    <xf numFmtId="0" fontId="32" fillId="3" borderId="0" xfId="0" applyFont="1" applyFill="1" applyAlignment="1">
      <alignment horizontal="center"/>
    </xf>
    <xf numFmtId="0" fontId="29" fillId="2" borderId="1" xfId="0" applyFont="1" applyFill="1" applyBorder="1" applyAlignment="1">
      <alignment vertical="top" wrapText="1"/>
    </xf>
    <xf numFmtId="0" fontId="29" fillId="14" borderId="29" xfId="0" applyFont="1" applyFill="1" applyBorder="1" applyAlignment="1" applyProtection="1">
      <protection locked="0"/>
    </xf>
    <xf numFmtId="14" fontId="29" fillId="14" borderId="29" xfId="0" applyNumberFormat="1" applyFont="1" applyFill="1" applyBorder="1" applyAlignment="1" applyProtection="1">
      <protection locked="0"/>
    </xf>
    <xf numFmtId="0" fontId="29" fillId="0" borderId="31" xfId="0" applyFont="1" applyBorder="1"/>
    <xf numFmtId="0" fontId="29" fillId="0" borderId="0" xfId="0" applyFont="1"/>
    <xf numFmtId="44" fontId="29" fillId="0" borderId="1" xfId="0" applyNumberFormat="1" applyFont="1" applyBorder="1"/>
    <xf numFmtId="0" fontId="34" fillId="0" borderId="1" xfId="0" applyFont="1" applyBorder="1"/>
    <xf numFmtId="0" fontId="29" fillId="0" borderId="1" xfId="0" applyFont="1" applyBorder="1" applyAlignment="1">
      <alignment horizontal="left" vertical="center" wrapText="1"/>
    </xf>
    <xf numFmtId="0" fontId="32" fillId="3" borderId="0" xfId="0" applyFont="1" applyFill="1"/>
    <xf numFmtId="0" fontId="29" fillId="0" borderId="0" xfId="0" applyFont="1" applyBorder="1" applyAlignment="1">
      <alignment horizontal="right" vertical="top" wrapText="1"/>
    </xf>
    <xf numFmtId="0" fontId="29" fillId="0" borderId="0" xfId="0" applyFont="1" applyBorder="1" applyAlignment="1">
      <alignment horizontal="center" vertical="top" wrapText="1"/>
    </xf>
    <xf numFmtId="0" fontId="29" fillId="2" borderId="1" xfId="0" applyFont="1" applyFill="1" applyBorder="1" applyAlignment="1">
      <alignment horizontal="right" vertical="top" wrapText="1"/>
    </xf>
    <xf numFmtId="166" fontId="33" fillId="2" borderId="1" xfId="6" applyNumberFormat="1" applyFont="1" applyFill="1" applyBorder="1" applyAlignment="1">
      <alignment horizontal="center" vertical="top" wrapText="1"/>
    </xf>
    <xf numFmtId="44" fontId="33" fillId="2" borderId="1" xfId="6" applyFont="1" applyFill="1" applyBorder="1" applyAlignment="1">
      <alignment horizontal="left" vertical="top" wrapText="1"/>
    </xf>
    <xf numFmtId="0" fontId="32" fillId="3" borderId="1" xfId="0" applyFont="1" applyFill="1" applyBorder="1" applyAlignment="1">
      <alignment horizontal="center"/>
    </xf>
    <xf numFmtId="0" fontId="29" fillId="14" borderId="1" xfId="0" applyFont="1" applyFill="1" applyBorder="1" applyAlignment="1" applyProtection="1">
      <protection locked="0"/>
    </xf>
    <xf numFmtId="14" fontId="29" fillId="14" borderId="1" xfId="0" applyNumberFormat="1" applyFont="1" applyFill="1" applyBorder="1" applyAlignment="1" applyProtection="1">
      <protection locked="0"/>
    </xf>
    <xf numFmtId="0" fontId="24" fillId="3" borderId="23" xfId="8" applyFont="1" applyFill="1" applyBorder="1" applyAlignment="1">
      <alignment horizontal="left" vertical="top" wrapText="1"/>
    </xf>
    <xf numFmtId="0" fontId="24" fillId="3" borderId="0" xfId="8" applyFont="1" applyFill="1" applyBorder="1" applyAlignment="1">
      <alignment horizontal="left" vertical="top" wrapText="1"/>
    </xf>
    <xf numFmtId="0" fontId="24" fillId="3" borderId="24" xfId="8" applyFont="1" applyFill="1" applyBorder="1" applyAlignment="1">
      <alignment horizontal="left" vertical="top" wrapText="1"/>
    </xf>
    <xf numFmtId="0" fontId="13" fillId="3" borderId="16" xfId="9" applyFont="1" applyFill="1" applyBorder="1" applyAlignment="1">
      <alignment horizontal="left" vertical="top" wrapText="1"/>
    </xf>
    <xf numFmtId="0" fontId="27" fillId="13" borderId="10" xfId="0" applyFont="1" applyFill="1" applyBorder="1" applyAlignment="1">
      <alignment horizontal="center" vertical="center" wrapText="1"/>
    </xf>
    <xf numFmtId="0" fontId="27" fillId="13" borderId="11" xfId="0" applyFont="1" applyFill="1" applyBorder="1" applyAlignment="1">
      <alignment horizontal="center" vertical="center" wrapText="1"/>
    </xf>
    <xf numFmtId="49" fontId="19" fillId="3" borderId="25" xfId="0" applyNumberFormat="1" applyFont="1" applyFill="1" applyBorder="1" applyAlignment="1">
      <alignment horizontal="left" vertical="center"/>
    </xf>
    <xf numFmtId="49" fontId="19" fillId="3" borderId="11" xfId="0" applyNumberFormat="1" applyFont="1" applyFill="1" applyBorder="1" applyAlignment="1">
      <alignment horizontal="left" vertical="center"/>
    </xf>
    <xf numFmtId="49" fontId="15" fillId="3" borderId="27" xfId="0" applyNumberFormat="1" applyFont="1" applyFill="1" applyBorder="1" applyAlignment="1">
      <alignment horizontal="left" vertical="center"/>
    </xf>
    <xf numFmtId="49" fontId="15" fillId="3" borderId="14" xfId="0" applyNumberFormat="1" applyFont="1" applyFill="1" applyBorder="1" applyAlignment="1">
      <alignment horizontal="left" vertical="center"/>
    </xf>
    <xf numFmtId="49" fontId="19" fillId="3" borderId="26" xfId="0" applyNumberFormat="1" applyFont="1" applyFill="1" applyBorder="1" applyAlignment="1">
      <alignment horizontal="left" vertical="center"/>
    </xf>
    <xf numFmtId="49" fontId="19" fillId="3" borderId="12" xfId="0" applyNumberFormat="1" applyFont="1" applyFill="1" applyBorder="1" applyAlignment="1">
      <alignment horizontal="left" vertical="center"/>
    </xf>
    <xf numFmtId="0" fontId="6" fillId="14" borderId="1" xfId="0" applyFont="1" applyFill="1" applyBorder="1" applyAlignment="1" applyProtection="1">
      <alignment horizontal="left"/>
      <protection locked="0"/>
    </xf>
    <xf numFmtId="0" fontId="15" fillId="3" borderId="37" xfId="9" applyFont="1" applyFill="1" applyBorder="1" applyAlignment="1">
      <alignment horizontal="center"/>
    </xf>
    <xf numFmtId="0" fontId="15" fillId="3" borderId="38" xfId="9" applyFont="1" applyFill="1" applyBorder="1" applyAlignment="1">
      <alignment horizontal="center"/>
    </xf>
    <xf numFmtId="0" fontId="15" fillId="3" borderId="39" xfId="9" applyFont="1" applyFill="1" applyBorder="1" applyAlignment="1">
      <alignment horizontal="center"/>
    </xf>
    <xf numFmtId="0" fontId="6" fillId="14" borderId="33" xfId="0" applyFont="1" applyFill="1" applyBorder="1" applyAlignment="1" applyProtection="1">
      <alignment horizontal="left"/>
      <protection locked="0"/>
    </xf>
    <xf numFmtId="0" fontId="6" fillId="14" borderId="34" xfId="0" applyFont="1" applyFill="1" applyBorder="1" applyAlignment="1" applyProtection="1">
      <alignment horizontal="left"/>
      <protection locked="0"/>
    </xf>
    <xf numFmtId="0" fontId="6" fillId="14" borderId="35" xfId="0" applyFont="1" applyFill="1" applyBorder="1" applyAlignment="1" applyProtection="1">
      <alignment horizontal="left"/>
      <protection locked="0"/>
    </xf>
  </cellXfs>
  <cellStyles count="19">
    <cellStyle name="20% - Accent3" xfId="15" builtinId="38"/>
    <cellStyle name="Accent1" xfId="14" builtinId="29"/>
    <cellStyle name="Goed" xfId="11" builtinId="26"/>
    <cellStyle name="Invoer" xfId="13" builtinId="20"/>
    <cellStyle name="Komma 3 2" xfId="3" xr:uid="{00000000-0005-0000-0000-000004000000}"/>
    <cellStyle name="Normal_CALCULATIEBLAD.XLS" xfId="1" xr:uid="{00000000-0005-0000-0000-000005000000}"/>
    <cellStyle name="Notitie 2" xfId="16" xr:uid="{00000000-0005-0000-0000-000006000000}"/>
    <cellStyle name="Ongeldig" xfId="12" builtinId="27"/>
    <cellStyle name="Standaard" xfId="0" builtinId="0"/>
    <cellStyle name="Standaard 2" xfId="8" xr:uid="{00000000-0005-0000-0000-000009000000}"/>
    <cellStyle name="Standaard 2 2 2" xfId="5" xr:uid="{00000000-0005-0000-0000-00000A000000}"/>
    <cellStyle name="Standaard 3" xfId="9" xr:uid="{00000000-0005-0000-0000-00000B000000}"/>
    <cellStyle name="Standaard 5" xfId="7" xr:uid="{00000000-0005-0000-0000-00000C000000}"/>
    <cellStyle name="Standaard 6" xfId="2" xr:uid="{00000000-0005-0000-0000-00000D000000}"/>
    <cellStyle name="Valuta" xfId="6" builtinId="4"/>
    <cellStyle name="Valuta 2" xfId="10" xr:uid="{00000000-0005-0000-0000-00000F000000}"/>
    <cellStyle name="Valuta 2 2" xfId="18" xr:uid="{00000000-0005-0000-0000-000010000000}"/>
    <cellStyle name="Valuta 3" xfId="17" xr:uid="{00000000-0005-0000-0000-000011000000}"/>
    <cellStyle name="Valuta 5 3" xfId="4" xr:uid="{00000000-0005-0000-0000-000012000000}"/>
  </cellStyles>
  <dxfs count="9">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dPt>
            <c:idx val="7"/>
            <c:bubble3D val="0"/>
            <c:extLst>
              <c:ext xmlns:c16="http://schemas.microsoft.com/office/drawing/2014/chart" uri="{C3380CC4-5D6E-409C-BE32-E72D297353CC}">
                <c16:uniqueId val="{00000000-DA2A-4577-BC7F-B796640C6DB5}"/>
              </c:ext>
            </c:extLst>
          </c:dPt>
          <c:dPt>
            <c:idx val="8"/>
            <c:bubble3D val="0"/>
            <c:extLst>
              <c:ext xmlns:c16="http://schemas.microsoft.com/office/drawing/2014/chart" uri="{C3380CC4-5D6E-409C-BE32-E72D297353CC}">
                <c16:uniqueId val="{00000001-DA2A-4577-BC7F-B796640C6DB5}"/>
              </c:ext>
            </c:extLst>
          </c:dPt>
          <c:dLbls>
            <c:delete val="1"/>
          </c:dLbls>
          <c:xVal>
            <c:numLit>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Lit>
          </c:xVal>
          <c:yVal>
            <c:numLit>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Lit>
          </c:yVal>
          <c:smooth val="1"/>
          <c:extLst>
            <c:ext xmlns:c16="http://schemas.microsoft.com/office/drawing/2014/chart" uri="{C3380CC4-5D6E-409C-BE32-E72D297353CC}">
              <c16:uniqueId val="{00000002-DA2A-4577-BC7F-B796640C6DB5}"/>
            </c:ext>
          </c:extLst>
        </c:ser>
        <c:dLbls>
          <c:dLblPos val="r"/>
          <c:showLegendKey val="0"/>
          <c:showVal val="1"/>
          <c:showCatName val="0"/>
          <c:showSerName val="0"/>
          <c:showPercent val="0"/>
          <c:showBubbleSize val="0"/>
        </c:dLbls>
        <c:axId val="203122944"/>
        <c:axId val="203380224"/>
      </c:scatterChart>
      <c:valAx>
        <c:axId val="203122944"/>
        <c:scaling>
          <c:orientation val="minMax"/>
          <c:max val="100"/>
          <c:min val="0"/>
        </c:scaling>
        <c:delete val="0"/>
        <c:axPos val="b"/>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203380224"/>
        <c:crossesAt val="0"/>
        <c:crossBetween val="midCat"/>
      </c:valAx>
      <c:valAx>
        <c:axId val="203380224"/>
        <c:scaling>
          <c:orientation val="minMax"/>
          <c:max val="100"/>
          <c:min val="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203122944"/>
        <c:crosses val="autoZero"/>
        <c:crossBetween val="midCat"/>
        <c:majorUnit val="20"/>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spPr>
            <a:ln>
              <a:solidFill>
                <a:schemeClr val="tx1"/>
              </a:solidFill>
            </a:ln>
          </c:spPr>
          <c:marker>
            <c:symbol val="none"/>
          </c:marker>
          <c:dPt>
            <c:idx val="8"/>
            <c:bubble3D val="0"/>
            <c:extLst>
              <c:ext xmlns:c16="http://schemas.microsoft.com/office/drawing/2014/chart" uri="{C3380CC4-5D6E-409C-BE32-E72D297353CC}">
                <c16:uniqueId val="{00000000-B1B7-4148-B7D5-ED748AB74EBA}"/>
              </c:ext>
            </c:extLst>
          </c:dPt>
          <c:dPt>
            <c:idx val="9"/>
            <c:bubble3D val="0"/>
            <c:extLst>
              <c:ext xmlns:c16="http://schemas.microsoft.com/office/drawing/2014/chart" uri="{C3380CC4-5D6E-409C-BE32-E72D297353CC}">
                <c16:uniqueId val="{00000001-B1B7-4148-B7D5-ED748AB74EBA}"/>
              </c:ext>
            </c:extLst>
          </c:dPt>
          <c:dLbls>
            <c:delete val="1"/>
          </c:dLbls>
          <c:xVal>
            <c:numLit>
              <c:formatCode>General</c:formatCode>
              <c:ptCount val="15"/>
              <c:pt idx="0">
                <c:v>1220000</c:v>
              </c:pt>
              <c:pt idx="1">
                <c:v>1195600</c:v>
              </c:pt>
              <c:pt idx="2">
                <c:v>1207800</c:v>
              </c:pt>
              <c:pt idx="3">
                <c:v>1195600</c:v>
              </c:pt>
              <c:pt idx="4">
                <c:v>1171200</c:v>
              </c:pt>
              <c:pt idx="5">
                <c:v>1146800</c:v>
              </c:pt>
              <c:pt idx="6">
                <c:v>1122400</c:v>
              </c:pt>
              <c:pt idx="7">
                <c:v>1098000</c:v>
              </c:pt>
              <c:pt idx="8">
                <c:v>1073600</c:v>
              </c:pt>
              <c:pt idx="9">
                <c:v>1049200</c:v>
              </c:pt>
              <c:pt idx="10">
                <c:v>1024800</c:v>
              </c:pt>
              <c:pt idx="11">
                <c:v>1000400</c:v>
              </c:pt>
              <c:pt idx="12">
                <c:v>988200</c:v>
              </c:pt>
              <c:pt idx="13">
                <c:v>976000</c:v>
              </c:pt>
              <c:pt idx="14">
                <c:v>976000</c:v>
              </c:pt>
            </c:numLit>
          </c:xVal>
          <c:yVal>
            <c:numLit>
              <c:formatCode>General</c:formatCode>
              <c:ptCount val="15"/>
              <c:pt idx="0">
                <c:v>0</c:v>
              </c:pt>
              <c:pt idx="1">
                <c:v>38</c:v>
              </c:pt>
              <c:pt idx="2">
                <c:v>19.5</c:v>
              </c:pt>
              <c:pt idx="3">
                <c:v>38</c:v>
              </c:pt>
              <c:pt idx="4">
                <c:v>72</c:v>
              </c:pt>
              <c:pt idx="5">
                <c:v>102</c:v>
              </c:pt>
              <c:pt idx="6">
                <c:v>128</c:v>
              </c:pt>
              <c:pt idx="7">
                <c:v>150</c:v>
              </c:pt>
              <c:pt idx="8">
                <c:v>168</c:v>
              </c:pt>
              <c:pt idx="9">
                <c:v>182</c:v>
              </c:pt>
              <c:pt idx="10">
                <c:v>192</c:v>
              </c:pt>
              <c:pt idx="11">
                <c:v>198</c:v>
              </c:pt>
              <c:pt idx="12">
                <c:v>199.5</c:v>
              </c:pt>
              <c:pt idx="13">
                <c:v>200</c:v>
              </c:pt>
              <c:pt idx="14">
                <c:v>200</c:v>
              </c:pt>
            </c:numLit>
          </c:yVal>
          <c:smooth val="1"/>
          <c:extLst>
            <c:ext xmlns:c16="http://schemas.microsoft.com/office/drawing/2014/chart" uri="{C3380CC4-5D6E-409C-BE32-E72D297353CC}">
              <c16:uniqueId val="{00000002-B1B7-4148-B7D5-ED748AB74EBA}"/>
            </c:ext>
          </c:extLst>
        </c:ser>
        <c:dLbls>
          <c:dLblPos val="r"/>
          <c:showLegendKey val="0"/>
          <c:showVal val="1"/>
          <c:showCatName val="0"/>
          <c:showSerName val="0"/>
          <c:showPercent val="0"/>
          <c:showBubbleSize val="0"/>
        </c:dLbls>
        <c:axId val="203122944"/>
        <c:axId val="203380224"/>
      </c:scatterChart>
      <c:valAx>
        <c:axId val="203122944"/>
        <c:scaling>
          <c:orientation val="minMax"/>
          <c:max val="1750000.0000000002"/>
          <c:min val="500000"/>
        </c:scaling>
        <c:delete val="0"/>
        <c:axPos val="b"/>
        <c:majorGridlines/>
        <c:minorGridlines/>
        <c:title>
          <c:tx>
            <c:rich>
              <a:bodyPr/>
              <a:lstStyle/>
              <a:p>
                <a:pPr>
                  <a:defRPr sz="1100" b="1"/>
                </a:pPr>
                <a:r>
                  <a:rPr lang="nl-NL" sz="1100" b="1"/>
                  <a:t>Prijs</a:t>
                </a:r>
              </a:p>
            </c:rich>
          </c:tx>
          <c:overlay val="0"/>
        </c:title>
        <c:numFmt formatCode="&quot;€&quot;\ #,##0" sourceLinked="0"/>
        <c:majorTickMark val="cross"/>
        <c:minorTickMark val="none"/>
        <c:tickLblPos val="nextTo"/>
        <c:spPr>
          <a:ln/>
        </c:spPr>
        <c:txPr>
          <a:bodyPr rot="0" vert="horz"/>
          <a:lstStyle/>
          <a:p>
            <a:pPr>
              <a:defRPr sz="1050" b="0" i="0" u="none" strike="noStrike" baseline="0">
                <a:solidFill>
                  <a:srgbClr val="000000"/>
                </a:solidFill>
                <a:latin typeface="Calibri"/>
                <a:ea typeface="Calibri"/>
                <a:cs typeface="Calibri"/>
              </a:defRPr>
            </a:pPr>
            <a:endParaRPr lang="nl-NL"/>
          </a:p>
        </c:txPr>
        <c:crossAx val="203380224"/>
        <c:crossesAt val="0"/>
        <c:crossBetween val="midCat"/>
        <c:majorUnit val="250000"/>
        <c:minorUnit val="50000"/>
      </c:valAx>
      <c:valAx>
        <c:axId val="203380224"/>
        <c:scaling>
          <c:orientation val="minMax"/>
          <c:min val="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203122944"/>
        <c:crosses val="autoZero"/>
        <c:crossBetween val="midCat"/>
        <c:majorUnit val="20"/>
      </c:valAx>
      <c:spPr>
        <a:solidFill>
          <a:schemeClr val="bg1">
            <a:lumMod val="95000"/>
          </a:schemeClr>
        </a:solidFill>
      </c:spPr>
    </c:plotArea>
    <c:plotVisOnly val="1"/>
    <c:dispBlanksAs val="gap"/>
    <c:showDLblsOverMax val="0"/>
  </c:chart>
  <c:spPr>
    <a:solidFill>
      <a:schemeClr val="lt1"/>
    </a:solidFill>
    <a:ln w="25400" cap="flat" cmpd="sng" algn="ctr">
      <a:no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411256" cy="975360"/>
    <xdr:pic>
      <xdr:nvPicPr>
        <xdr:cNvPr id="2" name="Afbeelding 1" descr="Related image">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343" t="2757" r="38672" b="49863"/>
        <a:stretch/>
      </xdr:blipFill>
      <xdr:spPr bwMode="auto">
        <a:xfrm>
          <a:off x="0" y="144781"/>
          <a:ext cx="411256" cy="9753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556260</xdr:colOff>
      <xdr:row>18</xdr:row>
      <xdr:rowOff>0</xdr:rowOff>
    </xdr:from>
    <xdr:to>
      <xdr:col>0</xdr:col>
      <xdr:colOff>560070</xdr:colOff>
      <xdr:row>30</xdr:row>
      <xdr:rowOff>612289</xdr:rowOff>
    </xdr:to>
    <xdr:graphicFrame macro="">
      <xdr:nvGraphicFramePr>
        <xdr:cNvPr id="3" name="Grafiek 2">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18</xdr:row>
      <xdr:rowOff>0</xdr:rowOff>
    </xdr:from>
    <xdr:to>
      <xdr:col>1</xdr:col>
      <xdr:colOff>0</xdr:colOff>
      <xdr:row>31</xdr:row>
      <xdr:rowOff>17145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ogin.commerce-hub.com/Users/patrickwolfert/PGW%20Advies/Accounts/Politie/Aanbesteding%20schoonmaak/PVE/Calculatiebestanden/bijna%20goed%20leeg/ati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Psychiatrie"/>
      <sheetName val="Blad3 (3)"/>
      <sheetName val="Blad3 (2)"/>
      <sheetName val="Blad2"/>
      <sheetName val="Blad3"/>
      <sheetName val="Blad4"/>
      <sheetName val="Nummers"/>
      <sheetName val="Menu"/>
      <sheetName val="Tijdnormen"/>
      <sheetName val="Frekwenties"/>
      <sheetName val="Vloeren"/>
      <sheetName val="Uitgangspunten"/>
      <sheetName val="hiddenSheet"/>
      <sheetName val="dv_info"/>
      <sheetName val="Blad3_(3)"/>
      <sheetName val="Blad3_(2)"/>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Kalender"/>
      <sheetName val="Normen"/>
      <sheetName val="Kalender (2)"/>
      <sheetName val="Opzoeklijst"/>
      <sheetName val="01.255"/>
      <sheetName val="02.255"/>
      <sheetName val="04.255"/>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AZR 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84"/>
  <sheetViews>
    <sheetView zoomScaleNormal="100" workbookViewId="0">
      <selection activeCell="E20" sqref="E20"/>
    </sheetView>
  </sheetViews>
  <sheetFormatPr defaultColWidth="0" defaultRowHeight="11.25" x14ac:dyDescent="0.15"/>
  <cols>
    <col min="1" max="1" width="8.85546875" style="34" customWidth="1"/>
    <col min="2" max="2" width="21.7109375" style="4" customWidth="1"/>
    <col min="3" max="3" width="38.28515625" style="4" customWidth="1"/>
    <col min="4" max="4" width="15.7109375" style="4" customWidth="1"/>
    <col min="5" max="5" width="12.140625" style="4" customWidth="1"/>
    <col min="6" max="6" width="11.28515625" style="4" customWidth="1"/>
    <col min="7" max="7" width="13.28515625" style="4" bestFit="1" customWidth="1"/>
    <col min="8" max="8" width="15.5703125" style="4" bestFit="1" customWidth="1"/>
    <col min="9" max="9" width="18.28515625" style="4" customWidth="1"/>
    <col min="10" max="10" width="21.7109375" style="4" hidden="1" customWidth="1"/>
    <col min="11" max="11" width="12.7109375" style="4" hidden="1" customWidth="1"/>
    <col min="12" max="12" width="10.140625" style="4" hidden="1" customWidth="1"/>
    <col min="13" max="13" width="16.7109375" style="4" hidden="1" customWidth="1"/>
    <col min="14" max="14" width="4.85546875" style="4" hidden="1" customWidth="1"/>
    <col min="15" max="15" width="6.5703125" style="4" hidden="1" customWidth="1"/>
    <col min="16" max="16" width="13.42578125" style="4" hidden="1" customWidth="1"/>
    <col min="17" max="17" width="12.28515625" style="4" hidden="1" customWidth="1"/>
    <col min="18" max="18" width="22.7109375" style="4" hidden="1" customWidth="1"/>
    <col min="19" max="19" width="1.28515625" style="4" hidden="1" customWidth="1"/>
    <col min="20" max="20" width="26.42578125" style="4" hidden="1" customWidth="1"/>
    <col min="21" max="21" width="12.7109375" style="5" hidden="1" customWidth="1"/>
    <col min="22" max="22" width="8.85546875" style="5" hidden="1" customWidth="1"/>
    <col min="23" max="23" width="2.28515625" style="5" hidden="1" customWidth="1"/>
    <col min="24" max="24" width="8.85546875" style="5" hidden="1" customWidth="1"/>
    <col min="25" max="25" width="27.85546875" style="5" hidden="1" customWidth="1"/>
    <col min="26" max="26" width="12.7109375" style="5" hidden="1" customWidth="1"/>
    <col min="27" max="27" width="8.85546875" style="5" hidden="1" customWidth="1"/>
    <col min="28" max="28" width="2.5703125" style="5" hidden="1" customWidth="1"/>
    <col min="29" max="29" width="8.85546875" style="5" hidden="1" customWidth="1"/>
    <col min="30" max="30" width="25.5703125" style="5" hidden="1" customWidth="1"/>
    <col min="31" max="31" width="12.7109375" style="5" hidden="1" customWidth="1"/>
    <col min="32" max="32" width="8.85546875" style="5" hidden="1" customWidth="1"/>
    <col min="33" max="33" width="2" style="5" hidden="1" customWidth="1"/>
    <col min="34" max="34" width="8.85546875" style="5" hidden="1" customWidth="1"/>
    <col min="35" max="35" width="26.85546875" style="5" hidden="1" customWidth="1"/>
    <col min="36" max="36" width="12.7109375" style="5" hidden="1" customWidth="1"/>
    <col min="37" max="39" width="8.85546875" style="5" hidden="1" customWidth="1"/>
    <col min="40" max="40" width="26.140625" style="5" hidden="1" customWidth="1"/>
    <col min="41" max="41" width="12.7109375" style="5" hidden="1" customWidth="1"/>
    <col min="42" max="42" width="8.85546875" style="5" hidden="1" customWidth="1"/>
    <col min="43" max="43" width="2.28515625" style="5" hidden="1" customWidth="1"/>
    <col min="44" max="44" width="8.85546875" style="5" hidden="1" customWidth="1"/>
    <col min="45" max="45" width="26.5703125" style="5" hidden="1" customWidth="1"/>
    <col min="46" max="46" width="12.7109375" style="5" hidden="1" customWidth="1"/>
    <col min="47" max="47" width="8.85546875" style="5" hidden="1" customWidth="1"/>
    <col min="48" max="48" width="1.85546875" style="5" hidden="1" customWidth="1"/>
    <col min="49" max="49" width="20" style="5" hidden="1" customWidth="1"/>
    <col min="50" max="50" width="16.5703125" style="5" hidden="1" customWidth="1"/>
    <col min="51" max="51" width="12.7109375" style="5" hidden="1" customWidth="1"/>
    <col min="52" max="52" width="8.85546875" style="5" hidden="1" customWidth="1"/>
    <col min="53" max="53" width="1.7109375" style="5" hidden="1" customWidth="1"/>
    <col min="54" max="54" width="13" style="5" hidden="1" customWidth="1"/>
    <col min="55" max="55" width="21.85546875" style="5" hidden="1" customWidth="1"/>
    <col min="56" max="56" width="12.7109375" style="5" hidden="1" customWidth="1"/>
    <col min="57" max="57" width="12.7109375" style="5" hidden="1"/>
    <col min="58" max="16380" width="8.85546875" style="5" hidden="1"/>
    <col min="16381" max="16381" width="1.85546875" style="5" hidden="1" customWidth="1"/>
    <col min="16382" max="16382" width="1.42578125" style="3" customWidth="1"/>
    <col min="16383" max="16383" width="2.85546875" style="3" customWidth="1"/>
    <col min="16384" max="16384" width="1.42578125" style="5" hidden="1"/>
  </cols>
  <sheetData>
    <row r="1" spans="1:20" x14ac:dyDescent="0.15">
      <c r="A1" s="1"/>
      <c r="B1" s="1"/>
      <c r="C1" s="2"/>
      <c r="D1" s="1"/>
      <c r="E1" s="1"/>
      <c r="F1" s="1"/>
      <c r="G1" s="1"/>
      <c r="H1" s="1"/>
      <c r="I1" s="1"/>
      <c r="J1" s="1"/>
      <c r="K1" s="1"/>
      <c r="L1" s="1"/>
      <c r="M1" s="1"/>
      <c r="N1" s="3"/>
      <c r="O1" s="3"/>
      <c r="P1" s="3"/>
      <c r="Q1" s="3"/>
      <c r="R1" s="3"/>
      <c r="S1" s="3"/>
    </row>
    <row r="2" spans="1:20" ht="18" x14ac:dyDescent="0.25">
      <c r="A2" s="1"/>
      <c r="B2" s="58" t="s">
        <v>39</v>
      </c>
      <c r="C2" s="59"/>
      <c r="D2" s="59"/>
      <c r="E2" s="59"/>
      <c r="F2" s="59"/>
      <c r="G2" s="59"/>
      <c r="H2" s="59"/>
      <c r="I2" s="59"/>
      <c r="J2" s="6"/>
      <c r="K2" s="6"/>
      <c r="L2" s="6"/>
      <c r="M2" s="6"/>
      <c r="N2" s="6"/>
      <c r="O2" s="6"/>
      <c r="P2" s="6"/>
      <c r="Q2" s="6"/>
      <c r="R2" s="7"/>
      <c r="S2" s="3"/>
    </row>
    <row r="3" spans="1:20" ht="15" customHeight="1" x14ac:dyDescent="0.25">
      <c r="A3" s="1"/>
      <c r="B3" s="59"/>
      <c r="C3" s="59"/>
      <c r="D3" s="59"/>
      <c r="E3" s="59"/>
      <c r="F3" s="59"/>
      <c r="G3" s="59"/>
      <c r="H3" s="59"/>
      <c r="I3" s="59"/>
      <c r="J3" s="8"/>
      <c r="K3" s="8"/>
      <c r="L3" s="8"/>
      <c r="M3" s="8"/>
      <c r="N3" s="8"/>
      <c r="O3" s="9"/>
      <c r="P3" s="9"/>
      <c r="Q3" s="9"/>
      <c r="R3" s="10"/>
      <c r="S3" s="3"/>
      <c r="T3" s="5"/>
    </row>
    <row r="4" spans="1:20" ht="18" x14ac:dyDescent="0.25">
      <c r="A4" s="11"/>
      <c r="B4" s="59"/>
      <c r="C4" s="59"/>
      <c r="D4" s="59"/>
      <c r="E4" s="59"/>
      <c r="F4" s="59"/>
      <c r="G4" s="59"/>
      <c r="H4" s="59"/>
      <c r="I4" s="59"/>
      <c r="J4" s="12"/>
      <c r="K4" s="12"/>
      <c r="L4" s="12"/>
      <c r="M4" s="12"/>
      <c r="N4" s="12"/>
      <c r="O4" s="12"/>
      <c r="P4" s="12"/>
      <c r="Q4" s="12"/>
      <c r="R4" s="13"/>
      <c r="S4" s="3"/>
      <c r="T4" s="5"/>
    </row>
    <row r="5" spans="1:20" ht="12.75" x14ac:dyDescent="0.2">
      <c r="A5" s="14"/>
      <c r="B5" s="40" t="s">
        <v>18</v>
      </c>
      <c r="C5" s="15"/>
      <c r="D5" s="16"/>
      <c r="E5" s="17"/>
      <c r="F5" s="17"/>
      <c r="G5" s="17"/>
      <c r="H5" s="17"/>
      <c r="I5" s="41"/>
      <c r="J5" s="18"/>
      <c r="K5" s="18"/>
      <c r="L5" s="18"/>
      <c r="M5" s="18"/>
      <c r="N5" s="18"/>
      <c r="O5" s="18"/>
      <c r="P5" s="18"/>
      <c r="Q5" s="18"/>
      <c r="R5" s="18"/>
      <c r="S5" s="3"/>
      <c r="T5" s="5"/>
    </row>
    <row r="6" spans="1:20" ht="40.15" customHeight="1" x14ac:dyDescent="0.15">
      <c r="A6" s="19"/>
      <c r="B6" s="137" t="s">
        <v>40</v>
      </c>
      <c r="C6" s="138"/>
      <c r="D6" s="138"/>
      <c r="E6" s="138"/>
      <c r="F6" s="138"/>
      <c r="G6" s="138"/>
      <c r="H6" s="138"/>
      <c r="I6" s="139"/>
      <c r="J6" s="15"/>
      <c r="K6" s="15"/>
      <c r="L6" s="15"/>
      <c r="M6" s="15"/>
      <c r="N6" s="15"/>
      <c r="O6" s="15"/>
      <c r="P6" s="15"/>
      <c r="Q6" s="15"/>
      <c r="R6" s="15"/>
      <c r="S6" s="15"/>
      <c r="T6" s="5"/>
    </row>
    <row r="7" spans="1:20" ht="12.75" x14ac:dyDescent="0.2">
      <c r="A7" s="14"/>
      <c r="B7" s="42" t="s">
        <v>20</v>
      </c>
      <c r="C7" s="35"/>
      <c r="D7" s="16"/>
      <c r="E7" s="17"/>
      <c r="F7" s="17"/>
      <c r="G7" s="17"/>
      <c r="H7" s="17"/>
      <c r="I7" s="41"/>
      <c r="J7" s="18"/>
      <c r="K7" s="18"/>
      <c r="L7" s="18"/>
      <c r="M7" s="18"/>
      <c r="N7" s="18"/>
      <c r="O7" s="18"/>
      <c r="P7" s="18"/>
      <c r="Q7" s="18"/>
      <c r="R7" s="18"/>
      <c r="S7" s="3"/>
      <c r="T7" s="5"/>
    </row>
    <row r="8" spans="1:20" ht="13.15" customHeight="1" x14ac:dyDescent="0.15">
      <c r="A8" s="14"/>
      <c r="B8" s="43" t="s">
        <v>19</v>
      </c>
      <c r="C8" s="44"/>
      <c r="D8" s="44"/>
      <c r="E8" s="44"/>
      <c r="F8" s="44"/>
      <c r="G8" s="44"/>
      <c r="H8" s="44"/>
      <c r="I8" s="63"/>
      <c r="J8" s="64"/>
      <c r="K8" s="64"/>
      <c r="L8" s="15"/>
      <c r="M8" s="15"/>
      <c r="N8" s="15"/>
      <c r="O8" s="15"/>
      <c r="P8" s="15"/>
      <c r="Q8" s="15"/>
      <c r="R8" s="15"/>
      <c r="S8" s="15"/>
      <c r="T8" s="5"/>
    </row>
    <row r="9" spans="1:20" ht="13.15" customHeight="1" x14ac:dyDescent="0.2">
      <c r="A9" s="14"/>
      <c r="B9" s="43" t="s">
        <v>38</v>
      </c>
      <c r="C9" s="44"/>
      <c r="D9" s="44"/>
      <c r="E9" s="44"/>
      <c r="F9" s="44"/>
      <c r="G9" s="44"/>
      <c r="H9" s="44"/>
      <c r="I9" s="149"/>
      <c r="J9" s="149"/>
      <c r="K9" s="149"/>
      <c r="L9" s="15"/>
      <c r="M9" s="15"/>
      <c r="N9" s="15"/>
      <c r="O9" s="15"/>
      <c r="P9" s="15"/>
      <c r="Q9" s="15"/>
      <c r="R9" s="15"/>
      <c r="S9" s="15"/>
      <c r="T9" s="5"/>
    </row>
    <row r="10" spans="1:20" x14ac:dyDescent="0.15">
      <c r="A10" s="3"/>
      <c r="B10" s="45"/>
      <c r="C10" s="22"/>
      <c r="D10" s="22"/>
      <c r="E10" s="22"/>
      <c r="F10" s="22"/>
      <c r="G10" s="22"/>
      <c r="H10" s="22"/>
      <c r="I10" s="46"/>
      <c r="J10" s="3"/>
      <c r="K10" s="3"/>
      <c r="L10" s="3"/>
      <c r="M10" s="3"/>
      <c r="N10" s="3"/>
      <c r="O10" s="3"/>
      <c r="P10" s="3"/>
      <c r="Q10" s="3"/>
      <c r="R10" s="3"/>
      <c r="S10" s="3"/>
      <c r="T10" s="5"/>
    </row>
    <row r="11" spans="1:20" x14ac:dyDescent="0.15">
      <c r="A11" s="3"/>
      <c r="B11" s="47" t="s">
        <v>32</v>
      </c>
      <c r="C11" s="22"/>
      <c r="D11" s="22"/>
      <c r="E11" s="22"/>
      <c r="F11" s="22"/>
      <c r="G11" s="22"/>
      <c r="H11" s="22"/>
      <c r="I11" s="46"/>
      <c r="J11" s="3"/>
      <c r="K11" s="3"/>
      <c r="L11" s="3"/>
      <c r="M11" s="3"/>
      <c r="N11" s="3"/>
      <c r="O11" s="3"/>
      <c r="P11" s="3"/>
      <c r="Q11" s="3"/>
      <c r="R11" s="3"/>
      <c r="S11" s="3"/>
      <c r="T11" s="5"/>
    </row>
    <row r="12" spans="1:20" x14ac:dyDescent="0.15">
      <c r="A12" s="3"/>
      <c r="B12" s="45"/>
      <c r="C12" s="22"/>
      <c r="D12" s="22"/>
      <c r="E12" s="22"/>
      <c r="F12" s="22"/>
      <c r="G12" s="22"/>
      <c r="H12" s="22"/>
      <c r="I12" s="46"/>
      <c r="J12" s="3"/>
      <c r="K12" s="3"/>
      <c r="L12" s="3"/>
      <c r="M12" s="3"/>
      <c r="N12" s="3"/>
      <c r="O12" s="3"/>
      <c r="P12" s="3"/>
      <c r="Q12" s="3"/>
      <c r="R12" s="3"/>
      <c r="S12" s="3"/>
      <c r="T12" s="5"/>
    </row>
    <row r="13" spans="1:20" ht="11.45" customHeight="1" x14ac:dyDescent="0.15">
      <c r="A13" s="3"/>
      <c r="B13" s="141" t="s">
        <v>1</v>
      </c>
      <c r="C13" s="141"/>
      <c r="D13" s="141"/>
      <c r="E13" s="142"/>
      <c r="F13" s="141" t="s">
        <v>2</v>
      </c>
      <c r="G13" s="141"/>
      <c r="H13" s="141"/>
      <c r="I13" s="142"/>
      <c r="K13" s="3"/>
      <c r="L13" s="3"/>
      <c r="M13" s="3"/>
      <c r="N13" s="3"/>
      <c r="O13" s="3"/>
      <c r="P13" s="3"/>
      <c r="Q13" s="3"/>
      <c r="R13" s="3"/>
      <c r="S13" s="3"/>
      <c r="T13" s="5"/>
    </row>
    <row r="14" spans="1:20" x14ac:dyDescent="0.15">
      <c r="A14" s="3"/>
      <c r="B14" s="48"/>
      <c r="C14" s="20"/>
      <c r="D14" s="21" t="s">
        <v>3</v>
      </c>
      <c r="E14" s="49" t="s">
        <v>4</v>
      </c>
      <c r="F14" s="50" t="s">
        <v>5</v>
      </c>
      <c r="G14" s="50" t="s">
        <v>6</v>
      </c>
      <c r="H14" s="50" t="s">
        <v>7</v>
      </c>
      <c r="I14" s="50" t="s">
        <v>8</v>
      </c>
      <c r="K14" s="3"/>
      <c r="L14" s="3"/>
      <c r="M14" s="3"/>
      <c r="N14" s="3"/>
      <c r="O14" s="3"/>
      <c r="P14" s="3"/>
      <c r="Q14" s="3"/>
      <c r="R14" s="3"/>
      <c r="S14" s="3"/>
      <c r="T14" s="5"/>
    </row>
    <row r="15" spans="1:20" x14ac:dyDescent="0.15">
      <c r="A15" s="3"/>
      <c r="B15" s="143" t="s">
        <v>9</v>
      </c>
      <c r="C15" s="144"/>
      <c r="D15" s="67">
        <f>ROUND(SUM(Kernassortiment!G70*1.1),-2)</f>
        <v>0</v>
      </c>
      <c r="E15" s="68">
        <v>0</v>
      </c>
      <c r="F15" s="150"/>
      <c r="G15" s="151"/>
      <c r="H15" s="151"/>
      <c r="I15" s="152"/>
      <c r="K15" s="3"/>
      <c r="L15" s="3"/>
      <c r="M15" s="3"/>
      <c r="N15" s="3"/>
      <c r="O15" s="3"/>
      <c r="P15" s="3"/>
      <c r="Q15" s="3"/>
      <c r="R15" s="3"/>
      <c r="S15" s="3"/>
      <c r="T15" s="5"/>
    </row>
    <row r="16" spans="1:20" hidden="1" x14ac:dyDescent="0.15">
      <c r="A16" s="3"/>
      <c r="B16" s="145" t="s">
        <v>10</v>
      </c>
      <c r="C16" s="146"/>
      <c r="D16" s="69"/>
      <c r="E16" s="70"/>
      <c r="F16" s="51">
        <v>2</v>
      </c>
      <c r="G16" s="51" t="s">
        <v>0</v>
      </c>
      <c r="H16" s="52"/>
      <c r="I16" s="53" t="e">
        <f>0+(0-200)/(D15-D17)*(H16-D15)</f>
        <v>#DIV/0!</v>
      </c>
      <c r="K16" s="3"/>
      <c r="L16" s="3"/>
      <c r="M16" s="3"/>
      <c r="N16" s="3"/>
      <c r="O16" s="3"/>
      <c r="P16" s="3"/>
      <c r="Q16" s="3"/>
      <c r="R16" s="3"/>
      <c r="S16" s="3"/>
      <c r="T16" s="5"/>
    </row>
    <row r="17" spans="1:20" ht="12" customHeight="1" x14ac:dyDescent="0.15">
      <c r="A17" s="3"/>
      <c r="B17" s="147" t="s">
        <v>11</v>
      </c>
      <c r="C17" s="148"/>
      <c r="D17" s="67">
        <f>ROUND(SUM(Kernassortiment!G70*0.9),-2)</f>
        <v>0</v>
      </c>
      <c r="E17" s="70">
        <v>200</v>
      </c>
      <c r="F17" s="51"/>
      <c r="G17" s="51" t="s">
        <v>21</v>
      </c>
      <c r="H17" s="52">
        <v>92400</v>
      </c>
      <c r="I17" s="53" t="e">
        <f>0+(0-200)/(D15-D17)*(H17-D15)</f>
        <v>#DIV/0!</v>
      </c>
      <c r="K17" s="3"/>
      <c r="L17" s="3"/>
      <c r="M17" s="3"/>
      <c r="N17" s="3"/>
      <c r="O17" s="3"/>
      <c r="P17" s="3"/>
      <c r="Q17" s="3"/>
      <c r="R17" s="3"/>
      <c r="S17" s="3"/>
      <c r="T17" s="5"/>
    </row>
    <row r="18" spans="1:20" ht="12" customHeight="1" x14ac:dyDescent="0.15">
      <c r="A18" s="3"/>
      <c r="B18" s="45"/>
      <c r="C18" s="22"/>
      <c r="D18" s="22"/>
      <c r="E18" s="22"/>
      <c r="F18" s="51"/>
      <c r="G18" s="51" t="s">
        <v>22</v>
      </c>
      <c r="H18" s="52">
        <v>90000</v>
      </c>
      <c r="I18" s="53" t="e">
        <f>0+(0-200)/(D15-D17)*(H18-D15)</f>
        <v>#DIV/0!</v>
      </c>
      <c r="K18" s="3"/>
      <c r="L18" s="3"/>
      <c r="M18" s="3"/>
      <c r="N18" s="3"/>
      <c r="O18" s="3"/>
      <c r="P18" s="3"/>
      <c r="Q18" s="3"/>
      <c r="R18" s="3"/>
      <c r="S18" s="3"/>
      <c r="T18" s="5"/>
    </row>
    <row r="19" spans="1:20" ht="12" customHeight="1" x14ac:dyDescent="0.15">
      <c r="A19" s="3"/>
      <c r="B19" s="45"/>
      <c r="C19" s="22"/>
      <c r="D19" s="22"/>
      <c r="E19" s="22"/>
      <c r="F19" s="51"/>
      <c r="G19" s="51" t="s">
        <v>23</v>
      </c>
      <c r="H19" s="52">
        <v>84000</v>
      </c>
      <c r="I19" s="53" t="e">
        <f>0+(0-200)/(D15-D17)*(H19-D15)</f>
        <v>#DIV/0!</v>
      </c>
      <c r="J19" s="36"/>
      <c r="K19" s="3"/>
      <c r="L19" s="3"/>
      <c r="M19" s="3"/>
      <c r="N19" s="3"/>
      <c r="O19" s="3"/>
      <c r="P19" s="3"/>
      <c r="Q19" s="3"/>
      <c r="R19" s="3"/>
      <c r="S19" s="3"/>
      <c r="T19" s="5"/>
    </row>
    <row r="20" spans="1:20" x14ac:dyDescent="0.15">
      <c r="A20" s="3"/>
      <c r="B20" s="45"/>
      <c r="C20" s="22"/>
      <c r="D20" s="22"/>
      <c r="E20" s="22"/>
      <c r="F20" s="51"/>
      <c r="G20" s="51" t="s">
        <v>24</v>
      </c>
      <c r="H20" s="52">
        <v>75600</v>
      </c>
      <c r="I20" s="53" t="e">
        <f>0+(0-200)/(D15-D17)*(H20-D15)</f>
        <v>#DIV/0!</v>
      </c>
      <c r="J20" s="3"/>
      <c r="K20" s="3"/>
      <c r="L20" s="3"/>
      <c r="M20" s="3"/>
      <c r="N20" s="3"/>
      <c r="O20" s="3"/>
      <c r="P20" s="3"/>
      <c r="Q20" s="3"/>
      <c r="R20" s="3"/>
      <c r="S20" s="3"/>
      <c r="T20" s="5"/>
    </row>
    <row r="21" spans="1:20" x14ac:dyDescent="0.15">
      <c r="A21" s="3"/>
      <c r="B21" s="45"/>
      <c r="C21" s="22"/>
      <c r="D21" s="22"/>
      <c r="E21" s="22"/>
      <c r="F21" s="51"/>
      <c r="G21" s="51" t="s">
        <v>25</v>
      </c>
      <c r="H21" s="52">
        <v>77000</v>
      </c>
      <c r="I21" s="53" t="e">
        <f>0+(0-200)/(D15-D17)*(H21-D15)</f>
        <v>#DIV/0!</v>
      </c>
      <c r="J21" s="3"/>
      <c r="K21" s="3"/>
      <c r="L21" s="3"/>
      <c r="M21" s="3"/>
      <c r="N21" s="3"/>
      <c r="O21" s="3"/>
      <c r="P21" s="3"/>
      <c r="Q21" s="3"/>
      <c r="R21" s="3"/>
      <c r="S21" s="3"/>
      <c r="T21" s="5"/>
    </row>
    <row r="22" spans="1:20" ht="11.45" customHeight="1" x14ac:dyDescent="0.15">
      <c r="A22" s="3"/>
      <c r="B22" s="45"/>
      <c r="C22" s="22"/>
      <c r="D22" s="22"/>
      <c r="E22" s="22"/>
      <c r="F22" s="140"/>
      <c r="G22" s="140"/>
      <c r="H22" s="140"/>
      <c r="I22" s="140"/>
      <c r="J22" s="3"/>
      <c r="K22" s="3"/>
      <c r="L22" s="3"/>
      <c r="M22" s="3"/>
      <c r="N22" s="3"/>
      <c r="O22" s="3"/>
      <c r="P22" s="3"/>
      <c r="Q22" s="3"/>
      <c r="R22" s="3"/>
      <c r="S22" s="3"/>
      <c r="T22" s="5"/>
    </row>
    <row r="23" spans="1:20" x14ac:dyDescent="0.15">
      <c r="A23" s="3"/>
      <c r="B23" s="45"/>
      <c r="C23" s="22"/>
      <c r="D23" s="22"/>
      <c r="E23" s="22"/>
      <c r="F23" s="140"/>
      <c r="G23" s="140"/>
      <c r="H23" s="140"/>
      <c r="I23" s="140"/>
      <c r="J23" s="3"/>
      <c r="K23" s="3"/>
      <c r="L23" s="3"/>
      <c r="M23" s="3"/>
      <c r="N23" s="3"/>
      <c r="O23" s="3"/>
      <c r="P23" s="3"/>
      <c r="Q23" s="3"/>
      <c r="R23" s="3"/>
      <c r="S23" s="3"/>
      <c r="T23" s="5"/>
    </row>
    <row r="24" spans="1:20" x14ac:dyDescent="0.15">
      <c r="A24" s="3"/>
      <c r="B24" s="45"/>
      <c r="C24" s="22"/>
      <c r="D24" s="22"/>
      <c r="E24" s="22"/>
      <c r="F24" s="22"/>
      <c r="G24" s="22"/>
      <c r="H24" s="22"/>
      <c r="I24" s="46"/>
      <c r="J24" s="3"/>
      <c r="K24" s="3"/>
      <c r="L24" s="3"/>
      <c r="M24" s="3"/>
      <c r="N24" s="3"/>
      <c r="O24" s="3"/>
      <c r="P24" s="3"/>
      <c r="Q24" s="3"/>
      <c r="R24" s="3"/>
      <c r="S24" s="3"/>
      <c r="T24" s="5"/>
    </row>
    <row r="25" spans="1:20" x14ac:dyDescent="0.15">
      <c r="A25" s="3"/>
      <c r="B25" s="45"/>
      <c r="C25" s="22"/>
      <c r="D25" s="22"/>
      <c r="E25" s="22"/>
      <c r="F25" s="22"/>
      <c r="G25" s="22"/>
      <c r="H25" s="22"/>
      <c r="I25" s="46"/>
      <c r="J25" s="3"/>
      <c r="K25" s="3"/>
      <c r="L25" s="3"/>
      <c r="M25" s="3"/>
      <c r="N25" s="3"/>
      <c r="O25" s="3"/>
      <c r="P25" s="3"/>
      <c r="Q25" s="3"/>
      <c r="R25" s="3"/>
      <c r="S25" s="3"/>
      <c r="T25" s="5"/>
    </row>
    <row r="26" spans="1:20" x14ac:dyDescent="0.15">
      <c r="A26" s="3"/>
      <c r="B26" s="45"/>
      <c r="C26" s="22"/>
      <c r="D26" s="22"/>
      <c r="E26" s="22"/>
      <c r="F26" s="22"/>
      <c r="G26" s="22"/>
      <c r="H26" s="22"/>
      <c r="I26" s="46"/>
      <c r="J26" s="3"/>
      <c r="K26" s="3"/>
      <c r="L26" s="3"/>
      <c r="M26" s="3"/>
      <c r="N26" s="3"/>
      <c r="O26" s="3"/>
      <c r="P26" s="3"/>
      <c r="Q26" s="3"/>
      <c r="R26" s="3"/>
      <c r="S26" s="3"/>
      <c r="T26" s="5"/>
    </row>
    <row r="27" spans="1:20" x14ac:dyDescent="0.15">
      <c r="A27" s="3"/>
      <c r="B27" s="45"/>
      <c r="C27" s="22"/>
      <c r="D27" s="22"/>
      <c r="E27" s="22"/>
      <c r="F27" s="22"/>
      <c r="G27" s="22"/>
      <c r="H27" s="22"/>
      <c r="I27" s="46"/>
      <c r="J27" s="3"/>
      <c r="K27" s="3"/>
      <c r="L27" s="3"/>
      <c r="M27" s="3"/>
      <c r="N27" s="3"/>
      <c r="O27" s="3"/>
      <c r="P27" s="3"/>
      <c r="Q27" s="3"/>
      <c r="R27" s="3"/>
      <c r="S27" s="3"/>
      <c r="T27" s="5"/>
    </row>
    <row r="28" spans="1:20" x14ac:dyDescent="0.15">
      <c r="A28" s="3"/>
      <c r="B28" s="45"/>
      <c r="C28" s="22"/>
      <c r="D28" s="22"/>
      <c r="E28" s="22"/>
      <c r="F28" s="22"/>
      <c r="G28" s="22"/>
      <c r="H28" s="22"/>
      <c r="I28" s="46"/>
      <c r="J28" s="3"/>
      <c r="K28" s="3"/>
      <c r="L28" s="3"/>
      <c r="M28" s="3"/>
      <c r="N28" s="3"/>
      <c r="O28" s="3"/>
      <c r="P28" s="3"/>
      <c r="Q28" s="3"/>
      <c r="R28" s="3"/>
      <c r="S28" s="3"/>
      <c r="T28" s="5"/>
    </row>
    <row r="29" spans="1:20" x14ac:dyDescent="0.15">
      <c r="A29" s="3"/>
      <c r="B29" s="45"/>
      <c r="C29" s="22"/>
      <c r="D29" s="22"/>
      <c r="E29" s="22"/>
      <c r="F29" s="22"/>
      <c r="G29" s="22"/>
      <c r="H29" s="22"/>
      <c r="I29" s="46"/>
      <c r="J29" s="3"/>
      <c r="K29" s="3"/>
      <c r="L29" s="3"/>
      <c r="M29" s="3"/>
      <c r="N29" s="3"/>
      <c r="O29" s="3"/>
      <c r="P29" s="3"/>
      <c r="Q29" s="3"/>
      <c r="R29" s="3"/>
      <c r="S29" s="3"/>
      <c r="T29" s="5"/>
    </row>
    <row r="30" spans="1:20" x14ac:dyDescent="0.15">
      <c r="A30" s="3"/>
      <c r="B30" s="45"/>
      <c r="C30" s="22"/>
      <c r="D30" s="22"/>
      <c r="E30" s="22"/>
      <c r="F30" s="22"/>
      <c r="G30" s="22"/>
      <c r="H30" s="22"/>
      <c r="I30" s="46"/>
      <c r="J30" s="3"/>
      <c r="K30" s="3"/>
      <c r="L30" s="3"/>
      <c r="M30" s="3"/>
      <c r="N30" s="3"/>
      <c r="O30" s="3"/>
      <c r="P30" s="3"/>
      <c r="Q30" s="3"/>
      <c r="R30" s="3"/>
      <c r="S30" s="3"/>
      <c r="T30" s="5"/>
    </row>
    <row r="31" spans="1:20" ht="51" customHeight="1" x14ac:dyDescent="0.15">
      <c r="A31" s="3"/>
      <c r="B31" s="45"/>
      <c r="C31" s="22"/>
      <c r="D31" s="22"/>
      <c r="E31" s="22"/>
      <c r="F31" s="22"/>
      <c r="G31" s="22"/>
      <c r="H31" s="22"/>
      <c r="I31" s="46"/>
      <c r="J31" s="3"/>
      <c r="K31" s="3"/>
      <c r="L31" s="3"/>
      <c r="M31" s="3"/>
      <c r="N31" s="3"/>
      <c r="O31" s="3"/>
      <c r="P31" s="3"/>
      <c r="Q31" s="3"/>
      <c r="R31" s="3"/>
      <c r="S31" s="3"/>
      <c r="T31" s="5"/>
    </row>
    <row r="32" spans="1:20" ht="12" customHeight="1" x14ac:dyDescent="0.15">
      <c r="A32" s="3"/>
      <c r="B32" s="37"/>
      <c r="C32" s="38"/>
      <c r="D32" s="38"/>
      <c r="E32" s="38"/>
      <c r="F32" s="38"/>
      <c r="G32" s="38"/>
      <c r="H32" s="38"/>
      <c r="I32" s="39"/>
      <c r="J32" s="3"/>
      <c r="K32" s="3"/>
      <c r="L32" s="3"/>
      <c r="M32" s="3"/>
      <c r="N32" s="3"/>
      <c r="O32" s="3"/>
      <c r="P32" s="3"/>
      <c r="Q32" s="3"/>
      <c r="R32" s="3"/>
      <c r="S32" s="3"/>
      <c r="T32" s="5"/>
    </row>
    <row r="33" spans="1:20" x14ac:dyDescent="0.15">
      <c r="A33" s="3"/>
      <c r="B33" s="55"/>
      <c r="C33" s="56"/>
      <c r="D33" s="56"/>
      <c r="E33" s="56"/>
      <c r="F33" s="56"/>
      <c r="G33" s="56"/>
      <c r="H33" s="56"/>
      <c r="I33" s="57"/>
      <c r="J33" s="3"/>
      <c r="K33" s="3"/>
      <c r="L33" s="3"/>
      <c r="M33" s="3"/>
      <c r="N33" s="3"/>
      <c r="O33" s="3"/>
      <c r="P33" s="3"/>
      <c r="Q33" s="3"/>
      <c r="R33" s="3"/>
      <c r="S33" s="3"/>
      <c r="T33" s="5"/>
    </row>
    <row r="34" spans="1:20" x14ac:dyDescent="0.15">
      <c r="A34" s="3"/>
      <c r="B34" s="45"/>
      <c r="C34" s="22"/>
      <c r="D34" s="22"/>
      <c r="E34" s="22"/>
      <c r="F34" s="22"/>
      <c r="G34" s="22"/>
      <c r="H34" s="22"/>
      <c r="I34" s="46"/>
      <c r="J34" s="3"/>
      <c r="K34" s="3"/>
      <c r="L34" s="3"/>
      <c r="M34" s="3"/>
      <c r="N34" s="3"/>
      <c r="O34" s="3"/>
      <c r="P34" s="3"/>
      <c r="Q34" s="3"/>
      <c r="R34" s="3"/>
      <c r="S34" s="3"/>
      <c r="T34" s="5"/>
    </row>
    <row r="35" spans="1:20" ht="12.75" x14ac:dyDescent="0.15">
      <c r="A35" s="3"/>
      <c r="B35" s="45"/>
      <c r="C35" s="60" t="s">
        <v>26</v>
      </c>
      <c r="D35" s="54"/>
      <c r="E35" s="54"/>
      <c r="F35" s="22"/>
      <c r="G35" s="22"/>
      <c r="H35" s="22"/>
      <c r="I35" s="46"/>
      <c r="J35" s="3"/>
      <c r="K35" s="3"/>
      <c r="L35" s="3"/>
      <c r="M35" s="3"/>
      <c r="N35" s="3"/>
      <c r="O35" s="3"/>
      <c r="P35" s="3"/>
      <c r="Q35" s="3"/>
      <c r="R35" s="3"/>
      <c r="S35" s="3"/>
      <c r="T35" s="5"/>
    </row>
    <row r="36" spans="1:20" ht="12" x14ac:dyDescent="0.2">
      <c r="A36" s="3"/>
      <c r="B36" s="45"/>
      <c r="C36" s="61" t="s">
        <v>27</v>
      </c>
      <c r="D36" s="153"/>
      <c r="E36" s="154"/>
      <c r="F36" s="155"/>
      <c r="G36" s="22"/>
      <c r="H36" s="22"/>
      <c r="I36" s="46"/>
      <c r="J36" s="3"/>
      <c r="K36" s="3"/>
      <c r="L36" s="3"/>
      <c r="M36" s="3"/>
      <c r="N36" s="3"/>
      <c r="O36" s="3"/>
      <c r="P36" s="3"/>
      <c r="Q36" s="3"/>
      <c r="R36" s="3"/>
      <c r="S36" s="3"/>
      <c r="T36" s="5"/>
    </row>
    <row r="37" spans="1:20" ht="12" x14ac:dyDescent="0.2">
      <c r="A37" s="3"/>
      <c r="B37" s="45"/>
      <c r="C37" s="61" t="s">
        <v>28</v>
      </c>
      <c r="D37" s="153"/>
      <c r="E37" s="154"/>
      <c r="F37" s="155"/>
      <c r="G37" s="22"/>
      <c r="H37" s="22"/>
      <c r="I37" s="46"/>
      <c r="J37" s="3"/>
      <c r="K37" s="3"/>
      <c r="L37" s="3"/>
      <c r="M37" s="3"/>
      <c r="N37" s="3"/>
      <c r="O37" s="3"/>
      <c r="P37" s="3"/>
      <c r="Q37" s="3"/>
      <c r="R37" s="3"/>
      <c r="S37" s="3"/>
      <c r="T37" s="5"/>
    </row>
    <row r="38" spans="1:20" ht="12" x14ac:dyDescent="0.2">
      <c r="A38" s="3"/>
      <c r="B38" s="45"/>
      <c r="C38" s="61" t="s">
        <v>29</v>
      </c>
      <c r="D38" s="153"/>
      <c r="E38" s="154"/>
      <c r="F38" s="155"/>
      <c r="G38" s="22"/>
      <c r="H38" s="22"/>
      <c r="I38" s="46"/>
      <c r="J38" s="3"/>
      <c r="K38" s="3"/>
      <c r="L38" s="3"/>
      <c r="M38" s="3"/>
      <c r="N38" s="3"/>
      <c r="O38" s="3"/>
      <c r="P38" s="3"/>
      <c r="Q38" s="3"/>
      <c r="R38" s="3"/>
      <c r="S38" s="3"/>
      <c r="T38" s="5"/>
    </row>
    <row r="39" spans="1:20" ht="12" x14ac:dyDescent="0.2">
      <c r="A39" s="3"/>
      <c r="B39" s="45"/>
      <c r="C39" s="61" t="s">
        <v>30</v>
      </c>
      <c r="D39" s="153"/>
      <c r="E39" s="154"/>
      <c r="F39" s="155"/>
      <c r="G39" s="22"/>
      <c r="H39" s="22"/>
      <c r="I39" s="46"/>
      <c r="J39" s="3"/>
      <c r="K39" s="3"/>
      <c r="L39" s="3"/>
      <c r="M39" s="3"/>
      <c r="N39" s="3"/>
      <c r="O39" s="3"/>
      <c r="P39" s="3"/>
      <c r="Q39" s="3"/>
      <c r="R39" s="3"/>
      <c r="S39" s="3"/>
      <c r="T39" s="5"/>
    </row>
    <row r="40" spans="1:20" ht="24.6" customHeight="1" x14ac:dyDescent="0.2">
      <c r="A40" s="3"/>
      <c r="B40" s="45"/>
      <c r="C40" s="62" t="s">
        <v>31</v>
      </c>
      <c r="D40" s="153"/>
      <c r="E40" s="154"/>
      <c r="F40" s="155"/>
      <c r="G40" s="22"/>
      <c r="H40" s="22"/>
      <c r="I40" s="46"/>
      <c r="J40" s="3"/>
      <c r="K40" s="3"/>
      <c r="L40" s="3"/>
      <c r="M40" s="3"/>
      <c r="N40" s="3"/>
      <c r="O40" s="3"/>
      <c r="P40" s="3"/>
      <c r="Q40" s="3"/>
      <c r="R40" s="3"/>
      <c r="S40" s="3"/>
      <c r="T40" s="5"/>
    </row>
    <row r="41" spans="1:20" x14ac:dyDescent="0.15">
      <c r="A41" s="3"/>
      <c r="B41" s="37"/>
      <c r="C41" s="38"/>
      <c r="D41" s="38"/>
      <c r="E41" s="38"/>
      <c r="F41" s="38"/>
      <c r="G41" s="38"/>
      <c r="H41" s="38"/>
      <c r="I41" s="39"/>
      <c r="J41" s="3"/>
      <c r="K41" s="3"/>
      <c r="L41" s="3"/>
      <c r="M41" s="3"/>
      <c r="N41" s="3"/>
      <c r="O41" s="3"/>
      <c r="P41" s="3"/>
      <c r="Q41" s="3"/>
      <c r="R41" s="3"/>
      <c r="S41" s="3"/>
      <c r="T41" s="5"/>
    </row>
    <row r="42" spans="1:20" x14ac:dyDescent="0.15">
      <c r="A42" s="3"/>
      <c r="B42" s="3"/>
      <c r="C42" s="3"/>
      <c r="D42" s="3"/>
      <c r="E42" s="3"/>
      <c r="F42" s="3"/>
      <c r="G42" s="3"/>
      <c r="H42" s="3"/>
      <c r="I42" s="3"/>
      <c r="J42" s="3"/>
      <c r="K42" s="3"/>
      <c r="L42" s="3"/>
      <c r="M42" s="3"/>
      <c r="N42" s="3"/>
      <c r="O42" s="3"/>
      <c r="P42" s="3"/>
      <c r="Q42" s="3"/>
      <c r="R42" s="3"/>
      <c r="S42" s="3"/>
      <c r="T42" s="5"/>
    </row>
    <row r="43" spans="1:20" s="3" customFormat="1" x14ac:dyDescent="0.15"/>
    <row r="44" spans="1:20" s="3" customFormat="1" x14ac:dyDescent="0.15"/>
    <row r="45" spans="1:20" s="3" customFormat="1" ht="12.6" customHeight="1" x14ac:dyDescent="0.15"/>
    <row r="46" spans="1:20" s="3" customFormat="1" ht="12.6" customHeight="1" x14ac:dyDescent="0.2">
      <c r="A46" s="23" t="s">
        <v>12</v>
      </c>
      <c r="B46" s="24" t="s">
        <v>13</v>
      </c>
      <c r="C46" s="24" t="s">
        <v>14</v>
      </c>
      <c r="D46" s="25"/>
    </row>
    <row r="47" spans="1:20" s="3" customFormat="1" ht="12.6" customHeight="1" x14ac:dyDescent="0.2">
      <c r="A47" s="26"/>
      <c r="B47" s="27">
        <f>D15</f>
        <v>0</v>
      </c>
      <c r="C47" s="28" t="e">
        <f t="shared" ref="C47:C58" si="0">$C$61-(($B$60-B47)/($B$60-$B$47)*$C$61)^2/$C$61</f>
        <v>#DIV/0!</v>
      </c>
      <c r="D47" s="25"/>
    </row>
    <row r="48" spans="1:20" s="3" customFormat="1" ht="12.6" customHeight="1" x14ac:dyDescent="0.2">
      <c r="A48" s="29"/>
      <c r="B48" s="30">
        <f>B47*0.98</f>
        <v>0</v>
      </c>
      <c r="C48" s="28" t="e">
        <f t="shared" si="0"/>
        <v>#DIV/0!</v>
      </c>
      <c r="D48" s="25"/>
    </row>
    <row r="49" spans="1:4" s="3" customFormat="1" ht="12.6" customHeight="1" x14ac:dyDescent="0.2">
      <c r="A49" s="29">
        <v>0.95</v>
      </c>
      <c r="B49" s="30">
        <f t="shared" ref="B49:B59" si="1">($B$47-$B$60)*A49+$B$60</f>
        <v>0</v>
      </c>
      <c r="C49" s="28" t="e">
        <f t="shared" si="0"/>
        <v>#DIV/0!</v>
      </c>
      <c r="D49" s="25"/>
    </row>
    <row r="50" spans="1:4" s="3" customFormat="1" ht="12.6" customHeight="1" x14ac:dyDescent="0.2">
      <c r="A50" s="29">
        <v>0.9</v>
      </c>
      <c r="B50" s="30">
        <f t="shared" si="1"/>
        <v>0</v>
      </c>
      <c r="C50" s="28" t="e">
        <f t="shared" si="0"/>
        <v>#DIV/0!</v>
      </c>
      <c r="D50" s="25"/>
    </row>
    <row r="51" spans="1:4" s="3" customFormat="1" ht="12.6" customHeight="1" x14ac:dyDescent="0.2">
      <c r="A51" s="29">
        <v>0.8</v>
      </c>
      <c r="B51" s="30">
        <f t="shared" si="1"/>
        <v>0</v>
      </c>
      <c r="C51" s="28" t="e">
        <f t="shared" si="0"/>
        <v>#DIV/0!</v>
      </c>
      <c r="D51" s="25"/>
    </row>
    <row r="52" spans="1:4" s="3" customFormat="1" ht="13.15" customHeight="1" x14ac:dyDescent="0.2">
      <c r="A52" s="29">
        <v>0.7</v>
      </c>
      <c r="B52" s="30">
        <f t="shared" si="1"/>
        <v>0</v>
      </c>
      <c r="C52" s="28" t="e">
        <f t="shared" si="0"/>
        <v>#DIV/0!</v>
      </c>
      <c r="D52" s="25"/>
    </row>
    <row r="53" spans="1:4" s="3" customFormat="1" ht="14.25" x14ac:dyDescent="0.2">
      <c r="A53" s="29">
        <v>0.6</v>
      </c>
      <c r="B53" s="30">
        <f t="shared" si="1"/>
        <v>0</v>
      </c>
      <c r="C53" s="28" t="e">
        <f t="shared" si="0"/>
        <v>#DIV/0!</v>
      </c>
      <c r="D53" s="25"/>
    </row>
    <row r="54" spans="1:4" s="3" customFormat="1" ht="14.25" x14ac:dyDescent="0.2">
      <c r="A54" s="29">
        <v>0.5</v>
      </c>
      <c r="B54" s="30">
        <f t="shared" si="1"/>
        <v>0</v>
      </c>
      <c r="C54" s="28" t="e">
        <f t="shared" si="0"/>
        <v>#DIV/0!</v>
      </c>
      <c r="D54" s="25"/>
    </row>
    <row r="55" spans="1:4" s="3" customFormat="1" ht="14.25" x14ac:dyDescent="0.2">
      <c r="A55" s="29">
        <v>0.4</v>
      </c>
      <c r="B55" s="30">
        <f t="shared" si="1"/>
        <v>0</v>
      </c>
      <c r="C55" s="28" t="e">
        <f t="shared" si="0"/>
        <v>#DIV/0!</v>
      </c>
      <c r="D55" s="25"/>
    </row>
    <row r="56" spans="1:4" s="3" customFormat="1" ht="14.25" x14ac:dyDescent="0.2">
      <c r="A56" s="29">
        <v>0.3</v>
      </c>
      <c r="B56" s="30">
        <f t="shared" si="1"/>
        <v>0</v>
      </c>
      <c r="C56" s="28" t="e">
        <f t="shared" si="0"/>
        <v>#DIV/0!</v>
      </c>
      <c r="D56" s="25"/>
    </row>
    <row r="57" spans="1:4" s="3" customFormat="1" ht="14.25" x14ac:dyDescent="0.2">
      <c r="A57" s="29">
        <v>0.2</v>
      </c>
      <c r="B57" s="30">
        <f t="shared" si="1"/>
        <v>0</v>
      </c>
      <c r="C57" s="28" t="e">
        <f t="shared" si="0"/>
        <v>#DIV/0!</v>
      </c>
      <c r="D57" s="25"/>
    </row>
    <row r="58" spans="1:4" s="3" customFormat="1" ht="14.25" x14ac:dyDescent="0.2">
      <c r="A58" s="29">
        <v>0.1</v>
      </c>
      <c r="B58" s="30">
        <f t="shared" si="1"/>
        <v>0</v>
      </c>
      <c r="C58" s="28" t="e">
        <f t="shared" si="0"/>
        <v>#DIV/0!</v>
      </c>
      <c r="D58" s="25"/>
    </row>
    <row r="59" spans="1:4" s="3" customFormat="1" ht="14.25" x14ac:dyDescent="0.2">
      <c r="A59" s="29">
        <v>0.05</v>
      </c>
      <c r="B59" s="30">
        <f t="shared" si="1"/>
        <v>0</v>
      </c>
      <c r="C59" s="28" t="e">
        <f>$C$61-(($B$60-B59)/($B$60-$B$47)*$C$61)^2/$C$61</f>
        <v>#DIV/0!</v>
      </c>
      <c r="D59" s="25"/>
    </row>
    <row r="60" spans="1:4" s="3" customFormat="1" ht="14.25" x14ac:dyDescent="0.2">
      <c r="A60" s="31" t="s">
        <v>15</v>
      </c>
      <c r="B60" s="27">
        <f>D17</f>
        <v>0</v>
      </c>
      <c r="C60" s="28">
        <f>C61</f>
        <v>200</v>
      </c>
      <c r="D60" s="25"/>
    </row>
    <row r="61" spans="1:4" s="3" customFormat="1" ht="14.25" x14ac:dyDescent="0.2">
      <c r="A61" s="32" t="s">
        <v>16</v>
      </c>
      <c r="B61" s="27">
        <f>D17</f>
        <v>0</v>
      </c>
      <c r="C61" s="33">
        <f>E17</f>
        <v>200</v>
      </c>
      <c r="D61" s="25"/>
    </row>
    <row r="62" spans="1:4" s="3" customFormat="1" x14ac:dyDescent="0.15">
      <c r="A62" s="25"/>
      <c r="B62" s="25"/>
      <c r="C62" s="25"/>
      <c r="D62" s="25"/>
    </row>
    <row r="63" spans="1:4" s="3" customFormat="1" x14ac:dyDescent="0.15"/>
    <row r="64" spans="1:4" s="3" customFormat="1" x14ac:dyDescent="0.15"/>
    <row r="65" spans="1:20" x14ac:dyDescent="0.15">
      <c r="A65" s="5"/>
      <c r="B65" s="5"/>
      <c r="C65" s="5"/>
      <c r="D65" s="5"/>
      <c r="E65" s="5"/>
      <c r="F65" s="5"/>
      <c r="G65" s="5"/>
      <c r="H65" s="5"/>
      <c r="I65" s="5"/>
      <c r="J65" s="5"/>
      <c r="K65" s="5"/>
      <c r="L65" s="5"/>
      <c r="M65" s="5"/>
      <c r="N65" s="5"/>
      <c r="O65" s="5"/>
      <c r="P65" s="5"/>
      <c r="Q65" s="5"/>
      <c r="R65" s="5"/>
      <c r="S65" s="5"/>
      <c r="T65" s="5"/>
    </row>
    <row r="66" spans="1:20" x14ac:dyDescent="0.15">
      <c r="A66" s="5"/>
      <c r="B66" s="5"/>
      <c r="C66" s="5"/>
      <c r="D66" s="5"/>
      <c r="E66" s="5"/>
      <c r="F66" s="5"/>
      <c r="G66" s="5"/>
      <c r="H66" s="5"/>
      <c r="I66" s="5"/>
      <c r="J66" s="5"/>
      <c r="K66" s="5"/>
      <c r="L66" s="5"/>
      <c r="M66" s="5"/>
      <c r="N66" s="5"/>
      <c r="O66" s="5"/>
      <c r="P66" s="5"/>
      <c r="Q66" s="5"/>
      <c r="R66" s="5"/>
      <c r="S66" s="5"/>
      <c r="T66" s="5"/>
    </row>
    <row r="67" spans="1:20" x14ac:dyDescent="0.15">
      <c r="A67" s="5"/>
      <c r="B67" s="5"/>
      <c r="C67" s="5"/>
      <c r="D67" s="5"/>
      <c r="E67" s="5"/>
      <c r="F67" s="5"/>
      <c r="G67" s="5"/>
      <c r="H67" s="5"/>
      <c r="I67" s="5"/>
      <c r="J67" s="5"/>
      <c r="K67" s="5"/>
      <c r="L67" s="5"/>
      <c r="M67" s="5"/>
      <c r="N67" s="5"/>
      <c r="O67" s="5"/>
      <c r="P67" s="5"/>
      <c r="Q67" s="5"/>
      <c r="R67" s="5"/>
      <c r="S67" s="5"/>
      <c r="T67" s="5"/>
    </row>
    <row r="68" spans="1:20" x14ac:dyDescent="0.15">
      <c r="A68" s="5"/>
      <c r="B68" s="5"/>
      <c r="C68" s="5"/>
      <c r="D68" s="5"/>
      <c r="E68" s="5"/>
      <c r="F68" s="5"/>
      <c r="G68" s="5"/>
      <c r="H68" s="5"/>
      <c r="I68" s="5"/>
      <c r="J68" s="5"/>
      <c r="K68" s="5"/>
      <c r="L68" s="5"/>
      <c r="M68" s="5"/>
      <c r="N68" s="5"/>
      <c r="O68" s="5"/>
      <c r="P68" s="5"/>
      <c r="Q68" s="5"/>
      <c r="R68" s="5"/>
      <c r="S68" s="5"/>
      <c r="T68" s="5"/>
    </row>
    <row r="69" spans="1:20" x14ac:dyDescent="0.15">
      <c r="A69" s="5"/>
      <c r="B69" s="5"/>
      <c r="C69" s="5"/>
      <c r="D69" s="5"/>
      <c r="E69" s="5"/>
      <c r="F69" s="5"/>
      <c r="G69" s="5"/>
      <c r="H69" s="5"/>
      <c r="I69" s="5"/>
      <c r="J69" s="5"/>
      <c r="K69" s="5"/>
      <c r="L69" s="5"/>
      <c r="M69" s="5"/>
      <c r="N69" s="5"/>
      <c r="O69" s="5"/>
      <c r="P69" s="5"/>
      <c r="Q69" s="5"/>
      <c r="R69" s="5"/>
      <c r="S69" s="5"/>
      <c r="T69" s="5"/>
    </row>
    <row r="70" spans="1:20" x14ac:dyDescent="0.15">
      <c r="A70" s="5"/>
      <c r="B70" s="5"/>
      <c r="C70" s="5"/>
      <c r="D70" s="5"/>
      <c r="E70" s="5"/>
      <c r="F70" s="5"/>
      <c r="G70" s="5"/>
      <c r="H70" s="5"/>
      <c r="I70" s="5"/>
      <c r="J70" s="5"/>
      <c r="K70" s="5"/>
      <c r="L70" s="5"/>
      <c r="M70" s="5"/>
      <c r="N70" s="5"/>
      <c r="O70" s="5"/>
      <c r="P70" s="5"/>
      <c r="Q70" s="5"/>
      <c r="R70" s="5"/>
      <c r="S70" s="5"/>
      <c r="T70" s="5"/>
    </row>
    <row r="71" spans="1:20" x14ac:dyDescent="0.15">
      <c r="A71" s="5"/>
      <c r="B71" s="5"/>
      <c r="C71" s="5"/>
      <c r="D71" s="5"/>
      <c r="E71" s="5"/>
      <c r="F71" s="5"/>
      <c r="G71" s="5"/>
      <c r="H71" s="5"/>
      <c r="I71" s="5"/>
      <c r="J71" s="5"/>
      <c r="K71" s="5"/>
      <c r="L71" s="5"/>
      <c r="M71" s="5"/>
      <c r="N71" s="5"/>
      <c r="O71" s="5"/>
      <c r="P71" s="5"/>
      <c r="Q71" s="5"/>
      <c r="R71" s="5"/>
      <c r="S71" s="5"/>
      <c r="T71" s="5"/>
    </row>
    <row r="72" spans="1:20" x14ac:dyDescent="0.15">
      <c r="A72" s="5"/>
      <c r="B72" s="5"/>
      <c r="C72" s="5"/>
      <c r="D72" s="5"/>
      <c r="E72" s="5"/>
      <c r="F72" s="5"/>
      <c r="G72" s="5"/>
      <c r="H72" s="5"/>
      <c r="I72" s="5"/>
      <c r="J72" s="5"/>
      <c r="K72" s="5"/>
      <c r="L72" s="5"/>
      <c r="M72" s="5"/>
      <c r="N72" s="5"/>
      <c r="O72" s="5"/>
      <c r="P72" s="5"/>
      <c r="Q72" s="5"/>
      <c r="R72" s="5"/>
      <c r="S72" s="5"/>
      <c r="T72" s="5"/>
    </row>
    <row r="73" spans="1:20" x14ac:dyDescent="0.15">
      <c r="A73" s="5"/>
      <c r="B73" s="5"/>
      <c r="C73" s="5"/>
      <c r="D73" s="5"/>
      <c r="E73" s="5"/>
      <c r="F73" s="5"/>
      <c r="G73" s="5"/>
      <c r="H73" s="5"/>
      <c r="I73" s="5"/>
      <c r="J73" s="5"/>
      <c r="K73" s="5"/>
      <c r="L73" s="5"/>
      <c r="M73" s="5"/>
      <c r="N73" s="5"/>
      <c r="O73" s="5"/>
      <c r="P73" s="5"/>
      <c r="Q73" s="5"/>
      <c r="R73" s="5"/>
      <c r="S73" s="5"/>
      <c r="T73" s="5"/>
    </row>
    <row r="74" spans="1:20" x14ac:dyDescent="0.15">
      <c r="A74" s="5"/>
      <c r="B74" s="5"/>
      <c r="C74" s="5"/>
      <c r="D74" s="5"/>
      <c r="E74" s="5"/>
      <c r="F74" s="5"/>
      <c r="G74" s="5"/>
      <c r="H74" s="5"/>
      <c r="I74" s="5"/>
      <c r="J74" s="5"/>
      <c r="K74" s="5"/>
      <c r="L74" s="5"/>
      <c r="M74" s="5"/>
      <c r="N74" s="5"/>
      <c r="O74" s="5"/>
      <c r="P74" s="5"/>
      <c r="Q74" s="5"/>
      <c r="R74" s="5"/>
      <c r="S74" s="5"/>
      <c r="T74" s="5"/>
    </row>
    <row r="75" spans="1:20" x14ac:dyDescent="0.15">
      <c r="A75" s="5"/>
      <c r="B75" s="5"/>
      <c r="C75" s="5"/>
      <c r="D75" s="5"/>
      <c r="E75" s="5"/>
      <c r="F75" s="5"/>
      <c r="G75" s="5"/>
      <c r="H75" s="5"/>
      <c r="I75" s="5"/>
      <c r="J75" s="5"/>
      <c r="K75" s="5"/>
      <c r="L75" s="5"/>
      <c r="M75" s="5"/>
      <c r="N75" s="5"/>
      <c r="O75" s="5"/>
      <c r="P75" s="5"/>
      <c r="Q75" s="5"/>
      <c r="R75" s="5"/>
      <c r="S75" s="5"/>
      <c r="T75" s="5"/>
    </row>
    <row r="76" spans="1:20" x14ac:dyDescent="0.15">
      <c r="A76" s="5"/>
      <c r="B76" s="5"/>
      <c r="C76" s="5"/>
      <c r="D76" s="5"/>
      <c r="E76" s="5"/>
      <c r="F76" s="5"/>
      <c r="G76" s="5"/>
      <c r="H76" s="5"/>
      <c r="I76" s="5"/>
      <c r="J76" s="5"/>
      <c r="K76" s="5"/>
      <c r="L76" s="5"/>
      <c r="M76" s="5"/>
      <c r="N76" s="5"/>
      <c r="O76" s="5"/>
      <c r="P76" s="5"/>
      <c r="Q76" s="5"/>
      <c r="R76" s="5"/>
      <c r="S76" s="5"/>
      <c r="T76" s="5"/>
    </row>
    <row r="77" spans="1:20" x14ac:dyDescent="0.15">
      <c r="A77" s="5"/>
      <c r="B77" s="5"/>
      <c r="C77" s="5"/>
      <c r="D77" s="5"/>
      <c r="E77" s="5"/>
      <c r="F77" s="5"/>
      <c r="G77" s="5"/>
      <c r="H77" s="5"/>
      <c r="I77" s="5"/>
      <c r="J77" s="5"/>
      <c r="K77" s="5"/>
      <c r="L77" s="5"/>
      <c r="M77" s="5"/>
      <c r="N77" s="5"/>
      <c r="O77" s="5"/>
      <c r="P77" s="5"/>
      <c r="Q77" s="5"/>
      <c r="R77" s="5"/>
      <c r="S77" s="5"/>
      <c r="T77" s="5"/>
    </row>
    <row r="78" spans="1:20" x14ac:dyDescent="0.15">
      <c r="A78" s="5"/>
      <c r="B78" s="5"/>
      <c r="C78" s="5"/>
      <c r="D78" s="5"/>
      <c r="E78" s="5"/>
      <c r="F78" s="5"/>
      <c r="G78" s="5"/>
      <c r="H78" s="5"/>
      <c r="I78" s="5"/>
      <c r="J78" s="5"/>
      <c r="K78" s="5"/>
      <c r="L78" s="5"/>
      <c r="M78" s="5"/>
      <c r="N78" s="5"/>
      <c r="O78" s="5"/>
      <c r="P78" s="5"/>
      <c r="Q78" s="5"/>
      <c r="R78" s="5"/>
      <c r="S78" s="5"/>
      <c r="T78" s="5"/>
    </row>
    <row r="79" spans="1:20" x14ac:dyDescent="0.15">
      <c r="A79" s="5"/>
      <c r="B79" s="5"/>
      <c r="C79" s="5"/>
      <c r="D79" s="5"/>
      <c r="E79" s="5"/>
      <c r="F79" s="5"/>
      <c r="G79" s="5"/>
      <c r="H79" s="5"/>
      <c r="I79" s="5"/>
      <c r="J79" s="5"/>
      <c r="K79" s="5"/>
      <c r="L79" s="5"/>
      <c r="M79" s="5"/>
      <c r="N79" s="5"/>
      <c r="O79" s="5"/>
      <c r="P79" s="5"/>
      <c r="Q79" s="5"/>
      <c r="R79" s="5"/>
      <c r="S79" s="5"/>
      <c r="T79" s="5"/>
    </row>
    <row r="80" spans="1:20" x14ac:dyDescent="0.15">
      <c r="A80" s="5"/>
      <c r="B80" s="5"/>
      <c r="C80" s="5"/>
      <c r="D80" s="5"/>
      <c r="E80" s="5"/>
      <c r="F80" s="5"/>
      <c r="G80" s="5"/>
      <c r="H80" s="5"/>
      <c r="I80" s="5"/>
      <c r="J80" s="5"/>
      <c r="K80" s="5"/>
      <c r="L80" s="5"/>
      <c r="M80" s="5"/>
      <c r="N80" s="5"/>
      <c r="O80" s="5"/>
      <c r="P80" s="5"/>
      <c r="Q80" s="5"/>
      <c r="R80" s="5"/>
      <c r="S80" s="5"/>
      <c r="T80" s="5"/>
    </row>
    <row r="81" spans="1:20" x14ac:dyDescent="0.15">
      <c r="A81" s="5"/>
      <c r="B81" s="5"/>
      <c r="C81" s="5"/>
      <c r="D81" s="5"/>
      <c r="E81" s="5"/>
      <c r="F81" s="5"/>
      <c r="G81" s="5"/>
      <c r="H81" s="5"/>
      <c r="I81" s="5"/>
      <c r="J81" s="5"/>
      <c r="K81" s="5"/>
      <c r="L81" s="5"/>
      <c r="M81" s="5"/>
      <c r="N81" s="5"/>
      <c r="O81" s="5"/>
      <c r="P81" s="5"/>
      <c r="Q81" s="5"/>
      <c r="R81" s="5"/>
      <c r="S81" s="5"/>
      <c r="T81" s="5"/>
    </row>
    <row r="82" spans="1:20" x14ac:dyDescent="0.15">
      <c r="A82" s="5"/>
      <c r="B82" s="5"/>
      <c r="C82" s="5"/>
      <c r="D82" s="5"/>
      <c r="E82" s="5"/>
      <c r="F82" s="5"/>
      <c r="G82" s="5"/>
      <c r="H82" s="5"/>
      <c r="I82" s="5"/>
      <c r="J82" s="5"/>
      <c r="K82" s="5"/>
      <c r="L82" s="5"/>
      <c r="M82" s="5"/>
      <c r="N82" s="5"/>
      <c r="O82" s="5"/>
      <c r="P82" s="5"/>
      <c r="Q82" s="5"/>
      <c r="R82" s="5"/>
      <c r="S82" s="5"/>
      <c r="T82" s="5"/>
    </row>
    <row r="83" spans="1:20" x14ac:dyDescent="0.15">
      <c r="A83" s="5"/>
      <c r="B83" s="5"/>
      <c r="C83" s="5"/>
      <c r="D83" s="5"/>
      <c r="E83" s="5"/>
      <c r="F83" s="5"/>
      <c r="G83" s="5"/>
      <c r="H83" s="5"/>
      <c r="I83" s="5"/>
      <c r="J83" s="5"/>
      <c r="K83" s="5"/>
      <c r="L83" s="5"/>
      <c r="M83" s="5"/>
      <c r="N83" s="5"/>
      <c r="O83" s="5"/>
      <c r="P83" s="5"/>
      <c r="Q83" s="5"/>
      <c r="R83" s="5"/>
      <c r="S83" s="5"/>
      <c r="T83" s="5"/>
    </row>
    <row r="84" spans="1:20" x14ac:dyDescent="0.15">
      <c r="A84" s="5"/>
      <c r="B84" s="5"/>
      <c r="C84" s="5"/>
      <c r="D84" s="5"/>
      <c r="E84" s="5"/>
      <c r="F84" s="5"/>
      <c r="G84" s="5"/>
      <c r="H84" s="5"/>
      <c r="I84" s="5"/>
      <c r="J84" s="5"/>
      <c r="K84" s="5"/>
      <c r="L84" s="5"/>
      <c r="M84" s="5"/>
      <c r="N84" s="5"/>
      <c r="O84" s="5"/>
      <c r="P84" s="5"/>
      <c r="Q84" s="5"/>
      <c r="R84" s="5"/>
      <c r="S84" s="5"/>
      <c r="T84" s="5"/>
    </row>
    <row r="85" spans="1:20" x14ac:dyDescent="0.15">
      <c r="A85" s="5"/>
      <c r="B85" s="5"/>
      <c r="C85" s="5"/>
      <c r="D85" s="5"/>
      <c r="E85" s="5"/>
      <c r="F85" s="5"/>
      <c r="G85" s="5"/>
      <c r="H85" s="5"/>
      <c r="I85" s="5"/>
      <c r="J85" s="5"/>
      <c r="K85" s="5"/>
      <c r="L85" s="5"/>
      <c r="M85" s="5"/>
      <c r="N85" s="5"/>
      <c r="O85" s="5"/>
      <c r="P85" s="5"/>
      <c r="Q85" s="5"/>
      <c r="R85" s="5"/>
      <c r="S85" s="5"/>
      <c r="T85" s="5"/>
    </row>
    <row r="86" spans="1:20" x14ac:dyDescent="0.15">
      <c r="A86" s="5"/>
      <c r="B86" s="5"/>
      <c r="C86" s="5"/>
      <c r="D86" s="5"/>
      <c r="E86" s="5"/>
      <c r="F86" s="5"/>
      <c r="G86" s="5"/>
      <c r="H86" s="5"/>
      <c r="I86" s="5"/>
      <c r="J86" s="5"/>
      <c r="K86" s="5"/>
      <c r="L86" s="5"/>
      <c r="M86" s="5"/>
      <c r="N86" s="5"/>
      <c r="O86" s="5"/>
      <c r="P86" s="5"/>
      <c r="Q86" s="5"/>
      <c r="R86" s="5"/>
      <c r="S86" s="5"/>
      <c r="T86" s="5"/>
    </row>
    <row r="87" spans="1:20" x14ac:dyDescent="0.15">
      <c r="A87" s="5"/>
      <c r="B87" s="5"/>
      <c r="C87" s="5"/>
      <c r="D87" s="5"/>
      <c r="E87" s="5"/>
      <c r="F87" s="5"/>
      <c r="G87" s="5"/>
      <c r="H87" s="5"/>
      <c r="I87" s="5"/>
      <c r="J87" s="5"/>
      <c r="K87" s="5"/>
      <c r="L87" s="5"/>
      <c r="M87" s="5"/>
      <c r="N87" s="5"/>
      <c r="O87" s="5"/>
      <c r="P87" s="5"/>
      <c r="Q87" s="5"/>
      <c r="R87" s="5"/>
      <c r="S87" s="5"/>
      <c r="T87" s="5"/>
    </row>
    <row r="88" spans="1:20" x14ac:dyDescent="0.15">
      <c r="A88" s="5"/>
      <c r="B88" s="5"/>
      <c r="C88" s="5"/>
      <c r="D88" s="5"/>
      <c r="E88" s="5"/>
      <c r="F88" s="5"/>
      <c r="G88" s="5"/>
      <c r="H88" s="5"/>
      <c r="I88" s="5"/>
      <c r="J88" s="5"/>
      <c r="K88" s="5"/>
      <c r="L88" s="5"/>
      <c r="M88" s="5"/>
      <c r="N88" s="5"/>
      <c r="O88" s="5"/>
      <c r="P88" s="5"/>
      <c r="Q88" s="5"/>
      <c r="R88" s="5"/>
      <c r="S88" s="5"/>
      <c r="T88" s="5"/>
    </row>
    <row r="89" spans="1:20" x14ac:dyDescent="0.15">
      <c r="A89" s="5"/>
      <c r="B89" s="5"/>
      <c r="C89" s="5"/>
      <c r="D89" s="5"/>
      <c r="E89" s="5"/>
      <c r="F89" s="5"/>
      <c r="G89" s="5"/>
      <c r="H89" s="5"/>
      <c r="I89" s="5"/>
      <c r="J89" s="5"/>
      <c r="K89" s="5"/>
      <c r="L89" s="5"/>
      <c r="M89" s="5"/>
      <c r="N89" s="5"/>
      <c r="O89" s="5"/>
      <c r="P89" s="5"/>
      <c r="Q89" s="5"/>
      <c r="R89" s="5"/>
      <c r="S89" s="5"/>
      <c r="T89" s="5"/>
    </row>
    <row r="90" spans="1:20" x14ac:dyDescent="0.15">
      <c r="A90" s="5"/>
      <c r="B90" s="5"/>
      <c r="C90" s="5"/>
      <c r="D90" s="5"/>
      <c r="E90" s="5"/>
      <c r="F90" s="5"/>
      <c r="G90" s="5"/>
      <c r="H90" s="5"/>
      <c r="I90" s="5"/>
      <c r="J90" s="5"/>
      <c r="K90" s="5"/>
      <c r="L90" s="5"/>
      <c r="M90" s="5"/>
      <c r="N90" s="5"/>
      <c r="O90" s="5"/>
      <c r="P90" s="5"/>
      <c r="Q90" s="5"/>
      <c r="R90" s="5"/>
      <c r="S90" s="5"/>
      <c r="T90" s="5"/>
    </row>
    <row r="91" spans="1:20" x14ac:dyDescent="0.15">
      <c r="A91" s="5"/>
      <c r="B91" s="5"/>
      <c r="C91" s="5"/>
      <c r="D91" s="5"/>
      <c r="E91" s="5"/>
      <c r="F91" s="5"/>
      <c r="G91" s="5"/>
      <c r="H91" s="5"/>
      <c r="I91" s="5"/>
      <c r="J91" s="5"/>
      <c r="K91" s="5"/>
      <c r="L91" s="5"/>
      <c r="M91" s="5"/>
      <c r="N91" s="5"/>
      <c r="O91" s="5"/>
      <c r="P91" s="5"/>
      <c r="Q91" s="5"/>
      <c r="R91" s="5"/>
      <c r="S91" s="5"/>
      <c r="T91" s="5"/>
    </row>
    <row r="92" spans="1:20" x14ac:dyDescent="0.15">
      <c r="A92" s="5"/>
      <c r="B92" s="5"/>
      <c r="C92" s="5"/>
      <c r="D92" s="5"/>
      <c r="E92" s="5"/>
      <c r="F92" s="5"/>
      <c r="G92" s="5"/>
      <c r="H92" s="5"/>
      <c r="I92" s="5"/>
      <c r="J92" s="5"/>
      <c r="K92" s="5"/>
      <c r="L92" s="5"/>
      <c r="M92" s="5"/>
      <c r="N92" s="5"/>
      <c r="O92" s="5"/>
      <c r="P92" s="5"/>
      <c r="Q92" s="5"/>
      <c r="R92" s="5"/>
      <c r="S92" s="5"/>
      <c r="T92" s="5"/>
    </row>
    <row r="93" spans="1:20" x14ac:dyDescent="0.15">
      <c r="A93" s="5"/>
      <c r="B93" s="5"/>
      <c r="C93" s="5"/>
      <c r="D93" s="5"/>
      <c r="E93" s="5"/>
      <c r="F93" s="5"/>
      <c r="G93" s="5"/>
      <c r="H93" s="5"/>
      <c r="I93" s="5"/>
      <c r="J93" s="5"/>
      <c r="K93" s="5"/>
      <c r="L93" s="5"/>
      <c r="M93" s="5"/>
      <c r="N93" s="5"/>
      <c r="O93" s="5"/>
      <c r="P93" s="5"/>
      <c r="Q93" s="5"/>
      <c r="R93" s="5"/>
      <c r="S93" s="5"/>
      <c r="T93" s="5"/>
    </row>
    <row r="94" spans="1:20" x14ac:dyDescent="0.15">
      <c r="A94" s="5"/>
      <c r="B94" s="5"/>
      <c r="C94" s="5"/>
      <c r="D94" s="5"/>
      <c r="E94" s="5"/>
      <c r="F94" s="5"/>
      <c r="G94" s="5"/>
      <c r="H94" s="5"/>
      <c r="I94" s="5"/>
      <c r="J94" s="5"/>
      <c r="K94" s="5"/>
      <c r="L94" s="5"/>
      <c r="M94" s="5"/>
      <c r="N94" s="5"/>
      <c r="O94" s="5"/>
      <c r="P94" s="5"/>
      <c r="Q94" s="5"/>
      <c r="R94" s="5"/>
      <c r="S94" s="5"/>
      <c r="T94" s="5"/>
    </row>
    <row r="95" spans="1:20" x14ac:dyDescent="0.15">
      <c r="A95" s="5"/>
      <c r="B95" s="5"/>
      <c r="C95" s="5"/>
      <c r="D95" s="5"/>
      <c r="E95" s="5"/>
      <c r="F95" s="5"/>
      <c r="G95" s="5"/>
      <c r="H95" s="5"/>
      <c r="I95" s="5"/>
      <c r="J95" s="5"/>
      <c r="K95" s="5"/>
      <c r="L95" s="5"/>
      <c r="M95" s="5"/>
      <c r="N95" s="5"/>
      <c r="O95" s="5"/>
      <c r="P95" s="5"/>
      <c r="Q95" s="5"/>
      <c r="R95" s="5"/>
      <c r="S95" s="5"/>
      <c r="T95" s="5"/>
    </row>
    <row r="96" spans="1:20" x14ac:dyDescent="0.15">
      <c r="A96" s="5"/>
      <c r="B96" s="5"/>
      <c r="C96" s="5"/>
      <c r="D96" s="5"/>
      <c r="E96" s="5"/>
      <c r="F96" s="5"/>
      <c r="G96" s="5"/>
      <c r="H96" s="5"/>
      <c r="I96" s="5"/>
      <c r="J96" s="5"/>
      <c r="K96" s="5"/>
      <c r="L96" s="5"/>
      <c r="M96" s="5"/>
      <c r="N96" s="5"/>
      <c r="O96" s="5"/>
      <c r="P96" s="5"/>
      <c r="Q96" s="5"/>
      <c r="R96" s="5"/>
      <c r="S96" s="5"/>
      <c r="T96" s="5"/>
    </row>
    <row r="97" spans="1:20" x14ac:dyDescent="0.15">
      <c r="A97" s="5"/>
      <c r="B97" s="5"/>
      <c r="C97" s="5"/>
      <c r="D97" s="5"/>
      <c r="E97" s="5"/>
      <c r="F97" s="5"/>
      <c r="G97" s="5"/>
      <c r="H97" s="5"/>
      <c r="I97" s="5"/>
      <c r="J97" s="5"/>
      <c r="K97" s="5"/>
      <c r="L97" s="5"/>
      <c r="M97" s="5"/>
      <c r="N97" s="5"/>
      <c r="O97" s="5"/>
      <c r="P97" s="5"/>
      <c r="Q97" s="5"/>
      <c r="R97" s="5"/>
      <c r="S97" s="5"/>
      <c r="T97" s="5"/>
    </row>
    <row r="98" spans="1:20" x14ac:dyDescent="0.15">
      <c r="A98" s="5"/>
      <c r="B98" s="5"/>
      <c r="C98" s="5"/>
      <c r="D98" s="5"/>
      <c r="E98" s="5"/>
      <c r="F98" s="5"/>
      <c r="G98" s="5"/>
      <c r="H98" s="5"/>
      <c r="I98" s="5"/>
      <c r="J98" s="5"/>
      <c r="K98" s="5"/>
      <c r="L98" s="5"/>
      <c r="M98" s="5"/>
      <c r="N98" s="5"/>
      <c r="O98" s="5"/>
      <c r="P98" s="5"/>
      <c r="Q98" s="5"/>
      <c r="R98" s="5"/>
      <c r="S98" s="5"/>
      <c r="T98" s="5"/>
    </row>
    <row r="99" spans="1:20" x14ac:dyDescent="0.15">
      <c r="A99" s="5"/>
      <c r="B99" s="5"/>
      <c r="C99" s="5"/>
      <c r="D99" s="5"/>
      <c r="E99" s="5"/>
      <c r="F99" s="5"/>
      <c r="G99" s="5"/>
      <c r="H99" s="5"/>
      <c r="I99" s="5"/>
      <c r="J99" s="5"/>
      <c r="K99" s="5"/>
      <c r="L99" s="5"/>
      <c r="M99" s="5"/>
      <c r="N99" s="5"/>
      <c r="O99" s="5"/>
      <c r="P99" s="5"/>
      <c r="Q99" s="5"/>
      <c r="R99" s="5"/>
      <c r="S99" s="5"/>
      <c r="T99" s="5"/>
    </row>
    <row r="100" spans="1:20" x14ac:dyDescent="0.15">
      <c r="A100" s="5"/>
      <c r="B100" s="5"/>
      <c r="C100" s="5"/>
      <c r="D100" s="5"/>
      <c r="E100" s="5"/>
      <c r="F100" s="5"/>
      <c r="G100" s="5"/>
      <c r="H100" s="5"/>
      <c r="I100" s="5"/>
      <c r="J100" s="5"/>
      <c r="K100" s="5"/>
      <c r="L100" s="5"/>
      <c r="M100" s="5"/>
      <c r="N100" s="5"/>
      <c r="O100" s="5"/>
      <c r="P100" s="5"/>
      <c r="Q100" s="5"/>
      <c r="R100" s="5"/>
      <c r="S100" s="5"/>
      <c r="T100" s="5"/>
    </row>
    <row r="101" spans="1:20" x14ac:dyDescent="0.15">
      <c r="A101" s="5"/>
      <c r="B101" s="5"/>
      <c r="C101" s="5"/>
      <c r="D101" s="5"/>
      <c r="E101" s="5"/>
      <c r="F101" s="5"/>
      <c r="G101" s="5"/>
      <c r="H101" s="5"/>
      <c r="I101" s="5"/>
      <c r="J101" s="5"/>
      <c r="K101" s="5"/>
      <c r="L101" s="5"/>
      <c r="M101" s="5"/>
      <c r="N101" s="5"/>
      <c r="O101" s="5"/>
      <c r="P101" s="5"/>
      <c r="Q101" s="5"/>
      <c r="R101" s="5"/>
      <c r="S101" s="5"/>
      <c r="T101" s="5"/>
    </row>
    <row r="102" spans="1:20" x14ac:dyDescent="0.15">
      <c r="A102" s="5"/>
      <c r="B102" s="5"/>
      <c r="C102" s="5"/>
      <c r="D102" s="5"/>
      <c r="E102" s="5"/>
      <c r="F102" s="5"/>
      <c r="G102" s="5"/>
      <c r="H102" s="5"/>
      <c r="I102" s="5"/>
      <c r="J102" s="5"/>
      <c r="K102" s="5"/>
      <c r="L102" s="5"/>
      <c r="M102" s="5"/>
      <c r="N102" s="5"/>
      <c r="O102" s="5"/>
      <c r="P102" s="5"/>
      <c r="Q102" s="5"/>
      <c r="R102" s="5"/>
      <c r="S102" s="5"/>
      <c r="T102" s="5"/>
    </row>
    <row r="103" spans="1:20" x14ac:dyDescent="0.15">
      <c r="A103" s="5"/>
      <c r="B103" s="5"/>
      <c r="C103" s="5"/>
      <c r="D103" s="5"/>
      <c r="E103" s="5"/>
      <c r="F103" s="5"/>
      <c r="G103" s="5"/>
      <c r="H103" s="5"/>
      <c r="I103" s="5"/>
      <c r="J103" s="5"/>
      <c r="K103" s="5"/>
      <c r="L103" s="5"/>
      <c r="M103" s="5"/>
      <c r="N103" s="5"/>
      <c r="O103" s="5"/>
      <c r="P103" s="5"/>
      <c r="Q103" s="5"/>
      <c r="R103" s="5"/>
      <c r="S103" s="5"/>
      <c r="T103" s="5"/>
    </row>
    <row r="104" spans="1:20" x14ac:dyDescent="0.15">
      <c r="D104" s="5"/>
      <c r="E104" s="5"/>
      <c r="F104" s="5"/>
      <c r="G104" s="5"/>
      <c r="H104" s="5"/>
      <c r="I104" s="5"/>
      <c r="J104" s="5"/>
      <c r="K104" s="5"/>
      <c r="L104" s="5"/>
      <c r="M104" s="5"/>
      <c r="N104" s="5"/>
      <c r="O104" s="5"/>
      <c r="P104" s="5"/>
      <c r="Q104" s="5"/>
      <c r="R104" s="5"/>
      <c r="S104" s="5"/>
      <c r="T104" s="34"/>
    </row>
    <row r="105" spans="1:20" x14ac:dyDescent="0.15">
      <c r="D105" s="5"/>
      <c r="E105" s="5"/>
      <c r="F105" s="5"/>
      <c r="G105" s="5"/>
      <c r="H105" s="5"/>
      <c r="I105" s="5"/>
      <c r="J105" s="5"/>
      <c r="K105" s="5"/>
      <c r="L105" s="5"/>
      <c r="M105" s="5"/>
      <c r="N105" s="5"/>
      <c r="O105" s="5"/>
      <c r="P105" s="5"/>
      <c r="Q105" s="5"/>
      <c r="R105" s="5"/>
      <c r="S105" s="5"/>
      <c r="T105" s="34"/>
    </row>
    <row r="106" spans="1:20" x14ac:dyDescent="0.15">
      <c r="D106" s="5"/>
      <c r="E106" s="5"/>
      <c r="F106" s="5"/>
      <c r="G106" s="5"/>
      <c r="H106" s="5"/>
      <c r="I106" s="5"/>
      <c r="J106" s="5"/>
      <c r="K106" s="5"/>
      <c r="L106" s="5"/>
      <c r="M106" s="5"/>
      <c r="N106" s="5"/>
      <c r="O106" s="5"/>
      <c r="P106" s="5"/>
      <c r="Q106" s="5"/>
      <c r="R106" s="5"/>
      <c r="S106" s="5"/>
      <c r="T106" s="34"/>
    </row>
    <row r="107" spans="1:20" x14ac:dyDescent="0.15">
      <c r="D107" s="5"/>
      <c r="E107" s="5"/>
      <c r="F107" s="5"/>
      <c r="G107" s="5"/>
      <c r="H107" s="5"/>
      <c r="I107" s="5"/>
      <c r="J107" s="5"/>
      <c r="K107" s="5"/>
      <c r="L107" s="5"/>
      <c r="M107" s="5"/>
      <c r="N107" s="5"/>
      <c r="O107" s="5"/>
      <c r="P107" s="5"/>
      <c r="Q107" s="5"/>
      <c r="R107" s="5"/>
      <c r="S107" s="5"/>
      <c r="T107" s="34"/>
    </row>
    <row r="108" spans="1:20" x14ac:dyDescent="0.15">
      <c r="D108" s="5"/>
      <c r="E108" s="5"/>
      <c r="F108" s="5"/>
      <c r="G108" s="5"/>
      <c r="H108" s="5"/>
      <c r="I108" s="5"/>
      <c r="J108" s="5"/>
      <c r="K108" s="5"/>
      <c r="L108" s="5"/>
      <c r="M108" s="5"/>
      <c r="N108" s="5"/>
      <c r="O108" s="5"/>
      <c r="P108" s="5"/>
      <c r="Q108" s="5"/>
      <c r="R108" s="5"/>
      <c r="S108" s="5"/>
      <c r="T108" s="34"/>
    </row>
    <row r="109" spans="1:20" x14ac:dyDescent="0.15">
      <c r="D109" s="5"/>
      <c r="E109" s="5"/>
      <c r="F109" s="5"/>
      <c r="G109" s="5"/>
      <c r="H109" s="5"/>
      <c r="I109" s="5"/>
      <c r="J109" s="5"/>
      <c r="K109" s="5"/>
      <c r="L109" s="5"/>
      <c r="M109" s="5"/>
      <c r="N109" s="5"/>
      <c r="O109" s="5"/>
      <c r="P109" s="5"/>
      <c r="Q109" s="5"/>
      <c r="R109" s="5"/>
      <c r="S109" s="5"/>
      <c r="T109" s="34"/>
    </row>
    <row r="110" spans="1:20" x14ac:dyDescent="0.15">
      <c r="D110" s="5"/>
      <c r="E110" s="5"/>
      <c r="F110" s="5"/>
      <c r="G110" s="5"/>
      <c r="H110" s="5"/>
      <c r="I110" s="5"/>
      <c r="J110" s="5"/>
      <c r="K110" s="5"/>
      <c r="L110" s="5"/>
      <c r="M110" s="5"/>
      <c r="N110" s="5"/>
      <c r="O110" s="5"/>
      <c r="P110" s="5"/>
      <c r="Q110" s="5"/>
      <c r="R110" s="5"/>
      <c r="S110" s="5"/>
      <c r="T110" s="34"/>
    </row>
    <row r="111" spans="1:20" x14ac:dyDescent="0.15">
      <c r="D111" s="5"/>
      <c r="E111" s="5"/>
      <c r="F111" s="5"/>
      <c r="G111" s="5"/>
      <c r="H111" s="5"/>
      <c r="I111" s="5"/>
      <c r="J111" s="5"/>
      <c r="K111" s="5"/>
      <c r="L111" s="5"/>
      <c r="M111" s="5"/>
      <c r="N111" s="5"/>
      <c r="O111" s="5"/>
      <c r="P111" s="5"/>
      <c r="Q111" s="5"/>
      <c r="R111" s="5"/>
      <c r="S111" s="5"/>
      <c r="T111" s="34"/>
    </row>
    <row r="112" spans="1:20" x14ac:dyDescent="0.15">
      <c r="D112" s="5"/>
      <c r="E112" s="5"/>
      <c r="F112" s="5"/>
      <c r="G112" s="5"/>
      <c r="H112" s="5"/>
      <c r="I112" s="5"/>
      <c r="J112" s="5"/>
      <c r="K112" s="5"/>
      <c r="L112" s="5"/>
      <c r="M112" s="5"/>
      <c r="N112" s="5"/>
      <c r="O112" s="5"/>
      <c r="P112" s="5"/>
      <c r="Q112" s="5"/>
      <c r="R112" s="5"/>
      <c r="S112" s="5"/>
      <c r="T112" s="34"/>
    </row>
    <row r="113" spans="4:20" x14ac:dyDescent="0.15">
      <c r="D113" s="5"/>
      <c r="E113" s="5"/>
      <c r="F113" s="5"/>
      <c r="G113" s="5"/>
      <c r="H113" s="5"/>
      <c r="I113" s="5"/>
      <c r="J113" s="5"/>
      <c r="K113" s="5"/>
      <c r="L113" s="5"/>
      <c r="M113" s="5"/>
      <c r="N113" s="5"/>
      <c r="O113" s="5"/>
      <c r="P113" s="5"/>
      <c r="Q113" s="5"/>
      <c r="R113" s="5"/>
      <c r="S113" s="5"/>
      <c r="T113" s="34"/>
    </row>
    <row r="114" spans="4:20" x14ac:dyDescent="0.15">
      <c r="D114" s="5"/>
      <c r="E114" s="5"/>
      <c r="F114" s="5"/>
      <c r="G114" s="5"/>
      <c r="H114" s="5"/>
      <c r="I114" s="5"/>
      <c r="J114" s="5"/>
      <c r="K114" s="5"/>
      <c r="L114" s="5"/>
      <c r="M114" s="5"/>
      <c r="N114" s="5"/>
      <c r="O114" s="5"/>
      <c r="P114" s="5"/>
      <c r="Q114" s="5"/>
      <c r="R114" s="5"/>
      <c r="S114" s="5"/>
      <c r="T114" s="34"/>
    </row>
    <row r="115" spans="4:20" x14ac:dyDescent="0.15">
      <c r="D115" s="5"/>
      <c r="E115" s="5"/>
      <c r="F115" s="5"/>
      <c r="G115" s="5"/>
      <c r="H115" s="5"/>
      <c r="I115" s="5"/>
      <c r="J115" s="5"/>
      <c r="K115" s="5"/>
      <c r="L115" s="5"/>
      <c r="M115" s="5"/>
      <c r="N115" s="5"/>
      <c r="O115" s="5"/>
      <c r="P115" s="5"/>
      <c r="Q115" s="5"/>
      <c r="R115" s="5"/>
      <c r="S115" s="5"/>
      <c r="T115" s="34"/>
    </row>
    <row r="116" spans="4:20" x14ac:dyDescent="0.15">
      <c r="D116" s="5"/>
      <c r="E116" s="5"/>
      <c r="F116" s="5"/>
      <c r="G116" s="5"/>
      <c r="H116" s="5"/>
      <c r="I116" s="5"/>
      <c r="J116" s="5"/>
      <c r="K116" s="5"/>
      <c r="L116" s="5"/>
      <c r="M116" s="5"/>
      <c r="N116" s="5"/>
      <c r="O116" s="5"/>
      <c r="P116" s="5"/>
      <c r="Q116" s="5"/>
      <c r="R116" s="5"/>
      <c r="S116" s="5"/>
      <c r="T116" s="34"/>
    </row>
    <row r="117" spans="4:20" x14ac:dyDescent="0.15">
      <c r="D117" s="5"/>
      <c r="E117" s="5"/>
      <c r="F117" s="5"/>
      <c r="G117" s="5"/>
      <c r="H117" s="5"/>
      <c r="I117" s="5"/>
      <c r="J117" s="5"/>
      <c r="K117" s="5"/>
      <c r="L117" s="5"/>
      <c r="M117" s="5"/>
      <c r="N117" s="5"/>
      <c r="O117" s="5"/>
      <c r="P117" s="5"/>
      <c r="Q117" s="5"/>
      <c r="R117" s="5"/>
      <c r="S117" s="5"/>
      <c r="T117" s="34"/>
    </row>
    <row r="118" spans="4:20" x14ac:dyDescent="0.15">
      <c r="D118" s="5"/>
      <c r="E118" s="5"/>
      <c r="F118" s="5"/>
      <c r="G118" s="5"/>
      <c r="H118" s="5"/>
      <c r="I118" s="5"/>
      <c r="J118" s="5"/>
      <c r="K118" s="5"/>
      <c r="L118" s="5"/>
      <c r="M118" s="5"/>
      <c r="N118" s="5"/>
      <c r="O118" s="5"/>
      <c r="P118" s="5"/>
      <c r="Q118" s="5"/>
      <c r="R118" s="5"/>
      <c r="S118" s="5"/>
      <c r="T118" s="34"/>
    </row>
    <row r="119" spans="4:20" x14ac:dyDescent="0.15">
      <c r="D119" s="5"/>
      <c r="E119" s="5"/>
      <c r="F119" s="5"/>
      <c r="G119" s="5"/>
      <c r="H119" s="5"/>
      <c r="I119" s="5"/>
      <c r="J119" s="5"/>
      <c r="K119" s="5"/>
      <c r="L119" s="5"/>
      <c r="M119" s="5"/>
      <c r="N119" s="5"/>
      <c r="O119" s="5"/>
      <c r="P119" s="5"/>
      <c r="Q119" s="5"/>
      <c r="R119" s="5"/>
      <c r="S119" s="5"/>
      <c r="T119" s="34"/>
    </row>
    <row r="120" spans="4:20" x14ac:dyDescent="0.15">
      <c r="D120" s="5"/>
      <c r="E120" s="5"/>
      <c r="F120" s="5"/>
      <c r="G120" s="5"/>
      <c r="H120" s="5"/>
      <c r="I120" s="5"/>
      <c r="J120" s="5"/>
      <c r="K120" s="5"/>
      <c r="L120" s="5"/>
      <c r="M120" s="5"/>
      <c r="N120" s="5"/>
      <c r="O120" s="5"/>
      <c r="P120" s="5"/>
      <c r="Q120" s="5"/>
      <c r="R120" s="5"/>
      <c r="S120" s="5"/>
      <c r="T120" s="34"/>
    </row>
    <row r="121" spans="4:20" x14ac:dyDescent="0.15">
      <c r="D121" s="5"/>
      <c r="E121" s="5"/>
      <c r="F121" s="5"/>
      <c r="G121" s="5"/>
      <c r="H121" s="5"/>
      <c r="I121" s="5"/>
      <c r="J121" s="5"/>
      <c r="K121" s="5"/>
      <c r="L121" s="5"/>
      <c r="M121" s="5"/>
      <c r="N121" s="5"/>
      <c r="O121" s="5"/>
      <c r="P121" s="5"/>
      <c r="Q121" s="5"/>
      <c r="R121" s="5"/>
      <c r="S121" s="5"/>
      <c r="T121" s="34"/>
    </row>
    <row r="122" spans="4:20" x14ac:dyDescent="0.15">
      <c r="D122" s="5"/>
      <c r="E122" s="5"/>
      <c r="F122" s="5"/>
      <c r="G122" s="5"/>
      <c r="H122" s="5"/>
      <c r="I122" s="5"/>
      <c r="J122" s="5"/>
      <c r="K122" s="5"/>
      <c r="L122" s="5"/>
      <c r="M122" s="5"/>
      <c r="N122" s="5"/>
      <c r="O122" s="5"/>
      <c r="P122" s="5"/>
      <c r="Q122" s="5"/>
      <c r="R122" s="5"/>
      <c r="S122" s="5"/>
      <c r="T122" s="34"/>
    </row>
    <row r="123" spans="4:20" x14ac:dyDescent="0.15">
      <c r="D123" s="5"/>
      <c r="E123" s="5"/>
      <c r="F123" s="5"/>
      <c r="G123" s="5"/>
      <c r="H123" s="5"/>
      <c r="I123" s="5"/>
      <c r="J123" s="5"/>
      <c r="K123" s="5"/>
      <c r="L123" s="5"/>
      <c r="M123" s="5"/>
      <c r="N123" s="5"/>
      <c r="O123" s="5"/>
      <c r="P123" s="5"/>
      <c r="Q123" s="5"/>
      <c r="R123" s="5"/>
      <c r="S123" s="5"/>
      <c r="T123" s="34"/>
    </row>
    <row r="124" spans="4:20" x14ac:dyDescent="0.15">
      <c r="D124" s="5"/>
      <c r="E124" s="5"/>
      <c r="F124" s="5"/>
      <c r="G124" s="5"/>
      <c r="H124" s="5"/>
      <c r="I124" s="5"/>
      <c r="J124" s="5"/>
      <c r="K124" s="5"/>
      <c r="L124" s="5"/>
      <c r="M124" s="5"/>
      <c r="N124" s="5"/>
      <c r="O124" s="5"/>
      <c r="P124" s="5"/>
      <c r="Q124" s="5"/>
      <c r="R124" s="5"/>
      <c r="S124" s="5"/>
      <c r="T124" s="34"/>
    </row>
    <row r="125" spans="4:20" x14ac:dyDescent="0.15">
      <c r="D125" s="5"/>
      <c r="E125" s="5"/>
      <c r="F125" s="5"/>
      <c r="G125" s="5"/>
      <c r="H125" s="5"/>
      <c r="I125" s="5"/>
      <c r="J125" s="5"/>
      <c r="K125" s="5"/>
      <c r="L125" s="5"/>
      <c r="M125" s="5"/>
      <c r="N125" s="5"/>
      <c r="O125" s="5"/>
      <c r="P125" s="5"/>
      <c r="Q125" s="5"/>
      <c r="R125" s="5"/>
      <c r="S125" s="5"/>
      <c r="T125" s="34"/>
    </row>
    <row r="126" spans="4:20" x14ac:dyDescent="0.15">
      <c r="D126" s="5"/>
      <c r="E126" s="5"/>
      <c r="F126" s="5"/>
      <c r="G126" s="5"/>
      <c r="H126" s="5"/>
      <c r="I126" s="5"/>
      <c r="J126" s="5"/>
      <c r="K126" s="5"/>
      <c r="L126" s="5"/>
      <c r="M126" s="5"/>
      <c r="N126" s="5"/>
      <c r="O126" s="5"/>
      <c r="P126" s="5"/>
      <c r="Q126" s="5"/>
      <c r="R126" s="5"/>
      <c r="S126" s="5"/>
      <c r="T126" s="34"/>
    </row>
    <row r="127" spans="4:20" x14ac:dyDescent="0.15">
      <c r="D127" s="5"/>
      <c r="E127" s="5"/>
      <c r="F127" s="5"/>
      <c r="G127" s="5"/>
      <c r="H127" s="5"/>
      <c r="I127" s="5"/>
      <c r="J127" s="5"/>
      <c r="K127" s="5"/>
      <c r="L127" s="5"/>
      <c r="M127" s="5"/>
      <c r="N127" s="5"/>
      <c r="O127" s="5"/>
      <c r="P127" s="5"/>
      <c r="Q127" s="5"/>
      <c r="R127" s="5"/>
      <c r="S127" s="5"/>
      <c r="T127" s="34"/>
    </row>
    <row r="128" spans="4:20" x14ac:dyDescent="0.15">
      <c r="D128" s="5"/>
      <c r="E128" s="5"/>
      <c r="F128" s="5"/>
      <c r="G128" s="5"/>
      <c r="H128" s="5"/>
      <c r="I128" s="5"/>
      <c r="J128" s="5"/>
      <c r="K128" s="5"/>
      <c r="L128" s="5"/>
      <c r="M128" s="5"/>
      <c r="N128" s="5"/>
      <c r="O128" s="5"/>
      <c r="P128" s="5"/>
      <c r="Q128" s="5"/>
      <c r="R128" s="5"/>
      <c r="S128" s="5"/>
      <c r="T128" s="34"/>
    </row>
    <row r="129" spans="4:20" x14ac:dyDescent="0.15">
      <c r="D129" s="5"/>
      <c r="E129" s="5"/>
      <c r="F129" s="5"/>
      <c r="G129" s="5"/>
      <c r="H129" s="5"/>
      <c r="I129" s="5"/>
      <c r="J129" s="5"/>
      <c r="K129" s="5"/>
      <c r="L129" s="5"/>
      <c r="M129" s="5"/>
      <c r="N129" s="5"/>
      <c r="O129" s="5"/>
      <c r="P129" s="5"/>
      <c r="Q129" s="5"/>
      <c r="R129" s="5"/>
      <c r="S129" s="5"/>
      <c r="T129" s="34"/>
    </row>
    <row r="130" spans="4:20" x14ac:dyDescent="0.15">
      <c r="D130" s="5"/>
      <c r="E130" s="5"/>
      <c r="F130" s="5"/>
      <c r="G130" s="5"/>
      <c r="H130" s="5"/>
      <c r="I130" s="5"/>
      <c r="J130" s="5"/>
      <c r="K130" s="5"/>
      <c r="L130" s="5"/>
      <c r="M130" s="5"/>
      <c r="N130" s="5"/>
      <c r="O130" s="5"/>
      <c r="P130" s="5"/>
      <c r="Q130" s="5"/>
      <c r="R130" s="5"/>
      <c r="S130" s="5"/>
      <c r="T130" s="34"/>
    </row>
    <row r="131" spans="4:20" x14ac:dyDescent="0.15">
      <c r="D131" s="5"/>
      <c r="E131" s="5"/>
      <c r="F131" s="5"/>
      <c r="G131" s="5"/>
      <c r="H131" s="5"/>
      <c r="I131" s="5"/>
      <c r="J131" s="5"/>
      <c r="K131" s="5"/>
      <c r="L131" s="5"/>
      <c r="M131" s="5"/>
      <c r="N131" s="5"/>
      <c r="O131" s="5"/>
      <c r="P131" s="5"/>
      <c r="Q131" s="5"/>
      <c r="R131" s="5"/>
      <c r="S131" s="5"/>
      <c r="T131" s="34"/>
    </row>
    <row r="132" spans="4:20" x14ac:dyDescent="0.15">
      <c r="D132" s="5"/>
      <c r="E132" s="5"/>
      <c r="F132" s="5"/>
      <c r="G132" s="5"/>
      <c r="H132" s="5"/>
      <c r="I132" s="5"/>
      <c r="J132" s="5"/>
      <c r="K132" s="5"/>
      <c r="L132" s="5"/>
      <c r="M132" s="5"/>
      <c r="N132" s="5"/>
      <c r="O132" s="5"/>
      <c r="P132" s="5"/>
      <c r="Q132" s="5"/>
      <c r="R132" s="5"/>
      <c r="S132" s="5"/>
      <c r="T132" s="34"/>
    </row>
    <row r="133" spans="4:20" x14ac:dyDescent="0.15">
      <c r="D133" s="5"/>
      <c r="E133" s="5"/>
      <c r="F133" s="5"/>
      <c r="G133" s="5"/>
      <c r="H133" s="5"/>
      <c r="I133" s="5"/>
      <c r="J133" s="5"/>
      <c r="K133" s="5"/>
      <c r="L133" s="5"/>
      <c r="M133" s="5"/>
      <c r="N133" s="5"/>
      <c r="O133" s="5"/>
      <c r="P133" s="5"/>
      <c r="Q133" s="5"/>
      <c r="R133" s="5"/>
      <c r="S133" s="5"/>
      <c r="T133" s="34"/>
    </row>
    <row r="134" spans="4:20" x14ac:dyDescent="0.15">
      <c r="D134" s="5"/>
      <c r="E134" s="5"/>
      <c r="F134" s="5"/>
      <c r="G134" s="5"/>
      <c r="H134" s="5"/>
      <c r="I134" s="5"/>
      <c r="J134" s="5"/>
      <c r="K134" s="5"/>
      <c r="L134" s="5"/>
      <c r="M134" s="5"/>
      <c r="N134" s="5"/>
      <c r="O134" s="5"/>
      <c r="P134" s="5"/>
      <c r="Q134" s="5"/>
      <c r="R134" s="5"/>
      <c r="S134" s="5"/>
      <c r="T134" s="34"/>
    </row>
    <row r="135" spans="4:20" x14ac:dyDescent="0.15">
      <c r="D135" s="5"/>
      <c r="E135" s="5"/>
      <c r="F135" s="5"/>
      <c r="G135" s="5"/>
      <c r="H135" s="5"/>
      <c r="I135" s="5"/>
      <c r="J135" s="5"/>
      <c r="K135" s="5"/>
      <c r="L135" s="5"/>
      <c r="M135" s="5"/>
      <c r="N135" s="5"/>
      <c r="O135" s="5"/>
      <c r="P135" s="5"/>
      <c r="Q135" s="5"/>
      <c r="R135" s="5"/>
      <c r="S135" s="5"/>
      <c r="T135" s="34"/>
    </row>
    <row r="136" spans="4:20" x14ac:dyDescent="0.15">
      <c r="D136" s="5"/>
      <c r="E136" s="5"/>
      <c r="F136" s="5"/>
      <c r="G136" s="5"/>
      <c r="H136" s="5"/>
      <c r="I136" s="5"/>
      <c r="J136" s="5"/>
      <c r="K136" s="5"/>
      <c r="L136" s="5"/>
      <c r="M136" s="5"/>
      <c r="N136" s="5"/>
      <c r="O136" s="5"/>
      <c r="P136" s="5"/>
      <c r="Q136" s="5"/>
      <c r="R136" s="5"/>
      <c r="S136" s="5"/>
      <c r="T136" s="34"/>
    </row>
    <row r="137" spans="4:20" x14ac:dyDescent="0.15">
      <c r="D137" s="5"/>
      <c r="E137" s="5"/>
      <c r="F137" s="5"/>
      <c r="G137" s="5"/>
      <c r="H137" s="5"/>
      <c r="I137" s="5"/>
      <c r="J137" s="5"/>
      <c r="K137" s="5"/>
      <c r="L137" s="5"/>
      <c r="M137" s="5"/>
      <c r="N137" s="5"/>
      <c r="O137" s="5"/>
      <c r="P137" s="5"/>
      <c r="Q137" s="5"/>
      <c r="R137" s="5"/>
      <c r="S137" s="5"/>
      <c r="T137" s="34"/>
    </row>
    <row r="138" spans="4:20" x14ac:dyDescent="0.15">
      <c r="D138" s="5"/>
      <c r="E138" s="5"/>
      <c r="F138" s="5"/>
      <c r="G138" s="5"/>
      <c r="H138" s="5"/>
      <c r="I138" s="5"/>
      <c r="J138" s="5"/>
      <c r="K138" s="5"/>
      <c r="L138" s="5"/>
      <c r="M138" s="5"/>
      <c r="N138" s="5"/>
      <c r="O138" s="5"/>
      <c r="P138" s="5"/>
      <c r="Q138" s="5"/>
      <c r="R138" s="5"/>
      <c r="S138" s="5"/>
      <c r="T138" s="34"/>
    </row>
    <row r="139" spans="4:20" x14ac:dyDescent="0.15">
      <c r="D139" s="5"/>
      <c r="E139" s="5"/>
      <c r="F139" s="5"/>
      <c r="G139" s="5"/>
      <c r="H139" s="5"/>
      <c r="I139" s="5"/>
      <c r="J139" s="5"/>
      <c r="K139" s="5"/>
      <c r="L139" s="5"/>
      <c r="M139" s="5"/>
      <c r="N139" s="5"/>
      <c r="O139" s="5"/>
      <c r="P139" s="5"/>
      <c r="Q139" s="5"/>
      <c r="R139" s="5"/>
      <c r="S139" s="5"/>
      <c r="T139" s="34"/>
    </row>
    <row r="140" spans="4:20" x14ac:dyDescent="0.15">
      <c r="D140" s="5"/>
      <c r="E140" s="5"/>
      <c r="F140" s="5"/>
      <c r="G140" s="5"/>
      <c r="H140" s="5"/>
      <c r="I140" s="5"/>
      <c r="J140" s="5"/>
      <c r="K140" s="5"/>
      <c r="L140" s="5"/>
      <c r="M140" s="5"/>
      <c r="N140" s="5"/>
      <c r="O140" s="5"/>
      <c r="P140" s="5"/>
      <c r="Q140" s="5"/>
      <c r="R140" s="5"/>
      <c r="S140" s="5"/>
      <c r="T140" s="34"/>
    </row>
    <row r="141" spans="4:20" x14ac:dyDescent="0.15">
      <c r="D141" s="5"/>
      <c r="E141" s="5"/>
      <c r="F141" s="5"/>
      <c r="G141" s="5"/>
      <c r="H141" s="5"/>
      <c r="I141" s="5"/>
      <c r="J141" s="5"/>
      <c r="K141" s="5"/>
      <c r="L141" s="5"/>
      <c r="M141" s="5"/>
      <c r="N141" s="5"/>
      <c r="O141" s="5"/>
      <c r="P141" s="5"/>
      <c r="Q141" s="5"/>
      <c r="R141" s="5"/>
      <c r="S141" s="5"/>
      <c r="T141" s="34"/>
    </row>
    <row r="142" spans="4:20" x14ac:dyDescent="0.15">
      <c r="D142" s="5"/>
      <c r="E142" s="5"/>
      <c r="F142" s="5"/>
      <c r="G142" s="5"/>
      <c r="H142" s="5"/>
      <c r="I142" s="5"/>
      <c r="J142" s="5"/>
      <c r="K142" s="5"/>
      <c r="L142" s="5"/>
      <c r="M142" s="5"/>
      <c r="N142" s="5"/>
      <c r="O142" s="5"/>
      <c r="P142" s="5"/>
      <c r="Q142" s="5"/>
      <c r="R142" s="5"/>
      <c r="S142" s="5"/>
      <c r="T142" s="34"/>
    </row>
    <row r="143" spans="4:20" x14ac:dyDescent="0.15">
      <c r="D143" s="5"/>
      <c r="E143" s="5"/>
      <c r="F143" s="5"/>
      <c r="G143" s="5"/>
      <c r="H143" s="5"/>
      <c r="I143" s="5"/>
      <c r="J143" s="5"/>
      <c r="K143" s="5"/>
      <c r="L143" s="5"/>
      <c r="M143" s="5"/>
      <c r="N143" s="5"/>
      <c r="O143" s="5"/>
      <c r="P143" s="5"/>
      <c r="Q143" s="5"/>
      <c r="R143" s="5"/>
      <c r="S143" s="5"/>
      <c r="T143" s="34"/>
    </row>
    <row r="144" spans="4:20" x14ac:dyDescent="0.15">
      <c r="D144" s="5"/>
      <c r="E144" s="5"/>
      <c r="F144" s="5"/>
      <c r="G144" s="5"/>
      <c r="H144" s="5"/>
      <c r="I144" s="5"/>
      <c r="J144" s="5"/>
      <c r="K144" s="5"/>
      <c r="L144" s="5"/>
      <c r="M144" s="5"/>
      <c r="N144" s="5"/>
      <c r="O144" s="5"/>
      <c r="P144" s="5"/>
      <c r="Q144" s="5"/>
      <c r="R144" s="5"/>
      <c r="S144" s="5"/>
      <c r="T144" s="34"/>
    </row>
    <row r="145" spans="4:20" x14ac:dyDescent="0.15">
      <c r="D145" s="5"/>
      <c r="E145" s="5"/>
      <c r="F145" s="5"/>
      <c r="G145" s="5"/>
      <c r="H145" s="5"/>
      <c r="I145" s="5"/>
      <c r="J145" s="5"/>
      <c r="K145" s="5"/>
      <c r="L145" s="5"/>
      <c r="M145" s="5"/>
      <c r="N145" s="5"/>
      <c r="O145" s="5"/>
      <c r="P145" s="5"/>
      <c r="Q145" s="5"/>
      <c r="R145" s="5"/>
      <c r="S145" s="5"/>
      <c r="T145" s="34"/>
    </row>
    <row r="146" spans="4:20" x14ac:dyDescent="0.15">
      <c r="D146" s="5"/>
      <c r="E146" s="5"/>
      <c r="F146" s="5"/>
      <c r="G146" s="5"/>
      <c r="H146" s="5"/>
      <c r="I146" s="5"/>
      <c r="J146" s="5"/>
      <c r="K146" s="5"/>
      <c r="L146" s="5"/>
      <c r="M146" s="5"/>
      <c r="N146" s="5"/>
      <c r="O146" s="5"/>
      <c r="P146" s="5"/>
      <c r="Q146" s="5"/>
      <c r="R146" s="5"/>
      <c r="S146" s="5"/>
      <c r="T146" s="34"/>
    </row>
    <row r="147" spans="4:20" x14ac:dyDescent="0.15">
      <c r="D147" s="5"/>
      <c r="E147" s="5"/>
      <c r="F147" s="5"/>
      <c r="G147" s="5"/>
      <c r="H147" s="5"/>
      <c r="I147" s="5"/>
      <c r="J147" s="5"/>
      <c r="K147" s="5"/>
      <c r="L147" s="5"/>
      <c r="M147" s="5"/>
      <c r="N147" s="5"/>
      <c r="O147" s="5"/>
      <c r="P147" s="5"/>
      <c r="Q147" s="5"/>
      <c r="R147" s="5"/>
      <c r="S147" s="5"/>
      <c r="T147" s="34"/>
    </row>
    <row r="148" spans="4:20" x14ac:dyDescent="0.15">
      <c r="D148" s="5"/>
      <c r="E148" s="5"/>
      <c r="F148" s="5"/>
      <c r="G148" s="5"/>
      <c r="H148" s="5"/>
      <c r="I148" s="5"/>
      <c r="J148" s="5"/>
      <c r="K148" s="5"/>
      <c r="L148" s="5"/>
      <c r="M148" s="5"/>
      <c r="N148" s="5"/>
      <c r="O148" s="5"/>
      <c r="P148" s="5"/>
      <c r="Q148" s="5"/>
      <c r="R148" s="5"/>
      <c r="S148" s="5"/>
      <c r="T148" s="34"/>
    </row>
    <row r="149" spans="4:20" x14ac:dyDescent="0.15">
      <c r="D149" s="5"/>
      <c r="E149" s="5"/>
      <c r="F149" s="5"/>
      <c r="G149" s="5"/>
      <c r="H149" s="5"/>
      <c r="I149" s="5"/>
      <c r="J149" s="5"/>
      <c r="K149" s="5"/>
      <c r="L149" s="5"/>
      <c r="M149" s="5"/>
      <c r="N149" s="5"/>
      <c r="O149" s="5"/>
      <c r="P149" s="5"/>
      <c r="Q149" s="5"/>
      <c r="R149" s="5"/>
      <c r="S149" s="5"/>
      <c r="T149" s="34"/>
    </row>
    <row r="150" spans="4:20" x14ac:dyDescent="0.15">
      <c r="D150" s="5"/>
      <c r="E150" s="5"/>
      <c r="F150" s="5"/>
      <c r="G150" s="5"/>
      <c r="H150" s="5"/>
      <c r="I150" s="5"/>
      <c r="J150" s="5"/>
      <c r="K150" s="5"/>
      <c r="L150" s="5"/>
      <c r="M150" s="5"/>
      <c r="N150" s="5"/>
      <c r="O150" s="5"/>
      <c r="P150" s="5"/>
      <c r="Q150" s="5"/>
      <c r="R150" s="5"/>
      <c r="S150" s="5"/>
      <c r="T150" s="34"/>
    </row>
    <row r="151" spans="4:20" x14ac:dyDescent="0.15">
      <c r="D151" s="5"/>
      <c r="E151" s="5"/>
      <c r="F151" s="5"/>
      <c r="G151" s="5"/>
      <c r="H151" s="5"/>
      <c r="I151" s="5"/>
      <c r="J151" s="5"/>
      <c r="K151" s="5"/>
      <c r="L151" s="5"/>
      <c r="M151" s="5"/>
      <c r="N151" s="5"/>
      <c r="O151" s="5"/>
      <c r="P151" s="5"/>
      <c r="Q151" s="5"/>
      <c r="R151" s="5"/>
      <c r="S151" s="5"/>
      <c r="T151" s="34"/>
    </row>
    <row r="152" spans="4:20" x14ac:dyDescent="0.15">
      <c r="D152" s="5"/>
      <c r="E152" s="5"/>
      <c r="F152" s="5"/>
      <c r="G152" s="5"/>
      <c r="H152" s="5"/>
      <c r="I152" s="5"/>
      <c r="J152" s="5"/>
      <c r="K152" s="5"/>
      <c r="L152" s="5"/>
      <c r="M152" s="5"/>
      <c r="N152" s="5"/>
      <c r="O152" s="5"/>
      <c r="P152" s="5"/>
      <c r="Q152" s="5"/>
      <c r="R152" s="5"/>
      <c r="S152" s="5"/>
      <c r="T152" s="34"/>
    </row>
    <row r="153" spans="4:20" x14ac:dyDescent="0.15">
      <c r="D153" s="5"/>
      <c r="E153" s="5"/>
      <c r="F153" s="5"/>
      <c r="G153" s="5"/>
      <c r="H153" s="5"/>
      <c r="I153" s="5"/>
      <c r="J153" s="5"/>
      <c r="K153" s="5"/>
      <c r="L153" s="5"/>
      <c r="M153" s="5"/>
      <c r="N153" s="5"/>
      <c r="O153" s="5"/>
      <c r="P153" s="5"/>
      <c r="Q153" s="5"/>
      <c r="R153" s="5"/>
      <c r="S153" s="5"/>
      <c r="T153" s="34"/>
    </row>
    <row r="154" spans="4:20" x14ac:dyDescent="0.15">
      <c r="D154" s="5"/>
      <c r="E154" s="5"/>
      <c r="F154" s="5"/>
      <c r="G154" s="5"/>
      <c r="H154" s="5"/>
      <c r="I154" s="5"/>
      <c r="J154" s="5"/>
      <c r="K154" s="5"/>
      <c r="L154" s="5"/>
      <c r="M154" s="5"/>
      <c r="N154" s="5"/>
      <c r="O154" s="5"/>
      <c r="P154" s="5"/>
      <c r="Q154" s="5"/>
      <c r="R154" s="5"/>
      <c r="S154" s="5"/>
      <c r="T154" s="34"/>
    </row>
    <row r="155" spans="4:20" x14ac:dyDescent="0.15">
      <c r="D155" s="5"/>
      <c r="E155" s="5"/>
      <c r="F155" s="5"/>
      <c r="G155" s="5"/>
      <c r="H155" s="5"/>
      <c r="I155" s="5"/>
      <c r="J155" s="5"/>
      <c r="K155" s="5"/>
      <c r="L155" s="5"/>
      <c r="M155" s="5"/>
      <c r="N155" s="5"/>
      <c r="O155" s="5"/>
      <c r="P155" s="5"/>
      <c r="Q155" s="5"/>
      <c r="R155" s="5"/>
      <c r="S155" s="5"/>
      <c r="T155" s="34"/>
    </row>
    <row r="156" spans="4:20" x14ac:dyDescent="0.15">
      <c r="D156" s="5"/>
      <c r="E156" s="5"/>
      <c r="F156" s="5"/>
      <c r="G156" s="5"/>
      <c r="H156" s="5"/>
      <c r="I156" s="5"/>
      <c r="J156" s="5"/>
      <c r="K156" s="5"/>
      <c r="L156" s="5"/>
      <c r="M156" s="5"/>
      <c r="N156" s="5"/>
      <c r="O156" s="5"/>
      <c r="P156" s="5"/>
      <c r="Q156" s="5"/>
      <c r="R156" s="5"/>
      <c r="S156" s="5"/>
      <c r="T156" s="34"/>
    </row>
    <row r="157" spans="4:20" x14ac:dyDescent="0.15">
      <c r="D157" s="5"/>
      <c r="E157" s="5"/>
      <c r="F157" s="5"/>
      <c r="G157" s="5"/>
      <c r="H157" s="5"/>
      <c r="I157" s="5"/>
      <c r="J157" s="5"/>
      <c r="K157" s="5"/>
      <c r="L157" s="5"/>
      <c r="M157" s="5"/>
      <c r="N157" s="5"/>
      <c r="O157" s="5"/>
      <c r="P157" s="5"/>
      <c r="Q157" s="5"/>
      <c r="R157" s="5"/>
      <c r="S157" s="5"/>
      <c r="T157" s="34"/>
    </row>
    <row r="158" spans="4:20" x14ac:dyDescent="0.15">
      <c r="D158" s="5"/>
      <c r="E158" s="5"/>
      <c r="F158" s="5"/>
      <c r="G158" s="5"/>
      <c r="H158" s="5"/>
      <c r="I158" s="5"/>
      <c r="J158" s="5"/>
      <c r="K158" s="5"/>
      <c r="L158" s="5"/>
      <c r="M158" s="5"/>
      <c r="N158" s="5"/>
      <c r="O158" s="5"/>
      <c r="P158" s="5"/>
      <c r="Q158" s="5"/>
      <c r="R158" s="5"/>
      <c r="S158" s="5"/>
      <c r="T158" s="34"/>
    </row>
    <row r="159" spans="4:20" x14ac:dyDescent="0.15">
      <c r="D159" s="5"/>
      <c r="E159" s="5"/>
      <c r="F159" s="5"/>
      <c r="G159" s="5"/>
      <c r="H159" s="5"/>
      <c r="I159" s="5"/>
      <c r="J159" s="5"/>
      <c r="K159" s="5"/>
      <c r="L159" s="5"/>
      <c r="M159" s="5"/>
      <c r="N159" s="5"/>
      <c r="O159" s="5"/>
      <c r="P159" s="5"/>
      <c r="Q159" s="5"/>
      <c r="R159" s="5"/>
      <c r="S159" s="5"/>
      <c r="T159" s="34"/>
    </row>
    <row r="160" spans="4:20" x14ac:dyDescent="0.15">
      <c r="D160" s="5"/>
      <c r="E160" s="5"/>
      <c r="F160" s="5"/>
      <c r="G160" s="5"/>
      <c r="H160" s="5"/>
      <c r="I160" s="5"/>
      <c r="J160" s="5"/>
      <c r="K160" s="5"/>
      <c r="L160" s="5"/>
      <c r="M160" s="5"/>
      <c r="N160" s="5"/>
      <c r="O160" s="5"/>
      <c r="P160" s="5"/>
      <c r="Q160" s="5"/>
      <c r="R160" s="5"/>
      <c r="S160" s="5"/>
      <c r="T160" s="34"/>
    </row>
    <row r="161" spans="4:20" x14ac:dyDescent="0.15">
      <c r="D161" s="5"/>
      <c r="E161" s="5"/>
      <c r="F161" s="5"/>
      <c r="G161" s="5"/>
      <c r="H161" s="5"/>
      <c r="I161" s="5"/>
      <c r="J161" s="5"/>
      <c r="K161" s="5"/>
      <c r="L161" s="5"/>
      <c r="M161" s="5"/>
      <c r="N161" s="5"/>
      <c r="O161" s="5"/>
      <c r="P161" s="5"/>
      <c r="Q161" s="5"/>
      <c r="R161" s="5"/>
      <c r="S161" s="5"/>
      <c r="T161" s="34"/>
    </row>
    <row r="162" spans="4:20" x14ac:dyDescent="0.15">
      <c r="D162" s="5"/>
      <c r="E162" s="5"/>
      <c r="F162" s="5"/>
      <c r="G162" s="5"/>
      <c r="H162" s="5"/>
      <c r="I162" s="5"/>
      <c r="J162" s="5"/>
      <c r="K162" s="5"/>
      <c r="L162" s="5"/>
      <c r="M162" s="5"/>
      <c r="N162" s="5"/>
      <c r="O162" s="5"/>
      <c r="P162" s="5"/>
      <c r="Q162" s="5"/>
      <c r="R162" s="5"/>
      <c r="S162" s="5"/>
      <c r="T162" s="34"/>
    </row>
    <row r="163" spans="4:20" x14ac:dyDescent="0.15">
      <c r="D163" s="5"/>
      <c r="E163" s="5"/>
      <c r="F163" s="5"/>
      <c r="G163" s="5"/>
      <c r="H163" s="5"/>
      <c r="I163" s="5"/>
      <c r="J163" s="5"/>
      <c r="K163" s="5"/>
      <c r="L163" s="5"/>
      <c r="M163" s="5"/>
      <c r="N163" s="5"/>
      <c r="O163" s="5"/>
      <c r="P163" s="5"/>
      <c r="Q163" s="5"/>
      <c r="R163" s="5"/>
      <c r="S163" s="5"/>
      <c r="T163" s="34"/>
    </row>
    <row r="164" spans="4:20" x14ac:dyDescent="0.15">
      <c r="D164" s="5"/>
      <c r="E164" s="5"/>
      <c r="F164" s="5"/>
      <c r="G164" s="5"/>
      <c r="H164" s="5"/>
      <c r="I164" s="5"/>
      <c r="J164" s="5"/>
      <c r="K164" s="5"/>
      <c r="L164" s="5"/>
      <c r="M164" s="5"/>
      <c r="N164" s="5"/>
      <c r="O164" s="5"/>
      <c r="P164" s="5"/>
      <c r="Q164" s="5"/>
      <c r="R164" s="5"/>
      <c r="S164" s="5"/>
      <c r="T164" s="34"/>
    </row>
    <row r="165" spans="4:20" x14ac:dyDescent="0.15">
      <c r="D165" s="5"/>
      <c r="E165" s="5"/>
      <c r="F165" s="5"/>
      <c r="G165" s="5"/>
      <c r="H165" s="5"/>
      <c r="I165" s="5"/>
      <c r="J165" s="5"/>
      <c r="K165" s="5"/>
      <c r="L165" s="5"/>
      <c r="M165" s="5"/>
      <c r="N165" s="5"/>
      <c r="O165" s="5"/>
      <c r="P165" s="5"/>
      <c r="Q165" s="5"/>
      <c r="R165" s="5"/>
      <c r="S165" s="5"/>
      <c r="T165" s="34"/>
    </row>
    <row r="166" spans="4:20" x14ac:dyDescent="0.15">
      <c r="D166" s="5"/>
      <c r="E166" s="5"/>
      <c r="F166" s="5"/>
      <c r="G166" s="5"/>
      <c r="H166" s="5"/>
      <c r="I166" s="5"/>
      <c r="J166" s="5"/>
      <c r="K166" s="5"/>
      <c r="L166" s="5"/>
      <c r="M166" s="5"/>
      <c r="N166" s="5"/>
      <c r="O166" s="5"/>
      <c r="P166" s="5"/>
      <c r="Q166" s="5"/>
      <c r="R166" s="5"/>
      <c r="S166" s="5"/>
      <c r="T166" s="34"/>
    </row>
    <row r="167" spans="4:20" x14ac:dyDescent="0.15">
      <c r="D167" s="5"/>
      <c r="E167" s="5"/>
      <c r="F167" s="5"/>
      <c r="G167" s="5"/>
      <c r="H167" s="5"/>
      <c r="I167" s="5"/>
      <c r="J167" s="5"/>
      <c r="K167" s="5"/>
      <c r="L167" s="5"/>
      <c r="M167" s="5"/>
      <c r="N167" s="5"/>
      <c r="O167" s="5"/>
      <c r="P167" s="5"/>
      <c r="Q167" s="5"/>
      <c r="R167" s="5"/>
      <c r="S167" s="5"/>
      <c r="T167" s="34"/>
    </row>
    <row r="168" spans="4:20" x14ac:dyDescent="0.15">
      <c r="D168" s="5"/>
      <c r="E168" s="5"/>
      <c r="F168" s="5"/>
      <c r="G168" s="5"/>
      <c r="H168" s="5"/>
      <c r="I168" s="5"/>
      <c r="J168" s="5"/>
      <c r="K168" s="5"/>
      <c r="L168" s="5"/>
      <c r="M168" s="5"/>
      <c r="N168" s="5"/>
      <c r="O168" s="5"/>
      <c r="P168" s="5"/>
      <c r="Q168" s="5"/>
      <c r="R168" s="5"/>
      <c r="S168" s="5"/>
      <c r="T168" s="34"/>
    </row>
    <row r="169" spans="4:20" x14ac:dyDescent="0.15">
      <c r="D169" s="5"/>
      <c r="E169" s="5"/>
      <c r="F169" s="5"/>
      <c r="G169" s="5"/>
      <c r="H169" s="5"/>
      <c r="I169" s="5"/>
      <c r="J169" s="5"/>
      <c r="K169" s="5"/>
      <c r="L169" s="5"/>
      <c r="M169" s="5"/>
      <c r="N169" s="5"/>
      <c r="O169" s="5"/>
      <c r="P169" s="5"/>
      <c r="Q169" s="5"/>
      <c r="R169" s="5"/>
      <c r="S169" s="5"/>
      <c r="T169" s="34"/>
    </row>
    <row r="170" spans="4:20" x14ac:dyDescent="0.15">
      <c r="D170" s="5"/>
      <c r="E170" s="5"/>
      <c r="F170" s="5"/>
      <c r="G170" s="5"/>
      <c r="H170" s="5"/>
      <c r="I170" s="5"/>
      <c r="J170" s="5"/>
      <c r="K170" s="5"/>
      <c r="L170" s="5"/>
      <c r="M170" s="5"/>
      <c r="N170" s="5"/>
      <c r="O170" s="5"/>
      <c r="P170" s="5"/>
      <c r="Q170" s="5"/>
      <c r="R170" s="5"/>
      <c r="S170" s="5"/>
      <c r="T170" s="34"/>
    </row>
    <row r="171" spans="4:20" x14ac:dyDescent="0.15">
      <c r="D171" s="5"/>
      <c r="E171" s="5"/>
      <c r="F171" s="5"/>
      <c r="G171" s="5"/>
      <c r="H171" s="5"/>
      <c r="I171" s="5"/>
      <c r="J171" s="5"/>
      <c r="K171" s="5"/>
      <c r="L171" s="5"/>
      <c r="M171" s="5"/>
      <c r="N171" s="5"/>
      <c r="O171" s="5"/>
      <c r="P171" s="5"/>
      <c r="Q171" s="5"/>
      <c r="R171" s="5"/>
      <c r="S171" s="5"/>
      <c r="T171" s="34"/>
    </row>
    <row r="172" spans="4:20" x14ac:dyDescent="0.15">
      <c r="D172" s="5"/>
      <c r="E172" s="5"/>
      <c r="F172" s="5"/>
      <c r="G172" s="5"/>
      <c r="H172" s="5"/>
      <c r="I172" s="5"/>
      <c r="J172" s="5"/>
      <c r="K172" s="5"/>
      <c r="L172" s="5"/>
      <c r="M172" s="5"/>
      <c r="N172" s="5"/>
      <c r="O172" s="5"/>
      <c r="P172" s="5"/>
      <c r="Q172" s="5"/>
      <c r="R172" s="5"/>
      <c r="S172" s="5"/>
      <c r="T172" s="34"/>
    </row>
    <row r="173" spans="4:20" x14ac:dyDescent="0.15">
      <c r="D173" s="5"/>
      <c r="E173" s="5"/>
      <c r="F173" s="5"/>
      <c r="G173" s="5"/>
      <c r="H173" s="5"/>
      <c r="I173" s="5"/>
      <c r="J173" s="5"/>
      <c r="K173" s="5"/>
      <c r="L173" s="5"/>
      <c r="M173" s="5"/>
      <c r="N173" s="5"/>
      <c r="O173" s="5"/>
      <c r="P173" s="5"/>
      <c r="Q173" s="5"/>
      <c r="R173" s="5"/>
      <c r="S173" s="5"/>
      <c r="T173" s="34"/>
    </row>
    <row r="174" spans="4:20" x14ac:dyDescent="0.15">
      <c r="D174" s="5"/>
      <c r="E174" s="5"/>
      <c r="F174" s="5"/>
      <c r="G174" s="5"/>
      <c r="H174" s="5"/>
      <c r="I174" s="5"/>
      <c r="J174" s="5"/>
      <c r="K174" s="5"/>
      <c r="L174" s="5"/>
      <c r="M174" s="5"/>
      <c r="N174" s="5"/>
      <c r="O174" s="5"/>
      <c r="P174" s="5"/>
      <c r="Q174" s="5"/>
      <c r="R174" s="5"/>
      <c r="S174" s="5"/>
      <c r="T174" s="34"/>
    </row>
    <row r="175" spans="4:20" x14ac:dyDescent="0.15">
      <c r="D175" s="5"/>
      <c r="E175" s="5"/>
      <c r="F175" s="5"/>
      <c r="G175" s="5"/>
      <c r="H175" s="5"/>
      <c r="I175" s="5"/>
      <c r="J175" s="5"/>
      <c r="K175" s="5"/>
      <c r="L175" s="5"/>
      <c r="M175" s="5"/>
      <c r="N175" s="5"/>
      <c r="O175" s="5"/>
      <c r="P175" s="5"/>
      <c r="Q175" s="5"/>
      <c r="R175" s="5"/>
      <c r="S175" s="5"/>
      <c r="T175" s="34"/>
    </row>
    <row r="176" spans="4:20" x14ac:dyDescent="0.15">
      <c r="D176" s="5"/>
      <c r="E176" s="5"/>
      <c r="J176" s="5"/>
      <c r="K176" s="5"/>
      <c r="L176" s="5"/>
      <c r="M176" s="5"/>
      <c r="N176" s="5"/>
      <c r="O176" s="5"/>
      <c r="P176" s="5"/>
      <c r="Q176" s="5"/>
      <c r="R176" s="5"/>
      <c r="S176" s="5"/>
    </row>
    <row r="177" spans="4:19" x14ac:dyDescent="0.15">
      <c r="D177" s="5"/>
      <c r="E177" s="5"/>
      <c r="J177" s="5"/>
      <c r="K177" s="5"/>
      <c r="L177" s="5"/>
      <c r="M177" s="5"/>
      <c r="N177" s="5"/>
      <c r="O177" s="5"/>
      <c r="P177" s="5"/>
      <c r="Q177" s="5"/>
      <c r="R177" s="5"/>
      <c r="S177" s="5"/>
    </row>
    <row r="178" spans="4:19" x14ac:dyDescent="0.15">
      <c r="D178" s="5"/>
      <c r="E178" s="5"/>
      <c r="J178" s="5"/>
      <c r="K178" s="5"/>
      <c r="L178" s="5"/>
      <c r="M178" s="5"/>
      <c r="N178" s="5"/>
      <c r="O178" s="5"/>
      <c r="P178" s="5"/>
      <c r="Q178" s="5"/>
      <c r="R178" s="5"/>
      <c r="S178" s="5"/>
    </row>
    <row r="179" spans="4:19" x14ac:dyDescent="0.15">
      <c r="D179" s="5"/>
      <c r="E179" s="5"/>
      <c r="J179" s="5"/>
      <c r="K179" s="5"/>
      <c r="L179" s="5"/>
      <c r="M179" s="5"/>
      <c r="N179" s="5"/>
      <c r="O179" s="5"/>
      <c r="P179" s="5"/>
      <c r="Q179" s="5"/>
      <c r="R179" s="5"/>
      <c r="S179" s="5"/>
    </row>
    <row r="180" spans="4:19" x14ac:dyDescent="0.15">
      <c r="D180" s="5"/>
      <c r="E180" s="5"/>
      <c r="J180" s="5"/>
      <c r="K180" s="5"/>
      <c r="L180" s="5"/>
      <c r="M180" s="5"/>
      <c r="N180" s="5"/>
      <c r="O180" s="5"/>
      <c r="P180" s="5"/>
      <c r="Q180" s="5"/>
      <c r="R180" s="5"/>
      <c r="S180" s="5"/>
    </row>
    <row r="181" spans="4:19" x14ac:dyDescent="0.15">
      <c r="D181" s="5"/>
      <c r="E181" s="5"/>
      <c r="J181" s="5"/>
      <c r="K181" s="5"/>
      <c r="L181" s="5"/>
      <c r="M181" s="5"/>
      <c r="N181" s="5"/>
      <c r="O181" s="5"/>
      <c r="P181" s="5"/>
      <c r="Q181" s="5"/>
      <c r="R181" s="5"/>
      <c r="S181" s="5"/>
    </row>
    <row r="182" spans="4:19" x14ac:dyDescent="0.15">
      <c r="D182" s="5"/>
      <c r="E182" s="5"/>
      <c r="J182" s="5"/>
      <c r="K182" s="5"/>
      <c r="L182" s="5"/>
      <c r="M182" s="5"/>
      <c r="N182" s="5"/>
      <c r="O182" s="5"/>
      <c r="P182" s="5"/>
      <c r="Q182" s="5"/>
      <c r="R182" s="5"/>
      <c r="S182" s="5"/>
    </row>
    <row r="183" spans="4:19" x14ac:dyDescent="0.15">
      <c r="D183" s="5"/>
      <c r="E183" s="5"/>
      <c r="J183" s="5"/>
      <c r="K183" s="5"/>
      <c r="L183" s="5"/>
      <c r="M183" s="5"/>
      <c r="N183" s="5"/>
      <c r="O183" s="5"/>
      <c r="P183" s="5"/>
      <c r="Q183" s="5"/>
      <c r="R183" s="5"/>
      <c r="S183" s="5"/>
    </row>
    <row r="184" spans="4:19" x14ac:dyDescent="0.15">
      <c r="D184" s="5"/>
      <c r="E184" s="5"/>
      <c r="J184" s="5"/>
      <c r="K184" s="5"/>
      <c r="L184" s="5"/>
      <c r="M184" s="5"/>
      <c r="N184" s="5"/>
      <c r="O184" s="5"/>
      <c r="P184" s="5"/>
      <c r="Q184" s="5"/>
      <c r="R184" s="5"/>
      <c r="S184" s="5"/>
    </row>
  </sheetData>
  <mergeCells count="14">
    <mergeCell ref="D37:F37"/>
    <mergeCell ref="D36:F36"/>
    <mergeCell ref="D38:F38"/>
    <mergeCell ref="D39:F39"/>
    <mergeCell ref="D40:F40"/>
    <mergeCell ref="B6:I6"/>
    <mergeCell ref="F22:I23"/>
    <mergeCell ref="B13:E13"/>
    <mergeCell ref="F13:I13"/>
    <mergeCell ref="B15:C15"/>
    <mergeCell ref="B16:C16"/>
    <mergeCell ref="B17:C17"/>
    <mergeCell ref="I9:K9"/>
    <mergeCell ref="F15:I15"/>
  </mergeCells>
  <conditionalFormatting sqref="H16:H21">
    <cfRule type="cellIs" dxfId="8" priority="1" operator="lessThan">
      <formula>$D$17</formula>
    </cfRule>
    <cfRule type="cellIs" dxfId="7" priority="2" operator="greaterThan">
      <formula>$D$15</formula>
    </cfRule>
  </conditionalFormatting>
  <dataValidations disablePrompts="1" count="1">
    <dataValidation type="list" allowBlank="1" showInputMessage="1" showErrorMessage="1" sqref="K3:N3 F3" xr:uid="{00000000-0002-0000-0000-000000000000}">
      <formula1>"Kromme,Lineair"</formula1>
    </dataValidation>
  </dataValidations>
  <pageMargins left="0.7" right="0.7" top="0.75" bottom="0.75" header="0.3" footer="0.3"/>
  <pageSetup paperSize="9" scale="56" orientation="portrait" horizontalDpi="90" verticalDpi="90"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I78"/>
  <sheetViews>
    <sheetView showGridLines="0" tabSelected="1" topLeftCell="B51" zoomScaleNormal="100" workbookViewId="0">
      <selection activeCell="I57" sqref="I57"/>
    </sheetView>
  </sheetViews>
  <sheetFormatPr defaultRowHeight="11.25" x14ac:dyDescent="0.25"/>
  <cols>
    <col min="1" max="1" width="39.140625" style="100" bestFit="1" customWidth="1"/>
    <col min="2" max="2" width="105.85546875" style="100" customWidth="1"/>
    <col min="3" max="3" width="10.85546875" style="100" bestFit="1" customWidth="1"/>
    <col min="4" max="4" width="17.42578125" style="100" bestFit="1" customWidth="1"/>
    <col min="5" max="5" width="18.85546875" style="129" bestFit="1" customWidth="1"/>
    <col min="6" max="6" width="20.5703125" style="130" bestFit="1" customWidth="1"/>
    <col min="7" max="7" width="14.28515625" style="100" bestFit="1" customWidth="1"/>
    <col min="8" max="254" width="8.85546875" style="100"/>
    <col min="255" max="255" width="37.85546875" style="100" customWidth="1"/>
    <col min="256" max="257" width="8.85546875" style="100"/>
    <col min="258" max="258" width="21.28515625" style="100" customWidth="1"/>
    <col min="259" max="510" width="8.85546875" style="100"/>
    <col min="511" max="511" width="37.85546875" style="100" customWidth="1"/>
    <col min="512" max="513" width="8.85546875" style="100"/>
    <col min="514" max="514" width="21.28515625" style="100" customWidth="1"/>
    <col min="515" max="766" width="8.85546875" style="100"/>
    <col min="767" max="767" width="37.85546875" style="100" customWidth="1"/>
    <col min="768" max="769" width="8.85546875" style="100"/>
    <col min="770" max="770" width="21.28515625" style="100" customWidth="1"/>
    <col min="771" max="1022" width="8.85546875" style="100"/>
    <col min="1023" max="1023" width="37.85546875" style="100" customWidth="1"/>
    <col min="1024" max="1025" width="8.85546875" style="100"/>
    <col min="1026" max="1026" width="21.28515625" style="100" customWidth="1"/>
    <col min="1027" max="1278" width="8.85546875" style="100"/>
    <col min="1279" max="1279" width="37.85546875" style="100" customWidth="1"/>
    <col min="1280" max="1281" width="8.85546875" style="100"/>
    <col min="1282" max="1282" width="21.28515625" style="100" customWidth="1"/>
    <col min="1283" max="1534" width="8.85546875" style="100"/>
    <col min="1535" max="1535" width="37.85546875" style="100" customWidth="1"/>
    <col min="1536" max="1537" width="8.85546875" style="100"/>
    <col min="1538" max="1538" width="21.28515625" style="100" customWidth="1"/>
    <col min="1539" max="1790" width="8.85546875" style="100"/>
    <col min="1791" max="1791" width="37.85546875" style="100" customWidth="1"/>
    <col min="1792" max="1793" width="8.85546875" style="100"/>
    <col min="1794" max="1794" width="21.28515625" style="100" customWidth="1"/>
    <col min="1795" max="2046" width="8.85546875" style="100"/>
    <col min="2047" max="2047" width="37.85546875" style="100" customWidth="1"/>
    <col min="2048" max="2049" width="8.85546875" style="100"/>
    <col min="2050" max="2050" width="21.28515625" style="100" customWidth="1"/>
    <col min="2051" max="2302" width="8.85546875" style="100"/>
    <col min="2303" max="2303" width="37.85546875" style="100" customWidth="1"/>
    <col min="2304" max="2305" width="8.85546875" style="100"/>
    <col min="2306" max="2306" width="21.28515625" style="100" customWidth="1"/>
    <col min="2307" max="2558" width="8.85546875" style="100"/>
    <col min="2559" max="2559" width="37.85546875" style="100" customWidth="1"/>
    <col min="2560" max="2561" width="8.85546875" style="100"/>
    <col min="2562" max="2562" width="21.28515625" style="100" customWidth="1"/>
    <col min="2563" max="2814" width="8.85546875" style="100"/>
    <col min="2815" max="2815" width="37.85546875" style="100" customWidth="1"/>
    <col min="2816" max="2817" width="8.85546875" style="100"/>
    <col min="2818" max="2818" width="21.28515625" style="100" customWidth="1"/>
    <col min="2819" max="3070" width="8.85546875" style="100"/>
    <col min="3071" max="3071" width="37.85546875" style="100" customWidth="1"/>
    <col min="3072" max="3073" width="8.85546875" style="100"/>
    <col min="3074" max="3074" width="21.28515625" style="100" customWidth="1"/>
    <col min="3075" max="3326" width="8.85546875" style="100"/>
    <col min="3327" max="3327" width="37.85546875" style="100" customWidth="1"/>
    <col min="3328" max="3329" width="8.85546875" style="100"/>
    <col min="3330" max="3330" width="21.28515625" style="100" customWidth="1"/>
    <col min="3331" max="3582" width="8.85546875" style="100"/>
    <col min="3583" max="3583" width="37.85546875" style="100" customWidth="1"/>
    <col min="3584" max="3585" width="8.85546875" style="100"/>
    <col min="3586" max="3586" width="21.28515625" style="100" customWidth="1"/>
    <col min="3587" max="3838" width="8.85546875" style="100"/>
    <col min="3839" max="3839" width="37.85546875" style="100" customWidth="1"/>
    <col min="3840" max="3841" width="8.85546875" style="100"/>
    <col min="3842" max="3842" width="21.28515625" style="100" customWidth="1"/>
    <col min="3843" max="4094" width="8.85546875" style="100"/>
    <col min="4095" max="4095" width="37.85546875" style="100" customWidth="1"/>
    <col min="4096" max="4097" width="8.85546875" style="100"/>
    <col min="4098" max="4098" width="21.28515625" style="100" customWidth="1"/>
    <col min="4099" max="4350" width="8.85546875" style="100"/>
    <col min="4351" max="4351" width="37.85546875" style="100" customWidth="1"/>
    <col min="4352" max="4353" width="8.85546875" style="100"/>
    <col min="4354" max="4354" width="21.28515625" style="100" customWidth="1"/>
    <col min="4355" max="4606" width="8.85546875" style="100"/>
    <col min="4607" max="4607" width="37.85546875" style="100" customWidth="1"/>
    <col min="4608" max="4609" width="8.85546875" style="100"/>
    <col min="4610" max="4610" width="21.28515625" style="100" customWidth="1"/>
    <col min="4611" max="4862" width="8.85546875" style="100"/>
    <col min="4863" max="4863" width="37.85546875" style="100" customWidth="1"/>
    <col min="4864" max="4865" width="8.85546875" style="100"/>
    <col min="4866" max="4866" width="21.28515625" style="100" customWidth="1"/>
    <col min="4867" max="5118" width="8.85546875" style="100"/>
    <col min="5119" max="5119" width="37.85546875" style="100" customWidth="1"/>
    <col min="5120" max="5121" width="8.85546875" style="100"/>
    <col min="5122" max="5122" width="21.28515625" style="100" customWidth="1"/>
    <col min="5123" max="5374" width="8.85546875" style="100"/>
    <col min="5375" max="5375" width="37.85546875" style="100" customWidth="1"/>
    <col min="5376" max="5377" width="8.85546875" style="100"/>
    <col min="5378" max="5378" width="21.28515625" style="100" customWidth="1"/>
    <col min="5379" max="5630" width="8.85546875" style="100"/>
    <col min="5631" max="5631" width="37.85546875" style="100" customWidth="1"/>
    <col min="5632" max="5633" width="8.85546875" style="100"/>
    <col min="5634" max="5634" width="21.28515625" style="100" customWidth="1"/>
    <col min="5635" max="5886" width="8.85546875" style="100"/>
    <col min="5887" max="5887" width="37.85546875" style="100" customWidth="1"/>
    <col min="5888" max="5889" width="8.85546875" style="100"/>
    <col min="5890" max="5890" width="21.28515625" style="100" customWidth="1"/>
    <col min="5891" max="6142" width="8.85546875" style="100"/>
    <col min="6143" max="6143" width="37.85546875" style="100" customWidth="1"/>
    <col min="6144" max="6145" width="8.85546875" style="100"/>
    <col min="6146" max="6146" width="21.28515625" style="100" customWidth="1"/>
    <col min="6147" max="6398" width="8.85546875" style="100"/>
    <col min="6399" max="6399" width="37.85546875" style="100" customWidth="1"/>
    <col min="6400" max="6401" width="8.85546875" style="100"/>
    <col min="6402" max="6402" width="21.28515625" style="100" customWidth="1"/>
    <col min="6403" max="6654" width="8.85546875" style="100"/>
    <col min="6655" max="6655" width="37.85546875" style="100" customWidth="1"/>
    <col min="6656" max="6657" width="8.85546875" style="100"/>
    <col min="6658" max="6658" width="21.28515625" style="100" customWidth="1"/>
    <col min="6659" max="6910" width="8.85546875" style="100"/>
    <col min="6911" max="6911" width="37.85546875" style="100" customWidth="1"/>
    <col min="6912" max="6913" width="8.85546875" style="100"/>
    <col min="6914" max="6914" width="21.28515625" style="100" customWidth="1"/>
    <col min="6915" max="7166" width="8.85546875" style="100"/>
    <col min="7167" max="7167" width="37.85546875" style="100" customWidth="1"/>
    <col min="7168" max="7169" width="8.85546875" style="100"/>
    <col min="7170" max="7170" width="21.28515625" style="100" customWidth="1"/>
    <col min="7171" max="7422" width="8.85546875" style="100"/>
    <col min="7423" max="7423" width="37.85546875" style="100" customWidth="1"/>
    <col min="7424" max="7425" width="8.85546875" style="100"/>
    <col min="7426" max="7426" width="21.28515625" style="100" customWidth="1"/>
    <col min="7427" max="7678" width="8.85546875" style="100"/>
    <col min="7679" max="7679" width="37.85546875" style="100" customWidth="1"/>
    <col min="7680" max="7681" width="8.85546875" style="100"/>
    <col min="7682" max="7682" width="21.28515625" style="100" customWidth="1"/>
    <col min="7683" max="7934" width="8.85546875" style="100"/>
    <col min="7935" max="7935" width="37.85546875" style="100" customWidth="1"/>
    <col min="7936" max="7937" width="8.85546875" style="100"/>
    <col min="7938" max="7938" width="21.28515625" style="100" customWidth="1"/>
    <col min="7939" max="8190" width="8.85546875" style="100"/>
    <col min="8191" max="8191" width="37.85546875" style="100" customWidth="1"/>
    <col min="8192" max="8193" width="8.85546875" style="100"/>
    <col min="8194" max="8194" width="21.28515625" style="100" customWidth="1"/>
    <col min="8195" max="8446" width="8.85546875" style="100"/>
    <col min="8447" max="8447" width="37.85546875" style="100" customWidth="1"/>
    <col min="8448" max="8449" width="8.85546875" style="100"/>
    <col min="8450" max="8450" width="21.28515625" style="100" customWidth="1"/>
    <col min="8451" max="8702" width="8.85546875" style="100"/>
    <col min="8703" max="8703" width="37.85546875" style="100" customWidth="1"/>
    <col min="8704" max="8705" width="8.85546875" style="100"/>
    <col min="8706" max="8706" width="21.28515625" style="100" customWidth="1"/>
    <col min="8707" max="8958" width="8.85546875" style="100"/>
    <col min="8959" max="8959" width="37.85546875" style="100" customWidth="1"/>
    <col min="8960" max="8961" width="8.85546875" style="100"/>
    <col min="8962" max="8962" width="21.28515625" style="100" customWidth="1"/>
    <col min="8963" max="9214" width="8.85546875" style="100"/>
    <col min="9215" max="9215" width="37.85546875" style="100" customWidth="1"/>
    <col min="9216" max="9217" width="8.85546875" style="100"/>
    <col min="9218" max="9218" width="21.28515625" style="100" customWidth="1"/>
    <col min="9219" max="9470" width="8.85546875" style="100"/>
    <col min="9471" max="9471" width="37.85546875" style="100" customWidth="1"/>
    <col min="9472" max="9473" width="8.85546875" style="100"/>
    <col min="9474" max="9474" width="21.28515625" style="100" customWidth="1"/>
    <col min="9475" max="9726" width="8.85546875" style="100"/>
    <col min="9727" max="9727" width="37.85546875" style="100" customWidth="1"/>
    <col min="9728" max="9729" width="8.85546875" style="100"/>
    <col min="9730" max="9730" width="21.28515625" style="100" customWidth="1"/>
    <col min="9731" max="9982" width="8.85546875" style="100"/>
    <col min="9983" max="9983" width="37.85546875" style="100" customWidth="1"/>
    <col min="9984" max="9985" width="8.85546875" style="100"/>
    <col min="9986" max="9986" width="21.28515625" style="100" customWidth="1"/>
    <col min="9987" max="10238" width="8.85546875" style="100"/>
    <col min="10239" max="10239" width="37.85546875" style="100" customWidth="1"/>
    <col min="10240" max="10241" width="8.85546875" style="100"/>
    <col min="10242" max="10242" width="21.28515625" style="100" customWidth="1"/>
    <col min="10243" max="10494" width="8.85546875" style="100"/>
    <col min="10495" max="10495" width="37.85546875" style="100" customWidth="1"/>
    <col min="10496" max="10497" width="8.85546875" style="100"/>
    <col min="10498" max="10498" width="21.28515625" style="100" customWidth="1"/>
    <col min="10499" max="10750" width="8.85546875" style="100"/>
    <col min="10751" max="10751" width="37.85546875" style="100" customWidth="1"/>
    <col min="10752" max="10753" width="8.85546875" style="100"/>
    <col min="10754" max="10754" width="21.28515625" style="100" customWidth="1"/>
    <col min="10755" max="11006" width="8.85546875" style="100"/>
    <col min="11007" max="11007" width="37.85546875" style="100" customWidth="1"/>
    <col min="11008" max="11009" width="8.85546875" style="100"/>
    <col min="11010" max="11010" width="21.28515625" style="100" customWidth="1"/>
    <col min="11011" max="11262" width="8.85546875" style="100"/>
    <col min="11263" max="11263" width="37.85546875" style="100" customWidth="1"/>
    <col min="11264" max="11265" width="8.85546875" style="100"/>
    <col min="11266" max="11266" width="21.28515625" style="100" customWidth="1"/>
    <col min="11267" max="11518" width="8.85546875" style="100"/>
    <col min="11519" max="11519" width="37.85546875" style="100" customWidth="1"/>
    <col min="11520" max="11521" width="8.85546875" style="100"/>
    <col min="11522" max="11522" width="21.28515625" style="100" customWidth="1"/>
    <col min="11523" max="11774" width="8.85546875" style="100"/>
    <col min="11775" max="11775" width="37.85546875" style="100" customWidth="1"/>
    <col min="11776" max="11777" width="8.85546875" style="100"/>
    <col min="11778" max="11778" width="21.28515625" style="100" customWidth="1"/>
    <col min="11779" max="12030" width="8.85546875" style="100"/>
    <col min="12031" max="12031" width="37.85546875" style="100" customWidth="1"/>
    <col min="12032" max="12033" width="8.85546875" style="100"/>
    <col min="12034" max="12034" width="21.28515625" style="100" customWidth="1"/>
    <col min="12035" max="12286" width="8.85546875" style="100"/>
    <col min="12287" max="12287" width="37.85546875" style="100" customWidth="1"/>
    <col min="12288" max="12289" width="8.85546875" style="100"/>
    <col min="12290" max="12290" width="21.28515625" style="100" customWidth="1"/>
    <col min="12291" max="12542" width="8.85546875" style="100"/>
    <col min="12543" max="12543" width="37.85546875" style="100" customWidth="1"/>
    <col min="12544" max="12545" width="8.85546875" style="100"/>
    <col min="12546" max="12546" width="21.28515625" style="100" customWidth="1"/>
    <col min="12547" max="12798" width="8.85546875" style="100"/>
    <col min="12799" max="12799" width="37.85546875" style="100" customWidth="1"/>
    <col min="12800" max="12801" width="8.85546875" style="100"/>
    <col min="12802" max="12802" width="21.28515625" style="100" customWidth="1"/>
    <col min="12803" max="13054" width="8.85546875" style="100"/>
    <col min="13055" max="13055" width="37.85546875" style="100" customWidth="1"/>
    <col min="13056" max="13057" width="8.85546875" style="100"/>
    <col min="13058" max="13058" width="21.28515625" style="100" customWidth="1"/>
    <col min="13059" max="13310" width="8.85546875" style="100"/>
    <col min="13311" max="13311" width="37.85546875" style="100" customWidth="1"/>
    <col min="13312" max="13313" width="8.85546875" style="100"/>
    <col min="13314" max="13314" width="21.28515625" style="100" customWidth="1"/>
    <col min="13315" max="13566" width="8.85546875" style="100"/>
    <col min="13567" max="13567" width="37.85546875" style="100" customWidth="1"/>
    <col min="13568" max="13569" width="8.85546875" style="100"/>
    <col min="13570" max="13570" width="21.28515625" style="100" customWidth="1"/>
    <col min="13571" max="13822" width="8.85546875" style="100"/>
    <col min="13823" max="13823" width="37.85546875" style="100" customWidth="1"/>
    <col min="13824" max="13825" width="8.85546875" style="100"/>
    <col min="13826" max="13826" width="21.28515625" style="100" customWidth="1"/>
    <col min="13827" max="14078" width="8.85546875" style="100"/>
    <col min="14079" max="14079" width="37.85546875" style="100" customWidth="1"/>
    <col min="14080" max="14081" width="8.85546875" style="100"/>
    <col min="14082" max="14082" width="21.28515625" style="100" customWidth="1"/>
    <col min="14083" max="14334" width="8.85546875" style="100"/>
    <col min="14335" max="14335" width="37.85546875" style="100" customWidth="1"/>
    <col min="14336" max="14337" width="8.85546875" style="100"/>
    <col min="14338" max="14338" width="21.28515625" style="100" customWidth="1"/>
    <col min="14339" max="14590" width="8.85546875" style="100"/>
    <col min="14591" max="14591" width="37.85546875" style="100" customWidth="1"/>
    <col min="14592" max="14593" width="8.85546875" style="100"/>
    <col min="14594" max="14594" width="21.28515625" style="100" customWidth="1"/>
    <col min="14595" max="14846" width="8.85546875" style="100"/>
    <col min="14847" max="14847" width="37.85546875" style="100" customWidth="1"/>
    <col min="14848" max="14849" width="8.85546875" style="100"/>
    <col min="14850" max="14850" width="21.28515625" style="100" customWidth="1"/>
    <col min="14851" max="15102" width="8.85546875" style="100"/>
    <col min="15103" max="15103" width="37.85546875" style="100" customWidth="1"/>
    <col min="15104" max="15105" width="8.85546875" style="100"/>
    <col min="15106" max="15106" width="21.28515625" style="100" customWidth="1"/>
    <col min="15107" max="15358" width="8.85546875" style="100"/>
    <col min="15359" max="15359" width="37.85546875" style="100" customWidth="1"/>
    <col min="15360" max="15361" width="8.85546875" style="100"/>
    <col min="15362" max="15362" width="21.28515625" style="100" customWidth="1"/>
    <col min="15363" max="15614" width="8.85546875" style="100"/>
    <col min="15615" max="15615" width="37.85546875" style="100" customWidth="1"/>
    <col min="15616" max="15617" width="8.85546875" style="100"/>
    <col min="15618" max="15618" width="21.28515625" style="100" customWidth="1"/>
    <col min="15619" max="15870" width="8.85546875" style="100"/>
    <col min="15871" max="15871" width="37.85546875" style="100" customWidth="1"/>
    <col min="15872" max="15873" width="8.85546875" style="100"/>
    <col min="15874" max="15874" width="21.28515625" style="100" customWidth="1"/>
    <col min="15875" max="16126" width="8.85546875" style="100"/>
    <col min="16127" max="16127" width="37.85546875" style="100" customWidth="1"/>
    <col min="16128" max="16129" width="8.85546875" style="100"/>
    <col min="16130" max="16130" width="21.28515625" style="100" customWidth="1"/>
    <col min="16131" max="16382" width="8.85546875" style="100"/>
    <col min="16383" max="16384" width="8.85546875" style="100" customWidth="1"/>
  </cols>
  <sheetData>
    <row r="1" spans="1:9" s="73" customFormat="1" x14ac:dyDescent="0.15">
      <c r="A1" s="101" t="s">
        <v>174</v>
      </c>
      <c r="B1" s="102"/>
      <c r="C1" s="103"/>
      <c r="D1" s="102"/>
      <c r="E1" s="104"/>
      <c r="F1" s="105"/>
      <c r="G1" s="102"/>
    </row>
    <row r="2" spans="1:9" s="73" customFormat="1" ht="12" thickBot="1" x14ac:dyDescent="0.3">
      <c r="A2" s="74"/>
      <c r="E2" s="75"/>
      <c r="F2" s="76"/>
    </row>
    <row r="3" spans="1:9" s="73" customFormat="1" ht="45" x14ac:dyDescent="0.25">
      <c r="A3" s="77" t="s">
        <v>41</v>
      </c>
      <c r="B3" s="106" t="s">
        <v>33</v>
      </c>
      <c r="C3" s="78" t="s">
        <v>34</v>
      </c>
      <c r="D3" s="79" t="s">
        <v>35</v>
      </c>
      <c r="E3" s="80" t="s">
        <v>36</v>
      </c>
      <c r="F3" s="81" t="s">
        <v>37</v>
      </c>
      <c r="G3" s="82" t="s">
        <v>17</v>
      </c>
    </row>
    <row r="4" spans="1:9" s="88" customFormat="1" ht="22.5" x14ac:dyDescent="0.15">
      <c r="A4" s="71" t="s">
        <v>43</v>
      </c>
      <c r="B4" s="107" t="s">
        <v>118</v>
      </c>
      <c r="C4" s="83" t="s">
        <v>44</v>
      </c>
      <c r="D4" s="84"/>
      <c r="E4" s="85">
        <v>30</v>
      </c>
      <c r="F4" s="86">
        <v>4</v>
      </c>
      <c r="G4" s="87">
        <f>D4*E4*F4</f>
        <v>0</v>
      </c>
      <c r="I4" s="73"/>
    </row>
    <row r="5" spans="1:9" s="88" customFormat="1" ht="22.5" x14ac:dyDescent="0.15">
      <c r="A5" s="71" t="s">
        <v>45</v>
      </c>
      <c r="B5" s="107" t="s">
        <v>119</v>
      </c>
      <c r="C5" s="83" t="s">
        <v>46</v>
      </c>
      <c r="D5" s="84"/>
      <c r="E5" s="85">
        <v>5</v>
      </c>
      <c r="F5" s="86">
        <v>4</v>
      </c>
      <c r="G5" s="87">
        <f t="shared" ref="G5:G69" si="0">D5*E5*F5</f>
        <v>0</v>
      </c>
      <c r="I5" s="73"/>
    </row>
    <row r="6" spans="1:9" s="88" customFormat="1" ht="22.5" x14ac:dyDescent="0.15">
      <c r="A6" s="71" t="s">
        <v>45</v>
      </c>
      <c r="B6" s="107" t="s">
        <v>120</v>
      </c>
      <c r="C6" s="83" t="s">
        <v>47</v>
      </c>
      <c r="D6" s="84"/>
      <c r="E6" s="85">
        <v>9</v>
      </c>
      <c r="F6" s="86">
        <v>4</v>
      </c>
      <c r="G6" s="87">
        <f t="shared" si="0"/>
        <v>0</v>
      </c>
      <c r="I6" s="73"/>
    </row>
    <row r="7" spans="1:9" s="88" customFormat="1" ht="22.5" x14ac:dyDescent="0.15">
      <c r="A7" s="71" t="s">
        <v>48</v>
      </c>
      <c r="B7" s="107" t="s">
        <v>121</v>
      </c>
      <c r="C7" s="83" t="s">
        <v>49</v>
      </c>
      <c r="D7" s="84"/>
      <c r="E7" s="85">
        <v>600</v>
      </c>
      <c r="F7" s="86">
        <v>4</v>
      </c>
      <c r="G7" s="87">
        <f t="shared" si="0"/>
        <v>0</v>
      </c>
      <c r="I7" s="73"/>
    </row>
    <row r="8" spans="1:9" s="88" customFormat="1" ht="22.5" x14ac:dyDescent="0.15">
      <c r="A8" s="71" t="s">
        <v>50</v>
      </c>
      <c r="B8" s="107" t="s">
        <v>155</v>
      </c>
      <c r="C8" s="83" t="s">
        <v>51</v>
      </c>
      <c r="D8" s="84"/>
      <c r="E8" s="85">
        <v>6</v>
      </c>
      <c r="F8" s="86">
        <v>4</v>
      </c>
      <c r="G8" s="87">
        <f t="shared" si="0"/>
        <v>0</v>
      </c>
      <c r="I8" s="73"/>
    </row>
    <row r="9" spans="1:9" s="88" customFormat="1" ht="22.5" x14ac:dyDescent="0.15">
      <c r="A9" s="108" t="s">
        <v>52</v>
      </c>
      <c r="B9" s="107" t="s">
        <v>156</v>
      </c>
      <c r="C9" s="83" t="s">
        <v>53</v>
      </c>
      <c r="D9" s="84"/>
      <c r="E9" s="85">
        <v>6</v>
      </c>
      <c r="F9" s="86">
        <v>4</v>
      </c>
      <c r="G9" s="87">
        <f>D9*E9*F9</f>
        <v>0</v>
      </c>
      <c r="I9" s="73"/>
    </row>
    <row r="10" spans="1:9" s="88" customFormat="1" x14ac:dyDescent="0.15">
      <c r="A10" s="109"/>
      <c r="B10" s="110"/>
      <c r="C10" s="89"/>
      <c r="D10" s="89"/>
      <c r="E10" s="89"/>
      <c r="F10" s="89"/>
      <c r="G10" s="89"/>
      <c r="I10" s="73"/>
    </row>
    <row r="11" spans="1:9" s="88" customFormat="1" ht="22.5" x14ac:dyDescent="0.15">
      <c r="A11" s="71" t="s">
        <v>103</v>
      </c>
      <c r="B11" s="107" t="s">
        <v>122</v>
      </c>
      <c r="C11" s="83">
        <v>24</v>
      </c>
      <c r="D11" s="84"/>
      <c r="E11" s="85">
        <v>6</v>
      </c>
      <c r="F11" s="86">
        <v>4</v>
      </c>
      <c r="G11" s="87">
        <f t="shared" si="0"/>
        <v>0</v>
      </c>
      <c r="I11" s="73"/>
    </row>
    <row r="12" spans="1:9" s="73" customFormat="1" ht="22.5" x14ac:dyDescent="0.25">
      <c r="A12" s="74" t="s">
        <v>104</v>
      </c>
      <c r="B12" s="74" t="s">
        <v>123</v>
      </c>
      <c r="C12" s="74">
        <v>15</v>
      </c>
      <c r="D12" s="90"/>
      <c r="E12" s="91">
        <v>7</v>
      </c>
      <c r="F12" s="92">
        <v>4</v>
      </c>
      <c r="G12" s="87">
        <f t="shared" si="0"/>
        <v>0</v>
      </c>
    </row>
    <row r="13" spans="1:9" s="88" customFormat="1" x14ac:dyDescent="0.25">
      <c r="A13" s="93"/>
      <c r="B13" s="111"/>
      <c r="C13" s="93"/>
      <c r="D13" s="94"/>
      <c r="E13" s="95"/>
      <c r="F13" s="96"/>
      <c r="G13" s="97"/>
    </row>
    <row r="14" spans="1:9" s="88" customFormat="1" x14ac:dyDescent="0.15">
      <c r="A14" s="71" t="s">
        <v>54</v>
      </c>
      <c r="B14" s="107" t="s">
        <v>124</v>
      </c>
      <c r="C14" s="83">
        <v>10</v>
      </c>
      <c r="D14" s="84"/>
      <c r="E14" s="85">
        <v>8</v>
      </c>
      <c r="F14" s="86">
        <v>4</v>
      </c>
      <c r="G14" s="87">
        <f t="shared" si="0"/>
        <v>0</v>
      </c>
      <c r="I14" s="73"/>
    </row>
    <row r="15" spans="1:9" s="88" customFormat="1" x14ac:dyDescent="0.25">
      <c r="A15" s="93"/>
      <c r="B15" s="111"/>
      <c r="C15" s="93"/>
      <c r="D15" s="94"/>
      <c r="E15" s="95"/>
      <c r="F15" s="96"/>
      <c r="G15" s="97"/>
    </row>
    <row r="16" spans="1:9" s="88" customFormat="1" ht="45" x14ac:dyDescent="0.15">
      <c r="A16" s="71" t="s">
        <v>55</v>
      </c>
      <c r="B16" s="107" t="s">
        <v>157</v>
      </c>
      <c r="C16" s="83" t="s">
        <v>56</v>
      </c>
      <c r="D16" s="84"/>
      <c r="E16" s="85">
        <v>14</v>
      </c>
      <c r="F16" s="86">
        <v>4</v>
      </c>
      <c r="G16" s="87">
        <f t="shared" si="0"/>
        <v>0</v>
      </c>
      <c r="I16" s="73"/>
    </row>
    <row r="17" spans="1:9" s="88" customFormat="1" x14ac:dyDescent="0.25">
      <c r="A17" s="93"/>
      <c r="B17" s="111"/>
      <c r="C17" s="93"/>
      <c r="D17" s="94"/>
      <c r="E17" s="95"/>
      <c r="F17" s="96"/>
      <c r="G17" s="97"/>
    </row>
    <row r="18" spans="1:9" s="88" customFormat="1" ht="22.5" x14ac:dyDescent="0.15">
      <c r="A18" s="71" t="s">
        <v>57</v>
      </c>
      <c r="B18" s="112" t="s">
        <v>125</v>
      </c>
      <c r="C18" s="83">
        <v>25</v>
      </c>
      <c r="D18" s="84"/>
      <c r="E18" s="85">
        <v>1</v>
      </c>
      <c r="F18" s="86">
        <v>4</v>
      </c>
      <c r="G18" s="87">
        <f t="shared" si="0"/>
        <v>0</v>
      </c>
      <c r="I18" s="73"/>
    </row>
    <row r="19" spans="1:9" s="88" customFormat="1" x14ac:dyDescent="0.15">
      <c r="A19" s="71" t="s">
        <v>58</v>
      </c>
      <c r="B19" s="112" t="s">
        <v>126</v>
      </c>
      <c r="C19" s="83">
        <v>25</v>
      </c>
      <c r="D19" s="84"/>
      <c r="E19" s="85">
        <v>1</v>
      </c>
      <c r="F19" s="86">
        <v>4</v>
      </c>
      <c r="G19" s="87">
        <f t="shared" si="0"/>
        <v>0</v>
      </c>
      <c r="I19" s="73"/>
    </row>
    <row r="20" spans="1:9" s="88" customFormat="1" x14ac:dyDescent="0.25">
      <c r="A20" s="93"/>
      <c r="B20" s="111"/>
      <c r="C20" s="93"/>
      <c r="D20" s="94"/>
      <c r="E20" s="95"/>
      <c r="F20" s="96"/>
      <c r="G20" s="97"/>
    </row>
    <row r="21" spans="1:9" s="88" customFormat="1" ht="33.75" x14ac:dyDescent="0.15">
      <c r="A21" s="74" t="s">
        <v>59</v>
      </c>
      <c r="B21" s="107" t="s">
        <v>127</v>
      </c>
      <c r="C21" s="83" t="s">
        <v>60</v>
      </c>
      <c r="D21" s="84"/>
      <c r="E21" s="85">
        <v>10</v>
      </c>
      <c r="F21" s="86">
        <v>4</v>
      </c>
      <c r="G21" s="87">
        <f t="shared" si="0"/>
        <v>0</v>
      </c>
      <c r="I21" s="73"/>
    </row>
    <row r="22" spans="1:9" s="88" customFormat="1" ht="22.5" x14ac:dyDescent="0.25">
      <c r="A22" s="83" t="s">
        <v>61</v>
      </c>
      <c r="B22" s="112" t="s">
        <v>128</v>
      </c>
      <c r="C22" s="83">
        <v>1</v>
      </c>
      <c r="D22" s="84"/>
      <c r="E22" s="85">
        <v>10</v>
      </c>
      <c r="F22" s="86">
        <v>4</v>
      </c>
      <c r="G22" s="87">
        <f t="shared" si="0"/>
        <v>0</v>
      </c>
      <c r="I22" s="73"/>
    </row>
    <row r="23" spans="1:9" s="88" customFormat="1" ht="22.5" x14ac:dyDescent="0.25">
      <c r="A23" s="83" t="s">
        <v>62</v>
      </c>
      <c r="B23" s="112" t="s">
        <v>129</v>
      </c>
      <c r="C23" s="83">
        <v>1</v>
      </c>
      <c r="D23" s="84"/>
      <c r="E23" s="85">
        <v>2</v>
      </c>
      <c r="F23" s="86">
        <v>4</v>
      </c>
      <c r="G23" s="87">
        <f t="shared" si="0"/>
        <v>0</v>
      </c>
      <c r="I23" s="73"/>
    </row>
    <row r="24" spans="1:9" s="88" customFormat="1" ht="22.5" x14ac:dyDescent="0.25">
      <c r="A24" s="83" t="s">
        <v>63</v>
      </c>
      <c r="B24" s="112" t="s">
        <v>130</v>
      </c>
      <c r="C24" s="83">
        <v>1</v>
      </c>
      <c r="D24" s="84"/>
      <c r="E24" s="85">
        <v>2</v>
      </c>
      <c r="F24" s="86">
        <v>4</v>
      </c>
      <c r="G24" s="87">
        <f t="shared" si="0"/>
        <v>0</v>
      </c>
      <c r="I24" s="73"/>
    </row>
    <row r="25" spans="1:9" s="88" customFormat="1" x14ac:dyDescent="0.25">
      <c r="A25" s="93"/>
      <c r="B25" s="111"/>
      <c r="C25" s="93"/>
      <c r="D25" s="94"/>
      <c r="E25" s="95"/>
      <c r="F25" s="96"/>
      <c r="G25" s="97"/>
    </row>
    <row r="26" spans="1:9" s="88" customFormat="1" ht="33.75" x14ac:dyDescent="0.15">
      <c r="A26" s="71" t="s">
        <v>64</v>
      </c>
      <c r="B26" s="113" t="s">
        <v>131</v>
      </c>
      <c r="C26" s="83" t="s">
        <v>65</v>
      </c>
      <c r="D26" s="84"/>
      <c r="E26" s="85">
        <v>5</v>
      </c>
      <c r="F26" s="86">
        <v>4</v>
      </c>
      <c r="G26" s="87">
        <f t="shared" si="0"/>
        <v>0</v>
      </c>
      <c r="I26" s="73"/>
    </row>
    <row r="27" spans="1:9" s="88" customFormat="1" ht="33.75" x14ac:dyDescent="0.25">
      <c r="A27" s="114" t="s">
        <v>66</v>
      </c>
      <c r="B27" s="115" t="s">
        <v>132</v>
      </c>
      <c r="C27" s="83">
        <v>1</v>
      </c>
      <c r="D27" s="84"/>
      <c r="E27" s="85">
        <v>5</v>
      </c>
      <c r="F27" s="86">
        <v>4</v>
      </c>
      <c r="G27" s="87">
        <f>D27*E27*F27</f>
        <v>0</v>
      </c>
      <c r="I27" s="73"/>
    </row>
    <row r="28" spans="1:9" s="88" customFormat="1" ht="22.5" x14ac:dyDescent="0.15">
      <c r="A28" s="71" t="s">
        <v>67</v>
      </c>
      <c r="B28" s="113" t="s">
        <v>133</v>
      </c>
      <c r="C28" s="83">
        <v>1</v>
      </c>
      <c r="D28" s="84"/>
      <c r="E28" s="85">
        <v>5</v>
      </c>
      <c r="F28" s="86">
        <v>4</v>
      </c>
      <c r="G28" s="87">
        <f t="shared" si="0"/>
        <v>0</v>
      </c>
      <c r="I28" s="73"/>
    </row>
    <row r="29" spans="1:9" s="88" customFormat="1" ht="22.5" x14ac:dyDescent="0.15">
      <c r="A29" s="71" t="s">
        <v>68</v>
      </c>
      <c r="B29" s="113" t="s">
        <v>134</v>
      </c>
      <c r="C29" s="83">
        <v>1</v>
      </c>
      <c r="D29" s="84"/>
      <c r="E29" s="85">
        <v>5</v>
      </c>
      <c r="F29" s="86">
        <v>4</v>
      </c>
      <c r="G29" s="87">
        <f t="shared" si="0"/>
        <v>0</v>
      </c>
      <c r="I29" s="73"/>
    </row>
    <row r="30" spans="1:9" s="88" customFormat="1" x14ac:dyDescent="0.15">
      <c r="A30" s="71" t="s">
        <v>69</v>
      </c>
      <c r="B30" s="113" t="s">
        <v>135</v>
      </c>
      <c r="C30" s="83">
        <v>1</v>
      </c>
      <c r="D30" s="84"/>
      <c r="E30" s="85">
        <v>5</v>
      </c>
      <c r="F30" s="86">
        <v>4</v>
      </c>
      <c r="G30" s="87">
        <f t="shared" si="0"/>
        <v>0</v>
      </c>
      <c r="I30" s="73"/>
    </row>
    <row r="31" spans="1:9" s="88" customFormat="1" x14ac:dyDescent="0.15">
      <c r="A31" s="71" t="s">
        <v>70</v>
      </c>
      <c r="B31" s="113" t="s">
        <v>136</v>
      </c>
      <c r="C31" s="83">
        <v>1</v>
      </c>
      <c r="D31" s="84"/>
      <c r="E31" s="85">
        <v>5</v>
      </c>
      <c r="F31" s="86">
        <v>4</v>
      </c>
      <c r="G31" s="87">
        <f t="shared" si="0"/>
        <v>0</v>
      </c>
      <c r="I31" s="73"/>
    </row>
    <row r="32" spans="1:9" s="88" customFormat="1" x14ac:dyDescent="0.15">
      <c r="A32" s="71" t="s">
        <v>71</v>
      </c>
      <c r="B32" s="113" t="s">
        <v>158</v>
      </c>
      <c r="C32" s="83">
        <v>1</v>
      </c>
      <c r="D32" s="84"/>
      <c r="E32" s="85">
        <v>1</v>
      </c>
      <c r="F32" s="86">
        <v>4</v>
      </c>
      <c r="G32" s="87">
        <f t="shared" si="0"/>
        <v>0</v>
      </c>
      <c r="I32" s="73"/>
    </row>
    <row r="33" spans="1:9" s="88" customFormat="1" x14ac:dyDescent="0.25">
      <c r="A33" s="93"/>
      <c r="B33" s="111"/>
      <c r="C33" s="93"/>
      <c r="D33" s="94"/>
      <c r="E33" s="95"/>
      <c r="F33" s="96"/>
      <c r="G33" s="96"/>
    </row>
    <row r="34" spans="1:9" s="88" customFormat="1" ht="33.75" x14ac:dyDescent="0.15">
      <c r="A34" s="71" t="s">
        <v>72</v>
      </c>
      <c r="B34" s="113" t="s">
        <v>137</v>
      </c>
      <c r="C34" s="83">
        <v>1</v>
      </c>
      <c r="D34" s="84"/>
      <c r="E34" s="85">
        <v>80</v>
      </c>
      <c r="F34" s="86">
        <v>4</v>
      </c>
      <c r="G34" s="87">
        <f t="shared" si="0"/>
        <v>0</v>
      </c>
      <c r="I34" s="73"/>
    </row>
    <row r="35" spans="1:9" s="88" customFormat="1" ht="33.75" x14ac:dyDescent="0.15">
      <c r="A35" s="71" t="s">
        <v>73</v>
      </c>
      <c r="B35" s="113" t="s">
        <v>74</v>
      </c>
      <c r="C35" s="83">
        <v>1</v>
      </c>
      <c r="D35" s="84"/>
      <c r="E35" s="85">
        <v>80</v>
      </c>
      <c r="F35" s="86">
        <v>4</v>
      </c>
      <c r="G35" s="87">
        <f t="shared" si="0"/>
        <v>0</v>
      </c>
      <c r="I35" s="73"/>
    </row>
    <row r="36" spans="1:9" s="88" customFormat="1" x14ac:dyDescent="0.25">
      <c r="A36" s="93"/>
      <c r="B36" s="111"/>
      <c r="C36" s="93"/>
      <c r="D36" s="94"/>
      <c r="E36" s="95"/>
      <c r="F36" s="96"/>
      <c r="G36" s="96"/>
    </row>
    <row r="37" spans="1:9" s="88" customFormat="1" ht="45" x14ac:dyDescent="0.15">
      <c r="A37" s="71" t="s">
        <v>75</v>
      </c>
      <c r="B37" s="113" t="s">
        <v>138</v>
      </c>
      <c r="C37" s="83" t="s">
        <v>77</v>
      </c>
      <c r="D37" s="84"/>
      <c r="E37" s="85">
        <v>10</v>
      </c>
      <c r="F37" s="86">
        <v>4</v>
      </c>
      <c r="G37" s="87">
        <f t="shared" si="0"/>
        <v>0</v>
      </c>
      <c r="I37" s="73"/>
    </row>
    <row r="38" spans="1:9" s="88" customFormat="1" x14ac:dyDescent="0.15">
      <c r="A38" s="71" t="s">
        <v>76</v>
      </c>
      <c r="B38" s="112" t="s">
        <v>159</v>
      </c>
      <c r="C38" s="83">
        <v>1</v>
      </c>
      <c r="D38" s="84"/>
      <c r="E38" s="85">
        <v>10</v>
      </c>
      <c r="F38" s="86">
        <v>4</v>
      </c>
      <c r="G38" s="87">
        <f t="shared" si="0"/>
        <v>0</v>
      </c>
      <c r="I38" s="73"/>
    </row>
    <row r="39" spans="1:9" s="88" customFormat="1" x14ac:dyDescent="0.25">
      <c r="A39" s="89"/>
      <c r="B39" s="116"/>
      <c r="C39" s="89"/>
      <c r="D39" s="89"/>
      <c r="E39" s="89"/>
      <c r="F39" s="89"/>
      <c r="G39" s="89"/>
      <c r="I39" s="73"/>
    </row>
    <row r="40" spans="1:9" s="88" customFormat="1" ht="45" x14ac:dyDescent="0.25">
      <c r="A40" s="114" t="s">
        <v>78</v>
      </c>
      <c r="B40" s="117" t="s">
        <v>139</v>
      </c>
      <c r="C40" s="83">
        <v>12</v>
      </c>
      <c r="D40" s="84"/>
      <c r="E40" s="85">
        <v>2</v>
      </c>
      <c r="F40" s="86">
        <v>4</v>
      </c>
      <c r="G40" s="87">
        <f t="shared" si="0"/>
        <v>0</v>
      </c>
      <c r="I40" s="73"/>
    </row>
    <row r="41" spans="1:9" s="88" customFormat="1" ht="45" x14ac:dyDescent="0.25">
      <c r="A41" s="114" t="s">
        <v>79</v>
      </c>
      <c r="B41" s="117" t="s">
        <v>140</v>
      </c>
      <c r="C41" s="83">
        <v>50</v>
      </c>
      <c r="D41" s="84"/>
      <c r="E41" s="85">
        <v>1</v>
      </c>
      <c r="F41" s="86">
        <v>4</v>
      </c>
      <c r="G41" s="87">
        <f t="shared" si="0"/>
        <v>0</v>
      </c>
      <c r="I41" s="73"/>
    </row>
    <row r="42" spans="1:9" s="88" customFormat="1" ht="22.5" x14ac:dyDescent="0.25">
      <c r="A42" s="114" t="s">
        <v>80</v>
      </c>
      <c r="B42" s="117" t="s">
        <v>165</v>
      </c>
      <c r="C42" s="83">
        <v>12</v>
      </c>
      <c r="D42" s="98"/>
      <c r="E42" s="85">
        <v>6</v>
      </c>
      <c r="F42" s="86">
        <v>4</v>
      </c>
      <c r="G42" s="87">
        <f t="shared" si="0"/>
        <v>0</v>
      </c>
      <c r="I42" s="73"/>
    </row>
    <row r="43" spans="1:9" s="88" customFormat="1" ht="33.75" x14ac:dyDescent="0.25">
      <c r="A43" s="114" t="s">
        <v>89</v>
      </c>
      <c r="B43" s="117" t="s">
        <v>164</v>
      </c>
      <c r="C43" s="83">
        <v>1</v>
      </c>
      <c r="D43" s="98"/>
      <c r="E43" s="85">
        <v>100</v>
      </c>
      <c r="F43" s="86">
        <v>4</v>
      </c>
      <c r="G43" s="87">
        <f t="shared" si="0"/>
        <v>0</v>
      </c>
      <c r="I43" s="73"/>
    </row>
    <row r="44" spans="1:9" s="88" customFormat="1" x14ac:dyDescent="0.25">
      <c r="A44" s="114" t="s">
        <v>90</v>
      </c>
      <c r="B44" s="117" t="s">
        <v>160</v>
      </c>
      <c r="C44" s="83">
        <v>1</v>
      </c>
      <c r="D44" s="98"/>
      <c r="E44" s="85">
        <v>30</v>
      </c>
      <c r="F44" s="86">
        <v>4</v>
      </c>
      <c r="G44" s="87">
        <f t="shared" si="0"/>
        <v>0</v>
      </c>
      <c r="I44" s="73"/>
    </row>
    <row r="45" spans="1:9" s="88" customFormat="1" x14ac:dyDescent="0.15">
      <c r="A45" s="71" t="s">
        <v>81</v>
      </c>
      <c r="B45" s="112" t="s">
        <v>141</v>
      </c>
      <c r="C45" s="83">
        <v>1</v>
      </c>
      <c r="D45" s="98"/>
      <c r="E45" s="85">
        <v>1</v>
      </c>
      <c r="F45" s="86">
        <v>4</v>
      </c>
      <c r="G45" s="87">
        <f>D45*E45*F45</f>
        <v>0</v>
      </c>
      <c r="I45" s="73"/>
    </row>
    <row r="46" spans="1:9" s="88" customFormat="1" x14ac:dyDescent="0.15">
      <c r="A46" s="71" t="s">
        <v>82</v>
      </c>
      <c r="B46" s="112" t="s">
        <v>142</v>
      </c>
      <c r="C46" s="83" t="s">
        <v>85</v>
      </c>
      <c r="D46" s="84"/>
      <c r="E46" s="85">
        <v>2</v>
      </c>
      <c r="F46" s="86">
        <v>4</v>
      </c>
      <c r="G46" s="87">
        <f t="shared" si="0"/>
        <v>0</v>
      </c>
      <c r="I46" s="73"/>
    </row>
    <row r="47" spans="1:9" s="88" customFormat="1" x14ac:dyDescent="0.15">
      <c r="A47" s="71" t="s">
        <v>83</v>
      </c>
      <c r="B47" s="112" t="s">
        <v>143</v>
      </c>
      <c r="C47" s="83" t="s">
        <v>85</v>
      </c>
      <c r="D47" s="84"/>
      <c r="E47" s="85">
        <v>4</v>
      </c>
      <c r="F47" s="86">
        <v>4</v>
      </c>
      <c r="G47" s="87">
        <f t="shared" si="0"/>
        <v>0</v>
      </c>
      <c r="I47" s="73"/>
    </row>
    <row r="48" spans="1:9" s="88" customFormat="1" x14ac:dyDescent="0.15">
      <c r="A48" s="71" t="s">
        <v>84</v>
      </c>
      <c r="B48" s="112" t="s">
        <v>144</v>
      </c>
      <c r="C48" s="83" t="s">
        <v>86</v>
      </c>
      <c r="D48" s="84"/>
      <c r="E48" s="85">
        <v>1</v>
      </c>
      <c r="F48" s="86">
        <v>4</v>
      </c>
      <c r="G48" s="87">
        <f t="shared" si="0"/>
        <v>0</v>
      </c>
      <c r="I48" s="73"/>
    </row>
    <row r="49" spans="1:9" s="88" customFormat="1" x14ac:dyDescent="0.15">
      <c r="A49" s="71" t="s">
        <v>87</v>
      </c>
      <c r="B49" s="112" t="s">
        <v>145</v>
      </c>
      <c r="C49" s="83">
        <v>1</v>
      </c>
      <c r="D49" s="84"/>
      <c r="E49" s="85">
        <v>12</v>
      </c>
      <c r="F49" s="86">
        <v>4</v>
      </c>
      <c r="G49" s="87">
        <f t="shared" si="0"/>
        <v>0</v>
      </c>
      <c r="I49" s="73"/>
    </row>
    <row r="50" spans="1:9" s="88" customFormat="1" x14ac:dyDescent="0.15">
      <c r="A50" s="71" t="s">
        <v>88</v>
      </c>
      <c r="B50" s="112" t="s">
        <v>146</v>
      </c>
      <c r="C50" s="83">
        <v>1</v>
      </c>
      <c r="D50" s="84"/>
      <c r="E50" s="85">
        <v>15</v>
      </c>
      <c r="F50" s="86">
        <v>4</v>
      </c>
      <c r="G50" s="87">
        <f t="shared" si="0"/>
        <v>0</v>
      </c>
      <c r="I50" s="73"/>
    </row>
    <row r="51" spans="1:9" s="88" customFormat="1" ht="22.5" x14ac:dyDescent="0.25">
      <c r="A51" s="83" t="s">
        <v>166</v>
      </c>
      <c r="B51" s="112" t="s">
        <v>167</v>
      </c>
      <c r="C51" s="83">
        <v>1</v>
      </c>
      <c r="D51" s="84"/>
      <c r="E51" s="85">
        <v>1000</v>
      </c>
      <c r="F51" s="86">
        <v>4</v>
      </c>
      <c r="G51" s="87">
        <f t="shared" si="0"/>
        <v>0</v>
      </c>
      <c r="I51" s="73"/>
    </row>
    <row r="52" spans="1:9" s="88" customFormat="1" ht="22.5" x14ac:dyDescent="0.25">
      <c r="A52" s="83" t="s">
        <v>168</v>
      </c>
      <c r="B52" s="112" t="s">
        <v>161</v>
      </c>
      <c r="C52" s="83">
        <v>1</v>
      </c>
      <c r="D52" s="84"/>
      <c r="E52" s="85">
        <v>500</v>
      </c>
      <c r="F52" s="86">
        <v>4</v>
      </c>
      <c r="G52" s="87">
        <f t="shared" si="0"/>
        <v>0</v>
      </c>
      <c r="I52" s="73"/>
    </row>
    <row r="53" spans="1:9" s="88" customFormat="1" x14ac:dyDescent="0.25">
      <c r="A53" s="89"/>
      <c r="B53" s="116"/>
      <c r="C53" s="89"/>
      <c r="D53" s="89"/>
      <c r="E53" s="89"/>
      <c r="F53" s="89"/>
      <c r="G53" s="89"/>
      <c r="I53" s="73"/>
    </row>
    <row r="54" spans="1:9" s="88" customFormat="1" ht="22.5" x14ac:dyDescent="0.25">
      <c r="A54" s="83" t="s">
        <v>169</v>
      </c>
      <c r="B54" s="112" t="s">
        <v>162</v>
      </c>
      <c r="C54" s="83">
        <v>1</v>
      </c>
      <c r="D54" s="84"/>
      <c r="E54" s="85">
        <v>3</v>
      </c>
      <c r="F54" s="86">
        <v>4</v>
      </c>
      <c r="G54" s="87">
        <f t="shared" si="0"/>
        <v>0</v>
      </c>
      <c r="I54" s="73"/>
    </row>
    <row r="55" spans="1:9" s="88" customFormat="1" ht="22.5" x14ac:dyDescent="0.25">
      <c r="A55" s="83" t="s">
        <v>91</v>
      </c>
      <c r="B55" s="112" t="s">
        <v>147</v>
      </c>
      <c r="C55" s="83">
        <v>1</v>
      </c>
      <c r="D55" s="84"/>
      <c r="E55" s="85">
        <v>3</v>
      </c>
      <c r="F55" s="86">
        <v>4</v>
      </c>
      <c r="G55" s="87">
        <f t="shared" si="0"/>
        <v>0</v>
      </c>
      <c r="I55" s="73"/>
    </row>
    <row r="56" spans="1:9" s="88" customFormat="1" x14ac:dyDescent="0.25">
      <c r="A56" s="89"/>
      <c r="B56" s="116"/>
      <c r="C56" s="89"/>
      <c r="D56" s="89"/>
      <c r="E56" s="89"/>
      <c r="F56" s="89"/>
      <c r="G56" s="89"/>
      <c r="I56" s="73"/>
    </row>
    <row r="57" spans="1:9" s="88" customFormat="1" ht="56.25" x14ac:dyDescent="0.15">
      <c r="A57" s="71" t="s">
        <v>92</v>
      </c>
      <c r="B57" s="99" t="s">
        <v>163</v>
      </c>
      <c r="C57" s="83">
        <v>10</v>
      </c>
      <c r="D57" s="84"/>
      <c r="E57" s="85">
        <v>10</v>
      </c>
      <c r="F57" s="86">
        <v>4</v>
      </c>
      <c r="G57" s="87">
        <f t="shared" si="0"/>
        <v>0</v>
      </c>
      <c r="I57" s="73"/>
    </row>
    <row r="58" spans="1:9" s="88" customFormat="1" ht="56.25" x14ac:dyDescent="0.15">
      <c r="A58" s="71" t="s">
        <v>93</v>
      </c>
      <c r="B58" s="99" t="s">
        <v>170</v>
      </c>
      <c r="C58" s="83">
        <v>10</v>
      </c>
      <c r="D58" s="84"/>
      <c r="E58" s="85">
        <v>10</v>
      </c>
      <c r="F58" s="86">
        <v>4</v>
      </c>
      <c r="G58" s="87">
        <f t="shared" si="0"/>
        <v>0</v>
      </c>
      <c r="I58" s="73"/>
    </row>
    <row r="59" spans="1:9" s="88" customFormat="1" x14ac:dyDescent="0.15">
      <c r="A59" s="71" t="s">
        <v>94</v>
      </c>
      <c r="B59" s="99" t="s">
        <v>148</v>
      </c>
      <c r="C59" s="83">
        <v>1</v>
      </c>
      <c r="D59" s="84"/>
      <c r="E59" s="85">
        <v>30</v>
      </c>
      <c r="F59" s="86">
        <v>4</v>
      </c>
      <c r="G59" s="87">
        <f t="shared" si="0"/>
        <v>0</v>
      </c>
      <c r="I59" s="73"/>
    </row>
    <row r="60" spans="1:9" s="88" customFormat="1" ht="33.75" x14ac:dyDescent="0.15">
      <c r="A60" s="71" t="s">
        <v>95</v>
      </c>
      <c r="B60" s="99" t="s">
        <v>149</v>
      </c>
      <c r="C60" s="83">
        <v>1</v>
      </c>
      <c r="D60" s="84"/>
      <c r="E60" s="85">
        <v>9</v>
      </c>
      <c r="F60" s="86">
        <v>4</v>
      </c>
      <c r="G60" s="87">
        <f t="shared" si="0"/>
        <v>0</v>
      </c>
      <c r="I60" s="73"/>
    </row>
    <row r="61" spans="1:9" s="88" customFormat="1" ht="33.75" x14ac:dyDescent="0.15">
      <c r="A61" s="71" t="s">
        <v>96</v>
      </c>
      <c r="B61" s="88" t="s">
        <v>171</v>
      </c>
      <c r="C61" s="83">
        <v>1</v>
      </c>
      <c r="D61" s="84"/>
      <c r="E61" s="85">
        <v>4</v>
      </c>
      <c r="F61" s="86">
        <v>4</v>
      </c>
      <c r="G61" s="87">
        <f t="shared" si="0"/>
        <v>0</v>
      </c>
      <c r="I61" s="73"/>
    </row>
    <row r="62" spans="1:9" s="88" customFormat="1" x14ac:dyDescent="0.15">
      <c r="A62" s="71" t="s">
        <v>172</v>
      </c>
      <c r="B62" s="112" t="s">
        <v>150</v>
      </c>
      <c r="C62" s="83">
        <v>1</v>
      </c>
      <c r="D62" s="84"/>
      <c r="E62" s="85">
        <v>5</v>
      </c>
      <c r="F62" s="86">
        <v>4</v>
      </c>
      <c r="G62" s="87">
        <f t="shared" si="0"/>
        <v>0</v>
      </c>
      <c r="I62" s="73"/>
    </row>
    <row r="63" spans="1:9" s="88" customFormat="1" x14ac:dyDescent="0.25">
      <c r="A63" s="89"/>
      <c r="B63" s="116"/>
      <c r="C63" s="89"/>
      <c r="D63" s="89"/>
      <c r="E63" s="89"/>
      <c r="F63" s="89"/>
      <c r="G63" s="89"/>
      <c r="I63" s="73"/>
    </row>
    <row r="64" spans="1:9" s="88" customFormat="1" x14ac:dyDescent="0.15">
      <c r="A64" s="71" t="s">
        <v>97</v>
      </c>
      <c r="B64" s="112" t="s">
        <v>151</v>
      </c>
      <c r="C64" s="83">
        <v>1</v>
      </c>
      <c r="D64" s="84"/>
      <c r="E64" s="85">
        <v>60</v>
      </c>
      <c r="F64" s="86">
        <v>4</v>
      </c>
      <c r="G64" s="87">
        <f t="shared" si="0"/>
        <v>0</v>
      </c>
      <c r="I64" s="73"/>
    </row>
    <row r="65" spans="1:9" s="88" customFormat="1" x14ac:dyDescent="0.15">
      <c r="A65" s="71" t="s">
        <v>98</v>
      </c>
      <c r="B65" s="112" t="s">
        <v>173</v>
      </c>
      <c r="C65" s="83">
        <v>1</v>
      </c>
      <c r="D65" s="84"/>
      <c r="E65" s="85">
        <v>1</v>
      </c>
      <c r="F65" s="86">
        <v>4</v>
      </c>
      <c r="G65" s="87">
        <f t="shared" si="0"/>
        <v>0</v>
      </c>
      <c r="I65" s="73"/>
    </row>
    <row r="66" spans="1:9" s="88" customFormat="1" ht="22.5" x14ac:dyDescent="0.15">
      <c r="A66" s="71" t="s">
        <v>99</v>
      </c>
      <c r="B66" s="99" t="s">
        <v>152</v>
      </c>
      <c r="C66" s="83" t="s">
        <v>100</v>
      </c>
      <c r="D66" s="84"/>
      <c r="E66" s="85">
        <v>5</v>
      </c>
      <c r="F66" s="86">
        <v>4</v>
      </c>
      <c r="G66" s="87">
        <f t="shared" si="0"/>
        <v>0</v>
      </c>
      <c r="I66" s="73"/>
    </row>
    <row r="67" spans="1:9" s="88" customFormat="1" x14ac:dyDescent="0.25">
      <c r="A67" s="89"/>
      <c r="B67" s="116"/>
      <c r="C67" s="89"/>
      <c r="D67" s="89"/>
      <c r="E67" s="89"/>
      <c r="F67" s="89"/>
      <c r="G67" s="89"/>
      <c r="I67" s="73"/>
    </row>
    <row r="68" spans="1:9" s="88" customFormat="1" ht="22.5" x14ac:dyDescent="0.25">
      <c r="A68" s="83" t="s">
        <v>101</v>
      </c>
      <c r="B68" s="112" t="s">
        <v>153</v>
      </c>
      <c r="C68" s="83">
        <v>1</v>
      </c>
      <c r="D68" s="84"/>
      <c r="E68" s="85">
        <v>3</v>
      </c>
      <c r="F68" s="86">
        <v>4</v>
      </c>
      <c r="G68" s="87">
        <f t="shared" si="0"/>
        <v>0</v>
      </c>
      <c r="I68" s="73"/>
    </row>
    <row r="69" spans="1:9" s="88" customFormat="1" ht="22.5" x14ac:dyDescent="0.25">
      <c r="A69" s="83" t="s">
        <v>102</v>
      </c>
      <c r="B69" s="120" t="s">
        <v>154</v>
      </c>
      <c r="C69" s="83">
        <v>1</v>
      </c>
      <c r="D69" s="84"/>
      <c r="E69" s="131">
        <v>3</v>
      </c>
      <c r="F69" s="132">
        <v>4</v>
      </c>
      <c r="G69" s="133">
        <f t="shared" si="0"/>
        <v>0</v>
      </c>
      <c r="I69" s="73"/>
    </row>
    <row r="70" spans="1:9" x14ac:dyDescent="0.25">
      <c r="G70" s="90">
        <f>SUM(G4:G69)</f>
        <v>0</v>
      </c>
    </row>
    <row r="73" spans="1:9" s="73" customFormat="1" x14ac:dyDescent="0.15">
      <c r="A73" s="118" t="s">
        <v>26</v>
      </c>
      <c r="B73" s="134"/>
      <c r="E73" s="75"/>
      <c r="F73" s="76"/>
    </row>
    <row r="74" spans="1:9" s="73" customFormat="1" x14ac:dyDescent="0.15">
      <c r="A74" s="71" t="s">
        <v>27</v>
      </c>
      <c r="B74" s="135"/>
      <c r="C74" s="100"/>
      <c r="E74" s="75"/>
      <c r="F74" s="76"/>
    </row>
    <row r="75" spans="1:9" s="73" customFormat="1" x14ac:dyDescent="0.15">
      <c r="A75" s="71" t="s">
        <v>28</v>
      </c>
      <c r="B75" s="136"/>
      <c r="C75" s="100"/>
      <c r="E75" s="75"/>
      <c r="F75" s="76"/>
    </row>
    <row r="76" spans="1:9" s="73" customFormat="1" x14ac:dyDescent="0.15">
      <c r="A76" s="71" t="s">
        <v>29</v>
      </c>
      <c r="B76" s="135"/>
      <c r="C76" s="100"/>
      <c r="E76" s="75"/>
      <c r="F76" s="76"/>
    </row>
    <row r="77" spans="1:9" s="73" customFormat="1" x14ac:dyDescent="0.15">
      <c r="A77" s="71" t="s">
        <v>30</v>
      </c>
      <c r="B77" s="135"/>
      <c r="C77" s="100"/>
      <c r="E77" s="75"/>
      <c r="F77" s="76"/>
    </row>
    <row r="78" spans="1:9" s="73" customFormat="1" x14ac:dyDescent="0.15">
      <c r="A78" s="72" t="s">
        <v>31</v>
      </c>
      <c r="B78" s="135"/>
      <c r="C78" s="100"/>
      <c r="E78" s="75"/>
      <c r="F78" s="76"/>
    </row>
  </sheetData>
  <conditionalFormatting sqref="D4:G9 D11:F11 D40:E41 E42:E48 D46:D48 D49:E52">
    <cfRule type="cellIs" dxfId="6" priority="43" stopIfTrue="1" operator="equal">
      <formula>""</formula>
    </cfRule>
  </conditionalFormatting>
  <conditionalFormatting sqref="D14:G14 D16:G16 D18:G19 D21:G24">
    <cfRule type="cellIs" dxfId="5" priority="17" stopIfTrue="1" operator="equal">
      <formula>""</formula>
    </cfRule>
  </conditionalFormatting>
  <conditionalFormatting sqref="D26:G32 D34:G35 D37:G38">
    <cfRule type="cellIs" dxfId="4" priority="7" stopIfTrue="1" operator="equal">
      <formula>""</formula>
    </cfRule>
  </conditionalFormatting>
  <conditionalFormatting sqref="D54:G55 D57:G62 D64:G66 D68:G69">
    <cfRule type="cellIs" dxfId="3" priority="3" stopIfTrue="1" operator="equal">
      <formula>""</formula>
    </cfRule>
  </conditionalFormatting>
  <conditionalFormatting sqref="F40:G52">
    <cfRule type="cellIs" dxfId="2" priority="6" stopIfTrue="1" operator="equal">
      <formula>""</formula>
    </cfRule>
  </conditionalFormatting>
  <conditionalFormatting sqref="G11:G12">
    <cfRule type="cellIs" dxfId="1" priority="1" stopIfTrue="1" operator="equal">
      <formul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F71"/>
  <sheetViews>
    <sheetView showGridLines="0" zoomScaleNormal="100" workbookViewId="0">
      <selection activeCell="G9" sqref="G9"/>
    </sheetView>
  </sheetViews>
  <sheetFormatPr defaultRowHeight="11.25" x14ac:dyDescent="0.25"/>
  <cols>
    <col min="1" max="1" width="39.140625" style="73" bestFit="1" customWidth="1"/>
    <col min="2" max="2" width="105.85546875" style="73" customWidth="1"/>
    <col min="3" max="3" width="11" style="73" bestFit="1" customWidth="1"/>
    <col min="4" max="4" width="17.5703125" style="73" bestFit="1" customWidth="1"/>
    <col min="5" max="251" width="8.85546875" style="73"/>
    <col min="252" max="252" width="37.85546875" style="73" customWidth="1"/>
    <col min="253" max="254" width="8.85546875" style="73"/>
    <col min="255" max="255" width="21.28515625" style="73" customWidth="1"/>
    <col min="256" max="507" width="8.85546875" style="73"/>
    <col min="508" max="508" width="37.85546875" style="73" customWidth="1"/>
    <col min="509" max="510" width="8.85546875" style="73"/>
    <col min="511" max="511" width="21.28515625" style="73" customWidth="1"/>
    <col min="512" max="763" width="8.85546875" style="73"/>
    <col min="764" max="764" width="37.85546875" style="73" customWidth="1"/>
    <col min="765" max="766" width="8.85546875" style="73"/>
    <col min="767" max="767" width="21.28515625" style="73" customWidth="1"/>
    <col min="768" max="1019" width="8.85546875" style="73"/>
    <col min="1020" max="1020" width="37.85546875" style="73" customWidth="1"/>
    <col min="1021" max="1022" width="8.85546875" style="73"/>
    <col min="1023" max="1023" width="21.28515625" style="73" customWidth="1"/>
    <col min="1024" max="1275" width="8.85546875" style="73"/>
    <col min="1276" max="1276" width="37.85546875" style="73" customWidth="1"/>
    <col min="1277" max="1278" width="8.85546875" style="73"/>
    <col min="1279" max="1279" width="21.28515625" style="73" customWidth="1"/>
    <col min="1280" max="1531" width="8.85546875" style="73"/>
    <col min="1532" max="1532" width="37.85546875" style="73" customWidth="1"/>
    <col min="1533" max="1534" width="8.85546875" style="73"/>
    <col min="1535" max="1535" width="21.28515625" style="73" customWidth="1"/>
    <col min="1536" max="1787" width="8.85546875" style="73"/>
    <col min="1788" max="1788" width="37.85546875" style="73" customWidth="1"/>
    <col min="1789" max="1790" width="8.85546875" style="73"/>
    <col min="1791" max="1791" width="21.28515625" style="73" customWidth="1"/>
    <col min="1792" max="2043" width="8.85546875" style="73"/>
    <col min="2044" max="2044" width="37.85546875" style="73" customWidth="1"/>
    <col min="2045" max="2046" width="8.85546875" style="73"/>
    <col min="2047" max="2047" width="21.28515625" style="73" customWidth="1"/>
    <col min="2048" max="2299" width="8.85546875" style="73"/>
    <col min="2300" max="2300" width="37.85546875" style="73" customWidth="1"/>
    <col min="2301" max="2302" width="8.85546875" style="73"/>
    <col min="2303" max="2303" width="21.28515625" style="73" customWidth="1"/>
    <col min="2304" max="2555" width="8.85546875" style="73"/>
    <col min="2556" max="2556" width="37.85546875" style="73" customWidth="1"/>
    <col min="2557" max="2558" width="8.85546875" style="73"/>
    <col min="2559" max="2559" width="21.28515625" style="73" customWidth="1"/>
    <col min="2560" max="2811" width="8.85546875" style="73"/>
    <col min="2812" max="2812" width="37.85546875" style="73" customWidth="1"/>
    <col min="2813" max="2814" width="8.85546875" style="73"/>
    <col min="2815" max="2815" width="21.28515625" style="73" customWidth="1"/>
    <col min="2816" max="3067" width="8.85546875" style="73"/>
    <col min="3068" max="3068" width="37.85546875" style="73" customWidth="1"/>
    <col min="3069" max="3070" width="8.85546875" style="73"/>
    <col min="3071" max="3071" width="21.28515625" style="73" customWidth="1"/>
    <col min="3072" max="3323" width="8.85546875" style="73"/>
    <col min="3324" max="3324" width="37.85546875" style="73" customWidth="1"/>
    <col min="3325" max="3326" width="8.85546875" style="73"/>
    <col min="3327" max="3327" width="21.28515625" style="73" customWidth="1"/>
    <col min="3328" max="3579" width="8.85546875" style="73"/>
    <col min="3580" max="3580" width="37.85546875" style="73" customWidth="1"/>
    <col min="3581" max="3582" width="8.85546875" style="73"/>
    <col min="3583" max="3583" width="21.28515625" style="73" customWidth="1"/>
    <col min="3584" max="3835" width="8.85546875" style="73"/>
    <col min="3836" max="3836" width="37.85546875" style="73" customWidth="1"/>
    <col min="3837" max="3838" width="8.85546875" style="73"/>
    <col min="3839" max="3839" width="21.28515625" style="73" customWidth="1"/>
    <col min="3840" max="4091" width="8.85546875" style="73"/>
    <col min="4092" max="4092" width="37.85546875" style="73" customWidth="1"/>
    <col min="4093" max="4094" width="8.85546875" style="73"/>
    <col min="4095" max="4095" width="21.28515625" style="73" customWidth="1"/>
    <col min="4096" max="4347" width="8.85546875" style="73"/>
    <col min="4348" max="4348" width="37.85546875" style="73" customWidth="1"/>
    <col min="4349" max="4350" width="8.85546875" style="73"/>
    <col min="4351" max="4351" width="21.28515625" style="73" customWidth="1"/>
    <col min="4352" max="4603" width="8.85546875" style="73"/>
    <col min="4604" max="4604" width="37.85546875" style="73" customWidth="1"/>
    <col min="4605" max="4606" width="8.85546875" style="73"/>
    <col min="4607" max="4607" width="21.28515625" style="73" customWidth="1"/>
    <col min="4608" max="4859" width="8.85546875" style="73"/>
    <col min="4860" max="4860" width="37.85546875" style="73" customWidth="1"/>
    <col min="4861" max="4862" width="8.85546875" style="73"/>
    <col min="4863" max="4863" width="21.28515625" style="73" customWidth="1"/>
    <col min="4864" max="5115" width="8.85546875" style="73"/>
    <col min="5116" max="5116" width="37.85546875" style="73" customWidth="1"/>
    <col min="5117" max="5118" width="8.85546875" style="73"/>
    <col min="5119" max="5119" width="21.28515625" style="73" customWidth="1"/>
    <col min="5120" max="5371" width="8.85546875" style="73"/>
    <col min="5372" max="5372" width="37.85546875" style="73" customWidth="1"/>
    <col min="5373" max="5374" width="8.85546875" style="73"/>
    <col min="5375" max="5375" width="21.28515625" style="73" customWidth="1"/>
    <col min="5376" max="5627" width="8.85546875" style="73"/>
    <col min="5628" max="5628" width="37.85546875" style="73" customWidth="1"/>
    <col min="5629" max="5630" width="8.85546875" style="73"/>
    <col min="5631" max="5631" width="21.28515625" style="73" customWidth="1"/>
    <col min="5632" max="5883" width="8.85546875" style="73"/>
    <col min="5884" max="5884" width="37.85546875" style="73" customWidth="1"/>
    <col min="5885" max="5886" width="8.85546875" style="73"/>
    <col min="5887" max="5887" width="21.28515625" style="73" customWidth="1"/>
    <col min="5888" max="6139" width="8.85546875" style="73"/>
    <col min="6140" max="6140" width="37.85546875" style="73" customWidth="1"/>
    <col min="6141" max="6142" width="8.85546875" style="73"/>
    <col min="6143" max="6143" width="21.28515625" style="73" customWidth="1"/>
    <col min="6144" max="6395" width="8.85546875" style="73"/>
    <col min="6396" max="6396" width="37.85546875" style="73" customWidth="1"/>
    <col min="6397" max="6398" width="8.85546875" style="73"/>
    <col min="6399" max="6399" width="21.28515625" style="73" customWidth="1"/>
    <col min="6400" max="6651" width="8.85546875" style="73"/>
    <col min="6652" max="6652" width="37.85546875" style="73" customWidth="1"/>
    <col min="6653" max="6654" width="8.85546875" style="73"/>
    <col min="6655" max="6655" width="21.28515625" style="73" customWidth="1"/>
    <col min="6656" max="6907" width="8.85546875" style="73"/>
    <col min="6908" max="6908" width="37.85546875" style="73" customWidth="1"/>
    <col min="6909" max="6910" width="8.85546875" style="73"/>
    <col min="6911" max="6911" width="21.28515625" style="73" customWidth="1"/>
    <col min="6912" max="7163" width="8.85546875" style="73"/>
    <col min="7164" max="7164" width="37.85546875" style="73" customWidth="1"/>
    <col min="7165" max="7166" width="8.85546875" style="73"/>
    <col min="7167" max="7167" width="21.28515625" style="73" customWidth="1"/>
    <col min="7168" max="7419" width="8.85546875" style="73"/>
    <col min="7420" max="7420" width="37.85546875" style="73" customWidth="1"/>
    <col min="7421" max="7422" width="8.85546875" style="73"/>
    <col min="7423" max="7423" width="21.28515625" style="73" customWidth="1"/>
    <col min="7424" max="7675" width="8.85546875" style="73"/>
    <col min="7676" max="7676" width="37.85546875" style="73" customWidth="1"/>
    <col min="7677" max="7678" width="8.85546875" style="73"/>
    <col min="7679" max="7679" width="21.28515625" style="73" customWidth="1"/>
    <col min="7680" max="7931" width="8.85546875" style="73"/>
    <col min="7932" max="7932" width="37.85546875" style="73" customWidth="1"/>
    <col min="7933" max="7934" width="8.85546875" style="73"/>
    <col min="7935" max="7935" width="21.28515625" style="73" customWidth="1"/>
    <col min="7936" max="8187" width="8.85546875" style="73"/>
    <col min="8188" max="8188" width="37.85546875" style="73" customWidth="1"/>
    <col min="8189" max="8190" width="8.85546875" style="73"/>
    <col min="8191" max="8191" width="21.28515625" style="73" customWidth="1"/>
    <col min="8192" max="8443" width="8.85546875" style="73"/>
    <col min="8444" max="8444" width="37.85546875" style="73" customWidth="1"/>
    <col min="8445" max="8446" width="8.85546875" style="73"/>
    <col min="8447" max="8447" width="21.28515625" style="73" customWidth="1"/>
    <col min="8448" max="8699" width="8.85546875" style="73"/>
    <col min="8700" max="8700" width="37.85546875" style="73" customWidth="1"/>
    <col min="8701" max="8702" width="8.85546875" style="73"/>
    <col min="8703" max="8703" width="21.28515625" style="73" customWidth="1"/>
    <col min="8704" max="8955" width="8.85546875" style="73"/>
    <col min="8956" max="8956" width="37.85546875" style="73" customWidth="1"/>
    <col min="8957" max="8958" width="8.85546875" style="73"/>
    <col min="8959" max="8959" width="21.28515625" style="73" customWidth="1"/>
    <col min="8960" max="9211" width="8.85546875" style="73"/>
    <col min="9212" max="9212" width="37.85546875" style="73" customWidth="1"/>
    <col min="9213" max="9214" width="8.85546875" style="73"/>
    <col min="9215" max="9215" width="21.28515625" style="73" customWidth="1"/>
    <col min="9216" max="9467" width="8.85546875" style="73"/>
    <col min="9468" max="9468" width="37.85546875" style="73" customWidth="1"/>
    <col min="9469" max="9470" width="8.85546875" style="73"/>
    <col min="9471" max="9471" width="21.28515625" style="73" customWidth="1"/>
    <col min="9472" max="9723" width="8.85546875" style="73"/>
    <col min="9724" max="9724" width="37.85546875" style="73" customWidth="1"/>
    <col min="9725" max="9726" width="8.85546875" style="73"/>
    <col min="9727" max="9727" width="21.28515625" style="73" customWidth="1"/>
    <col min="9728" max="9979" width="8.85546875" style="73"/>
    <col min="9980" max="9980" width="37.85546875" style="73" customWidth="1"/>
    <col min="9981" max="9982" width="8.85546875" style="73"/>
    <col min="9983" max="9983" width="21.28515625" style="73" customWidth="1"/>
    <col min="9984" max="10235" width="8.85546875" style="73"/>
    <col min="10236" max="10236" width="37.85546875" style="73" customWidth="1"/>
    <col min="10237" max="10238" width="8.85546875" style="73"/>
    <col min="10239" max="10239" width="21.28515625" style="73" customWidth="1"/>
    <col min="10240" max="10491" width="8.85546875" style="73"/>
    <col min="10492" max="10492" width="37.85546875" style="73" customWidth="1"/>
    <col min="10493" max="10494" width="8.85546875" style="73"/>
    <col min="10495" max="10495" width="21.28515625" style="73" customWidth="1"/>
    <col min="10496" max="10747" width="8.85546875" style="73"/>
    <col min="10748" max="10748" width="37.85546875" style="73" customWidth="1"/>
    <col min="10749" max="10750" width="8.85546875" style="73"/>
    <col min="10751" max="10751" width="21.28515625" style="73" customWidth="1"/>
    <col min="10752" max="11003" width="8.85546875" style="73"/>
    <col min="11004" max="11004" width="37.85546875" style="73" customWidth="1"/>
    <col min="11005" max="11006" width="8.85546875" style="73"/>
    <col min="11007" max="11007" width="21.28515625" style="73" customWidth="1"/>
    <col min="11008" max="11259" width="8.85546875" style="73"/>
    <col min="11260" max="11260" width="37.85546875" style="73" customWidth="1"/>
    <col min="11261" max="11262" width="8.85546875" style="73"/>
    <col min="11263" max="11263" width="21.28515625" style="73" customWidth="1"/>
    <col min="11264" max="11515" width="8.85546875" style="73"/>
    <col min="11516" max="11516" width="37.85546875" style="73" customWidth="1"/>
    <col min="11517" max="11518" width="8.85546875" style="73"/>
    <col min="11519" max="11519" width="21.28515625" style="73" customWidth="1"/>
    <col min="11520" max="11771" width="8.85546875" style="73"/>
    <col min="11772" max="11772" width="37.85546875" style="73" customWidth="1"/>
    <col min="11773" max="11774" width="8.85546875" style="73"/>
    <col min="11775" max="11775" width="21.28515625" style="73" customWidth="1"/>
    <col min="11776" max="12027" width="8.85546875" style="73"/>
    <col min="12028" max="12028" width="37.85546875" style="73" customWidth="1"/>
    <col min="12029" max="12030" width="8.85546875" style="73"/>
    <col min="12031" max="12031" width="21.28515625" style="73" customWidth="1"/>
    <col min="12032" max="12283" width="8.85546875" style="73"/>
    <col min="12284" max="12284" width="37.85546875" style="73" customWidth="1"/>
    <col min="12285" max="12286" width="8.85546875" style="73"/>
    <col min="12287" max="12287" width="21.28515625" style="73" customWidth="1"/>
    <col min="12288" max="12539" width="8.85546875" style="73"/>
    <col min="12540" max="12540" width="37.85546875" style="73" customWidth="1"/>
    <col min="12541" max="12542" width="8.85546875" style="73"/>
    <col min="12543" max="12543" width="21.28515625" style="73" customWidth="1"/>
    <col min="12544" max="12795" width="8.85546875" style="73"/>
    <col min="12796" max="12796" width="37.85546875" style="73" customWidth="1"/>
    <col min="12797" max="12798" width="8.85546875" style="73"/>
    <col min="12799" max="12799" width="21.28515625" style="73" customWidth="1"/>
    <col min="12800" max="13051" width="8.85546875" style="73"/>
    <col min="13052" max="13052" width="37.85546875" style="73" customWidth="1"/>
    <col min="13053" max="13054" width="8.85546875" style="73"/>
    <col min="13055" max="13055" width="21.28515625" style="73" customWidth="1"/>
    <col min="13056" max="13307" width="8.85546875" style="73"/>
    <col min="13308" max="13308" width="37.85546875" style="73" customWidth="1"/>
    <col min="13309" max="13310" width="8.85546875" style="73"/>
    <col min="13311" max="13311" width="21.28515625" style="73" customWidth="1"/>
    <col min="13312" max="13563" width="8.85546875" style="73"/>
    <col min="13564" max="13564" width="37.85546875" style="73" customWidth="1"/>
    <col min="13565" max="13566" width="8.85546875" style="73"/>
    <col min="13567" max="13567" width="21.28515625" style="73" customWidth="1"/>
    <col min="13568" max="13819" width="8.85546875" style="73"/>
    <col min="13820" max="13820" width="37.85546875" style="73" customWidth="1"/>
    <col min="13821" max="13822" width="8.85546875" style="73"/>
    <col min="13823" max="13823" width="21.28515625" style="73" customWidth="1"/>
    <col min="13824" max="14075" width="8.85546875" style="73"/>
    <col min="14076" max="14076" width="37.85546875" style="73" customWidth="1"/>
    <col min="14077" max="14078" width="8.85546875" style="73"/>
    <col min="14079" max="14079" width="21.28515625" style="73" customWidth="1"/>
    <col min="14080" max="14331" width="8.85546875" style="73"/>
    <col min="14332" max="14332" width="37.85546875" style="73" customWidth="1"/>
    <col min="14333" max="14334" width="8.85546875" style="73"/>
    <col min="14335" max="14335" width="21.28515625" style="73" customWidth="1"/>
    <col min="14336" max="14587" width="8.85546875" style="73"/>
    <col min="14588" max="14588" width="37.85546875" style="73" customWidth="1"/>
    <col min="14589" max="14590" width="8.85546875" style="73"/>
    <col min="14591" max="14591" width="21.28515625" style="73" customWidth="1"/>
    <col min="14592" max="14843" width="8.85546875" style="73"/>
    <col min="14844" max="14844" width="37.85546875" style="73" customWidth="1"/>
    <col min="14845" max="14846" width="8.85546875" style="73"/>
    <col min="14847" max="14847" width="21.28515625" style="73" customWidth="1"/>
    <col min="14848" max="15099" width="8.85546875" style="73"/>
    <col min="15100" max="15100" width="37.85546875" style="73" customWidth="1"/>
    <col min="15101" max="15102" width="8.85546875" style="73"/>
    <col min="15103" max="15103" width="21.28515625" style="73" customWidth="1"/>
    <col min="15104" max="15355" width="8.85546875" style="73"/>
    <col min="15356" max="15356" width="37.85546875" style="73" customWidth="1"/>
    <col min="15357" max="15358" width="8.85546875" style="73"/>
    <col min="15359" max="15359" width="21.28515625" style="73" customWidth="1"/>
    <col min="15360" max="15611" width="8.85546875" style="73"/>
    <col min="15612" max="15612" width="37.85546875" style="73" customWidth="1"/>
    <col min="15613" max="15614" width="8.85546875" style="73"/>
    <col min="15615" max="15615" width="21.28515625" style="73" customWidth="1"/>
    <col min="15616" max="15867" width="8.85546875" style="73"/>
    <col min="15868" max="15868" width="37.85546875" style="73" customWidth="1"/>
    <col min="15869" max="15870" width="8.85546875" style="73"/>
    <col min="15871" max="15871" width="21.28515625" style="73" customWidth="1"/>
    <col min="15872" max="16123" width="8.85546875" style="73"/>
    <col min="16124" max="16124" width="37.85546875" style="73" customWidth="1"/>
    <col min="16125" max="16126" width="8.85546875" style="73"/>
    <col min="16127" max="16127" width="21.28515625" style="73" customWidth="1"/>
    <col min="16128" max="16379" width="8.85546875" style="73"/>
    <col min="16380" max="16380" width="8.85546875" style="73" customWidth="1"/>
    <col min="16381" max="16383" width="8.85546875" style="73"/>
    <col min="16384" max="16384" width="8.85546875" style="73" customWidth="1"/>
  </cols>
  <sheetData>
    <row r="1" spans="1:6" x14ac:dyDescent="0.15">
      <c r="A1" s="103" t="s">
        <v>42</v>
      </c>
      <c r="B1" s="102"/>
      <c r="C1" s="103"/>
      <c r="D1" s="102"/>
    </row>
    <row r="3" spans="1:6" ht="43.9" customHeight="1" x14ac:dyDescent="0.25">
      <c r="A3" s="77" t="s">
        <v>41</v>
      </c>
      <c r="B3" s="77" t="s">
        <v>33</v>
      </c>
      <c r="C3" s="77" t="s">
        <v>34</v>
      </c>
      <c r="D3" s="77" t="s">
        <v>35</v>
      </c>
    </row>
    <row r="4" spans="1:6" s="88" customFormat="1" ht="12" customHeight="1" x14ac:dyDescent="0.15">
      <c r="A4" s="71" t="s">
        <v>105</v>
      </c>
      <c r="B4" s="99" t="s">
        <v>107</v>
      </c>
      <c r="C4" s="83" t="s">
        <v>106</v>
      </c>
      <c r="D4" s="84"/>
      <c r="F4" s="73"/>
    </row>
    <row r="5" spans="1:6" s="88" customFormat="1" ht="12" customHeight="1" x14ac:dyDescent="0.15">
      <c r="A5" s="71" t="s">
        <v>105</v>
      </c>
      <c r="B5" s="99" t="s">
        <v>108</v>
      </c>
      <c r="C5" s="83">
        <v>1</v>
      </c>
      <c r="D5" s="84"/>
      <c r="F5" s="73"/>
    </row>
    <row r="6" spans="1:6" s="88" customFormat="1" ht="12" customHeight="1" x14ac:dyDescent="0.15">
      <c r="A6" s="123" t="s">
        <v>105</v>
      </c>
      <c r="B6" s="99" t="s">
        <v>109</v>
      </c>
      <c r="C6" s="83">
        <v>1</v>
      </c>
      <c r="D6" s="84"/>
      <c r="F6" s="73"/>
    </row>
    <row r="7" spans="1:6" s="88" customFormat="1" ht="12" customHeight="1" x14ac:dyDescent="0.25">
      <c r="A7" s="83"/>
      <c r="B7" s="120"/>
      <c r="C7" s="83"/>
      <c r="D7" s="83"/>
      <c r="F7" s="73"/>
    </row>
    <row r="8" spans="1:6" s="88" customFormat="1" ht="12" customHeight="1" x14ac:dyDescent="0.15">
      <c r="A8" s="124" t="s">
        <v>110</v>
      </c>
      <c r="B8" s="120" t="s">
        <v>111</v>
      </c>
      <c r="C8" s="83">
        <v>1</v>
      </c>
      <c r="D8" s="84"/>
      <c r="F8" s="73"/>
    </row>
    <row r="9" spans="1:6" s="88" customFormat="1" ht="12" customHeight="1" x14ac:dyDescent="0.25">
      <c r="A9" s="83"/>
      <c r="B9" s="120"/>
      <c r="C9" s="83"/>
      <c r="D9" s="83"/>
      <c r="F9" s="73"/>
    </row>
    <row r="10" spans="1:6" s="88" customFormat="1" ht="12" customHeight="1" x14ac:dyDescent="0.15">
      <c r="A10" s="71" t="s">
        <v>81</v>
      </c>
      <c r="B10" s="71" t="s">
        <v>112</v>
      </c>
      <c r="C10" s="83">
        <v>1</v>
      </c>
      <c r="D10" s="125"/>
      <c r="F10" s="73"/>
    </row>
    <row r="11" spans="1:6" s="88" customFormat="1" ht="12" customHeight="1" x14ac:dyDescent="0.15">
      <c r="A11" s="71" t="s">
        <v>84</v>
      </c>
      <c r="B11" s="126" t="s">
        <v>113</v>
      </c>
      <c r="C11" s="83">
        <v>1</v>
      </c>
      <c r="D11" s="125"/>
      <c r="F11" s="73"/>
    </row>
    <row r="12" spans="1:6" s="88" customFormat="1" ht="12" customHeight="1" x14ac:dyDescent="0.15">
      <c r="A12" s="71" t="s">
        <v>83</v>
      </c>
      <c r="B12" s="126" t="s">
        <v>114</v>
      </c>
      <c r="C12" s="83">
        <v>1</v>
      </c>
      <c r="D12" s="125"/>
      <c r="F12" s="73"/>
    </row>
    <row r="13" spans="1:6" s="88" customFormat="1" ht="12" customHeight="1" x14ac:dyDescent="0.15">
      <c r="A13" s="71" t="s">
        <v>81</v>
      </c>
      <c r="B13" s="127" t="s">
        <v>116</v>
      </c>
      <c r="C13" s="83">
        <v>1</v>
      </c>
      <c r="D13" s="125"/>
      <c r="F13" s="73"/>
    </row>
    <row r="14" spans="1:6" s="88" customFormat="1" ht="12" customHeight="1" x14ac:dyDescent="0.15">
      <c r="A14" s="71" t="s">
        <v>84</v>
      </c>
      <c r="B14" s="127" t="s">
        <v>117</v>
      </c>
      <c r="C14" s="83">
        <v>1</v>
      </c>
      <c r="D14" s="125"/>
      <c r="F14" s="73"/>
    </row>
    <row r="15" spans="1:6" s="88" customFormat="1" ht="12" customHeight="1" x14ac:dyDescent="0.15">
      <c r="A15" s="71" t="s">
        <v>83</v>
      </c>
      <c r="B15" s="127" t="s">
        <v>115</v>
      </c>
      <c r="C15" s="83">
        <v>1</v>
      </c>
      <c r="D15" s="125"/>
      <c r="F15" s="73"/>
    </row>
    <row r="16" spans="1:6" s="88" customFormat="1" ht="12" customHeight="1" x14ac:dyDescent="0.25">
      <c r="A16" s="84"/>
      <c r="B16" s="84"/>
      <c r="C16" s="84"/>
      <c r="D16" s="84"/>
      <c r="F16" s="73"/>
    </row>
    <row r="17" spans="1:6" s="88" customFormat="1" ht="12" customHeight="1" x14ac:dyDescent="0.25">
      <c r="A17" s="84"/>
      <c r="B17" s="84"/>
      <c r="C17" s="84"/>
      <c r="D17" s="84"/>
      <c r="F17" s="73"/>
    </row>
    <row r="18" spans="1:6" s="88" customFormat="1" ht="12" customHeight="1" x14ac:dyDescent="0.25">
      <c r="A18" s="84"/>
      <c r="B18" s="84"/>
      <c r="C18" s="84"/>
      <c r="D18" s="84"/>
      <c r="F18" s="73"/>
    </row>
    <row r="19" spans="1:6" s="88" customFormat="1" ht="12" customHeight="1" x14ac:dyDescent="0.25">
      <c r="A19" s="84"/>
      <c r="B19" s="84"/>
      <c r="C19" s="84"/>
      <c r="D19" s="84"/>
      <c r="F19" s="73"/>
    </row>
    <row r="20" spans="1:6" s="88" customFormat="1" ht="12" customHeight="1" x14ac:dyDescent="0.25">
      <c r="A20" s="84"/>
      <c r="B20" s="84"/>
      <c r="C20" s="84"/>
      <c r="D20" s="84"/>
      <c r="F20" s="73"/>
    </row>
    <row r="21" spans="1:6" s="88" customFormat="1" ht="12" customHeight="1" x14ac:dyDescent="0.25">
      <c r="A21" s="84"/>
      <c r="B21" s="84"/>
      <c r="C21" s="84"/>
      <c r="D21" s="84"/>
      <c r="F21" s="73"/>
    </row>
    <row r="22" spans="1:6" s="88" customFormat="1" ht="12" customHeight="1" x14ac:dyDescent="0.25">
      <c r="A22" s="84"/>
      <c r="B22" s="84"/>
      <c r="C22" s="84"/>
      <c r="D22" s="84"/>
      <c r="F22" s="73"/>
    </row>
    <row r="23" spans="1:6" s="88" customFormat="1" ht="12" customHeight="1" x14ac:dyDescent="0.25">
      <c r="A23" s="84"/>
      <c r="B23" s="84"/>
      <c r="C23" s="84"/>
      <c r="D23" s="84"/>
      <c r="F23" s="73"/>
    </row>
    <row r="24" spans="1:6" s="88" customFormat="1" ht="12" customHeight="1" x14ac:dyDescent="0.25">
      <c r="A24" s="84"/>
      <c r="B24" s="84"/>
      <c r="C24" s="84"/>
      <c r="D24" s="84"/>
      <c r="F24" s="73"/>
    </row>
    <row r="25" spans="1:6" s="88" customFormat="1" ht="12" customHeight="1" x14ac:dyDescent="0.25">
      <c r="A25" s="84"/>
      <c r="B25" s="84"/>
      <c r="C25" s="84"/>
      <c r="D25" s="84"/>
      <c r="F25" s="73"/>
    </row>
    <row r="26" spans="1:6" s="88" customFormat="1" ht="12" customHeight="1" x14ac:dyDescent="0.25">
      <c r="A26" s="84"/>
      <c r="B26" s="84"/>
      <c r="C26" s="84"/>
      <c r="D26" s="84"/>
      <c r="F26" s="73"/>
    </row>
    <row r="27" spans="1:6" s="88" customFormat="1" ht="12" customHeight="1" x14ac:dyDescent="0.25">
      <c r="A27" s="84"/>
      <c r="B27" s="84"/>
      <c r="C27" s="84"/>
      <c r="D27" s="84"/>
      <c r="F27" s="73"/>
    </row>
    <row r="28" spans="1:6" s="88" customFormat="1" ht="12" customHeight="1" x14ac:dyDescent="0.25">
      <c r="A28" s="84"/>
      <c r="B28" s="84"/>
      <c r="C28" s="84"/>
      <c r="D28" s="84"/>
      <c r="F28" s="73"/>
    </row>
    <row r="29" spans="1:6" s="88" customFormat="1" ht="12" customHeight="1" x14ac:dyDescent="0.25">
      <c r="A29" s="84"/>
      <c r="B29" s="84"/>
      <c r="C29" s="84"/>
      <c r="D29" s="84"/>
      <c r="F29" s="73"/>
    </row>
    <row r="30" spans="1:6" s="88" customFormat="1" ht="12" customHeight="1" x14ac:dyDescent="0.25">
      <c r="A30" s="84"/>
      <c r="B30" s="84"/>
      <c r="C30" s="84"/>
      <c r="D30" s="84"/>
      <c r="F30" s="73"/>
    </row>
    <row r="31" spans="1:6" s="88" customFormat="1" ht="12" customHeight="1" x14ac:dyDescent="0.25">
      <c r="A31" s="84"/>
      <c r="B31" s="84"/>
      <c r="C31" s="84"/>
      <c r="D31" s="84"/>
      <c r="F31" s="73"/>
    </row>
    <row r="32" spans="1:6" s="88" customFormat="1" ht="12" customHeight="1" x14ac:dyDescent="0.25">
      <c r="A32" s="84"/>
      <c r="B32" s="84"/>
      <c r="C32" s="84"/>
      <c r="D32" s="84"/>
      <c r="F32" s="73"/>
    </row>
    <row r="33" spans="1:6" s="88" customFormat="1" ht="12" customHeight="1" x14ac:dyDescent="0.25">
      <c r="A33" s="84"/>
      <c r="B33" s="84"/>
      <c r="C33" s="84"/>
      <c r="D33" s="84"/>
      <c r="F33" s="73"/>
    </row>
    <row r="34" spans="1:6" s="88" customFormat="1" ht="12" customHeight="1" x14ac:dyDescent="0.25">
      <c r="A34" s="84"/>
      <c r="B34" s="84"/>
      <c r="C34" s="84"/>
      <c r="D34" s="84"/>
      <c r="F34" s="73"/>
    </row>
    <row r="35" spans="1:6" s="88" customFormat="1" ht="12" customHeight="1" x14ac:dyDescent="0.25">
      <c r="A35" s="84"/>
      <c r="B35" s="84"/>
      <c r="C35" s="84"/>
      <c r="D35" s="84"/>
      <c r="F35" s="73"/>
    </row>
    <row r="36" spans="1:6" s="88" customFormat="1" ht="12" customHeight="1" x14ac:dyDescent="0.25">
      <c r="A36" s="84"/>
      <c r="B36" s="84"/>
      <c r="C36" s="84"/>
      <c r="D36" s="84"/>
      <c r="F36" s="73"/>
    </row>
    <row r="37" spans="1:6" s="88" customFormat="1" ht="12" customHeight="1" x14ac:dyDescent="0.25">
      <c r="A37" s="84"/>
      <c r="B37" s="84"/>
      <c r="C37" s="84"/>
      <c r="D37" s="84"/>
      <c r="F37" s="73"/>
    </row>
    <row r="38" spans="1:6" s="88" customFormat="1" ht="12" customHeight="1" x14ac:dyDescent="0.25">
      <c r="A38" s="84"/>
      <c r="B38" s="84"/>
      <c r="C38" s="84"/>
      <c r="D38" s="84"/>
      <c r="F38" s="73"/>
    </row>
    <row r="39" spans="1:6" s="88" customFormat="1" ht="12" customHeight="1" x14ac:dyDescent="0.25">
      <c r="A39" s="84"/>
      <c r="B39" s="84"/>
      <c r="C39" s="84"/>
      <c r="D39" s="84"/>
      <c r="F39" s="73"/>
    </row>
    <row r="40" spans="1:6" s="88" customFormat="1" ht="12" customHeight="1" x14ac:dyDescent="0.25">
      <c r="A40" s="84"/>
      <c r="B40" s="84"/>
      <c r="C40" s="84"/>
      <c r="D40" s="84"/>
      <c r="F40" s="73"/>
    </row>
    <row r="41" spans="1:6" s="88" customFormat="1" ht="12" customHeight="1" x14ac:dyDescent="0.25">
      <c r="A41" s="84"/>
      <c r="B41" s="84"/>
      <c r="C41" s="84"/>
      <c r="D41" s="84"/>
      <c r="F41" s="73"/>
    </row>
    <row r="42" spans="1:6" s="88" customFormat="1" ht="12" customHeight="1" x14ac:dyDescent="0.25">
      <c r="A42" s="84"/>
      <c r="B42" s="84"/>
      <c r="C42" s="84"/>
      <c r="D42" s="84"/>
      <c r="F42" s="73"/>
    </row>
    <row r="43" spans="1:6" s="88" customFormat="1" ht="12" customHeight="1" x14ac:dyDescent="0.25">
      <c r="A43" s="84"/>
      <c r="B43" s="84"/>
      <c r="C43" s="84"/>
      <c r="D43" s="84"/>
      <c r="F43" s="73"/>
    </row>
    <row r="44" spans="1:6" s="88" customFormat="1" ht="12" customHeight="1" x14ac:dyDescent="0.25">
      <c r="A44" s="84"/>
      <c r="B44" s="84"/>
      <c r="C44" s="84"/>
      <c r="D44" s="84"/>
      <c r="F44" s="73"/>
    </row>
    <row r="45" spans="1:6" s="88" customFormat="1" ht="12" customHeight="1" x14ac:dyDescent="0.25">
      <c r="A45" s="84"/>
      <c r="B45" s="84"/>
      <c r="C45" s="84"/>
      <c r="D45" s="84"/>
      <c r="F45" s="73"/>
    </row>
    <row r="46" spans="1:6" s="88" customFormat="1" ht="12" customHeight="1" x14ac:dyDescent="0.25">
      <c r="A46" s="84"/>
      <c r="B46" s="84"/>
      <c r="C46" s="84"/>
      <c r="D46" s="84"/>
      <c r="F46" s="73"/>
    </row>
    <row r="47" spans="1:6" s="88" customFormat="1" ht="12" customHeight="1" x14ac:dyDescent="0.25">
      <c r="A47" s="84"/>
      <c r="B47" s="84"/>
      <c r="C47" s="84"/>
      <c r="D47" s="84"/>
      <c r="F47" s="73"/>
    </row>
    <row r="48" spans="1:6" s="88" customFormat="1" ht="12" customHeight="1" x14ac:dyDescent="0.25">
      <c r="A48" s="84"/>
      <c r="B48" s="84"/>
      <c r="C48" s="84"/>
      <c r="D48" s="84"/>
      <c r="F48" s="73"/>
    </row>
    <row r="49" spans="1:6" s="88" customFormat="1" ht="12" customHeight="1" x14ac:dyDescent="0.25">
      <c r="A49" s="84"/>
      <c r="B49" s="84"/>
      <c r="C49" s="84"/>
      <c r="D49" s="84"/>
      <c r="F49" s="73"/>
    </row>
    <row r="50" spans="1:6" s="88" customFormat="1" ht="12" customHeight="1" x14ac:dyDescent="0.25">
      <c r="A50" s="84"/>
      <c r="B50" s="84"/>
      <c r="C50" s="84"/>
      <c r="D50" s="84"/>
      <c r="F50" s="73"/>
    </row>
    <row r="51" spans="1:6" s="88" customFormat="1" ht="12" customHeight="1" x14ac:dyDescent="0.25">
      <c r="A51" s="84"/>
      <c r="B51" s="84"/>
      <c r="C51" s="84"/>
      <c r="D51" s="84"/>
      <c r="F51" s="73"/>
    </row>
    <row r="52" spans="1:6" s="88" customFormat="1" ht="12" customHeight="1" x14ac:dyDescent="0.25">
      <c r="A52" s="84"/>
      <c r="B52" s="84"/>
      <c r="C52" s="84"/>
      <c r="D52" s="84"/>
      <c r="F52" s="73"/>
    </row>
    <row r="53" spans="1:6" s="88" customFormat="1" ht="12" customHeight="1" x14ac:dyDescent="0.25">
      <c r="A53" s="84"/>
      <c r="B53" s="84"/>
      <c r="C53" s="84"/>
      <c r="D53" s="84"/>
      <c r="F53" s="73"/>
    </row>
    <row r="54" spans="1:6" s="88" customFormat="1" ht="12" customHeight="1" x14ac:dyDescent="0.25">
      <c r="A54" s="84"/>
      <c r="B54" s="84"/>
      <c r="C54" s="84"/>
      <c r="D54" s="84"/>
      <c r="F54" s="73"/>
    </row>
    <row r="55" spans="1:6" s="88" customFormat="1" ht="12" customHeight="1" x14ac:dyDescent="0.25">
      <c r="A55" s="84"/>
      <c r="B55" s="84"/>
      <c r="C55" s="84"/>
      <c r="D55" s="84"/>
      <c r="F55" s="73"/>
    </row>
    <row r="56" spans="1:6" s="88" customFormat="1" ht="12" customHeight="1" x14ac:dyDescent="0.25">
      <c r="A56" s="84"/>
      <c r="B56" s="84"/>
      <c r="C56" s="84"/>
      <c r="D56" s="84"/>
      <c r="F56" s="73"/>
    </row>
    <row r="57" spans="1:6" s="88" customFormat="1" ht="12" customHeight="1" x14ac:dyDescent="0.25">
      <c r="A57" s="84"/>
      <c r="B57" s="84"/>
      <c r="C57" s="84"/>
      <c r="D57" s="84"/>
      <c r="F57" s="73"/>
    </row>
    <row r="58" spans="1:6" s="88" customFormat="1" ht="12" customHeight="1" x14ac:dyDescent="0.25">
      <c r="A58" s="84"/>
      <c r="B58" s="84"/>
      <c r="C58" s="84"/>
      <c r="D58" s="84"/>
      <c r="F58" s="73"/>
    </row>
    <row r="59" spans="1:6" s="88" customFormat="1" ht="12" customHeight="1" x14ac:dyDescent="0.25">
      <c r="A59" s="84"/>
      <c r="B59" s="84"/>
      <c r="C59" s="84"/>
      <c r="D59" s="84"/>
      <c r="F59" s="73"/>
    </row>
    <row r="60" spans="1:6" s="88" customFormat="1" ht="12" customHeight="1" x14ac:dyDescent="0.25">
      <c r="A60" s="84"/>
      <c r="B60" s="84"/>
      <c r="C60" s="84"/>
      <c r="D60" s="84"/>
      <c r="F60" s="73"/>
    </row>
    <row r="61" spans="1:6" s="88" customFormat="1" ht="12" customHeight="1" x14ac:dyDescent="0.25">
      <c r="A61" s="84"/>
      <c r="B61" s="84"/>
      <c r="C61" s="84"/>
      <c r="D61" s="84"/>
      <c r="F61" s="73"/>
    </row>
    <row r="62" spans="1:6" s="88" customFormat="1" ht="12" customHeight="1" x14ac:dyDescent="0.25">
      <c r="A62" s="84"/>
      <c r="B62" s="84"/>
      <c r="C62" s="84"/>
      <c r="D62" s="84"/>
      <c r="F62" s="73"/>
    </row>
    <row r="66" spans="1:3" x14ac:dyDescent="0.15">
      <c r="A66" s="128" t="s">
        <v>26</v>
      </c>
      <c r="B66" s="119"/>
    </row>
    <row r="67" spans="1:3" x14ac:dyDescent="0.15">
      <c r="A67" s="65" t="s">
        <v>27</v>
      </c>
      <c r="B67" s="121"/>
      <c r="C67" s="100"/>
    </row>
    <row r="68" spans="1:3" x14ac:dyDescent="0.15">
      <c r="A68" s="65" t="s">
        <v>28</v>
      </c>
      <c r="B68" s="122"/>
      <c r="C68" s="100"/>
    </row>
    <row r="69" spans="1:3" x14ac:dyDescent="0.15">
      <c r="A69" s="65" t="s">
        <v>29</v>
      </c>
      <c r="B69" s="121"/>
      <c r="C69" s="100"/>
    </row>
    <row r="70" spans="1:3" x14ac:dyDescent="0.15">
      <c r="A70" s="65" t="s">
        <v>30</v>
      </c>
      <c r="B70" s="121"/>
      <c r="C70" s="100"/>
    </row>
    <row r="71" spans="1:3" ht="24" customHeight="1" x14ac:dyDescent="0.15">
      <c r="A71" s="66" t="s">
        <v>31</v>
      </c>
      <c r="B71" s="121"/>
      <c r="C71" s="100"/>
    </row>
  </sheetData>
  <conditionalFormatting sqref="D4:D6 D8 D10:D21 A16:D62">
    <cfRule type="cellIs" dxfId="0" priority="1" stopIfTrue="1" operator="equal">
      <formul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996BC30CA9E04F92541C6F99690A73" ma:contentTypeVersion="2" ma:contentTypeDescription="Een nieuw document maken." ma:contentTypeScope="" ma:versionID="14bf461a378e6ccd0d916af291da65d5">
  <xsd:schema xmlns:xsd="http://www.w3.org/2001/XMLSchema" xmlns:xs="http://www.w3.org/2001/XMLSchema" xmlns:p="http://schemas.microsoft.com/office/2006/metadata/properties" xmlns:ns2="cef2717b-e2a1-4153-b370-2640fee71efe" targetNamespace="http://schemas.microsoft.com/office/2006/metadata/properties" ma:root="true" ma:fieldsID="3882591c5fa35113b5ec9861927c9445" ns2:_="">
    <xsd:import namespace="cef2717b-e2a1-4153-b370-2640fee71ef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2717b-e2a1-4153-b370-2640fee71ef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F3ED9-6724-497B-BE64-4065EA6CBC08}">
  <ds:schemaRefs>
    <ds:schemaRef ds:uri="http://purl.org/dc/elements/1.1/"/>
    <ds:schemaRef ds:uri="cef2717b-e2a1-4153-b370-2640fee71efe"/>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D93C811-3B07-4435-BA4F-7E9D876FB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2717b-e2a1-4153-b370-2640fee71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759991-3638-4D57-BEA1-E6A5911A78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 en leeswijzer</vt:lpstr>
      <vt:lpstr>Kernassortiment</vt:lpstr>
      <vt:lpstr>Restassortiment</vt:lpstr>
      <vt:lpstr>'Voorblad en leeswijzer'!Afdrukbereik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Bronswijk, Naomi van</dc:creator>
  <cp:lastModifiedBy>Ammerlaan, Tessa</cp:lastModifiedBy>
  <cp:lastPrinted>2018-06-15T09:46:07Z</cp:lastPrinted>
  <dcterms:created xsi:type="dcterms:W3CDTF">2018-06-15T09:41:47Z</dcterms:created>
  <dcterms:modified xsi:type="dcterms:W3CDTF">2026-02-02T13:29:45Z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0x010100B5996BC30CA9E04F92541C6F99690A73</vt:lpwstr>
  </property>
</Properties>
</file>